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externalLinks/externalLink134.xml" ContentType="application/vnd.openxmlformats-officedocument.spreadsheetml.externalLink+xml"/>
  <Override PartName="/xl/externalLinks/externalLink135.xml" ContentType="application/vnd.openxmlformats-officedocument.spreadsheetml.externalLink+xml"/>
  <Override PartName="/xl/externalLinks/externalLink136.xml" ContentType="application/vnd.openxmlformats-officedocument.spreadsheetml.externalLink+xml"/>
  <Override PartName="/xl/externalLinks/externalLink137.xml" ContentType="application/vnd.openxmlformats-officedocument.spreadsheetml.externalLink+xml"/>
  <Override PartName="/xl/externalLinks/externalLink138.xml" ContentType="application/vnd.openxmlformats-officedocument.spreadsheetml.externalLink+xml"/>
  <Override PartName="/xl/externalLinks/externalLink139.xml" ContentType="application/vnd.openxmlformats-officedocument.spreadsheetml.externalLink+xml"/>
  <Override PartName="/xl/externalLinks/externalLink140.xml" ContentType="application/vnd.openxmlformats-officedocument.spreadsheetml.externalLink+xml"/>
  <Override PartName="/xl/externalLinks/externalLink141.xml" ContentType="application/vnd.openxmlformats-officedocument.spreadsheetml.externalLink+xml"/>
  <Override PartName="/xl/externalLinks/externalLink142.xml" ContentType="application/vnd.openxmlformats-officedocument.spreadsheetml.externalLink+xml"/>
  <Override PartName="/xl/externalLinks/externalLink143.xml" ContentType="application/vnd.openxmlformats-officedocument.spreadsheetml.externalLink+xml"/>
  <Override PartName="/xl/externalLinks/externalLink144.xml" ContentType="application/vnd.openxmlformats-officedocument.spreadsheetml.externalLink+xml"/>
  <Override PartName="/xl/externalLinks/externalLink145.xml" ContentType="application/vnd.openxmlformats-officedocument.spreadsheetml.externalLink+xml"/>
  <Override PartName="/xl/externalLinks/externalLink146.xml" ContentType="application/vnd.openxmlformats-officedocument.spreadsheetml.externalLink+xml"/>
  <Override PartName="/xl/externalLinks/externalLink147.xml" ContentType="application/vnd.openxmlformats-officedocument.spreadsheetml.externalLink+xml"/>
  <Override PartName="/xl/externalLinks/externalLink148.xml" ContentType="application/vnd.openxmlformats-officedocument.spreadsheetml.externalLink+xml"/>
  <Override PartName="/xl/externalLinks/externalLink149.xml" ContentType="application/vnd.openxmlformats-officedocument.spreadsheetml.externalLink+xml"/>
  <Override PartName="/xl/externalLinks/externalLink15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Pmisf05\vol7\_NextBridge Operating\Rate Case Docs\COVID CCVA and Debt 2024 Rate Application in 2023\Doc for Interrogatories\"/>
    </mc:Choice>
  </mc:AlternateContent>
  <xr:revisionPtr revIDLastSave="0" documentId="13_ncr:1_{C9D44B19-FF73-41B3-95C3-C8116CCE1EDD}" xr6:coauthVersionLast="47" xr6:coauthVersionMax="47" xr10:uidLastSave="{00000000-0000-0000-0000-000000000000}"/>
  <bookViews>
    <workbookView xWindow="-120" yWindow="-120" windowWidth="38640" windowHeight="15840" tabRatio="881" firstSheet="1" activeTab="1" xr2:uid="{00000000-000D-0000-FFFF-FFFF00000000}"/>
  </bookViews>
  <sheets>
    <sheet name="_com.sap.ip.bi.xl.hiddensheet" sheetId="4" state="veryHidden" r:id="rId1"/>
    <sheet name="FA-Exhibit Combined" sheetId="65" r:id="rId2"/>
    <sheet name="FA-Exhibit EB-2020-0150" sheetId="67" r:id="rId3"/>
    <sheet name="FA-Exhibit COVID" sheetId="62" r:id="rId4"/>
    <sheet name="FA-Exhibit CCVA" sheetId="64"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 r:id="rId146"/>
    <externalReference r:id="rId147"/>
    <externalReference r:id="rId148"/>
    <externalReference r:id="rId149"/>
    <externalReference r:id="rId150"/>
    <externalReference r:id="rId151"/>
    <externalReference r:id="rId152"/>
    <externalReference r:id="rId153"/>
    <externalReference r:id="rId154"/>
    <externalReference r:id="rId155"/>
  </externalReferences>
  <definedNames>
    <definedName name="\a">#REF!</definedName>
    <definedName name="\b">#REF!</definedName>
    <definedName name="\p" localSheetId="4">#REF!</definedName>
    <definedName name="\p" localSheetId="1">#REF!</definedName>
    <definedName name="\p" localSheetId="3">#REF!</definedName>
    <definedName name="\p">#REF!</definedName>
    <definedName name="\s">#REF!</definedName>
    <definedName name="\y">#REF!</definedName>
    <definedName name="\z">#REF!</definedName>
    <definedName name="____N4">'[1]Revenue Forecast_Chg'!#REF!</definedName>
    <definedName name="____N6">'[1]Revenue Forecast_Old'!#REF!</definedName>
    <definedName name="____SUM1">#N/A</definedName>
    <definedName name="____SUM2" localSheetId="4">#REF!</definedName>
    <definedName name="____SUM2" localSheetId="1">#REF!</definedName>
    <definedName name="____SUM2" localSheetId="3">#REF!</definedName>
    <definedName name="____SUM2">#REF!</definedName>
    <definedName name="____SUM3">[2]OPEB!$A$1:$G$45</definedName>
    <definedName name="___N4" localSheetId="4">'[1]Revenue Forecast_Chg'!#REF!</definedName>
    <definedName name="___N4" localSheetId="1">'[1]Revenue Forecast_Chg'!#REF!</definedName>
    <definedName name="___N4" localSheetId="3">'[1]Revenue Forecast_Chg'!#REF!</definedName>
    <definedName name="___N4">'[1]Revenue Forecast_Chg'!#REF!</definedName>
    <definedName name="___N6" localSheetId="4">'[1]Revenue Forecast_Old'!#REF!</definedName>
    <definedName name="___N6" localSheetId="1">'[1]Revenue Forecast_Old'!#REF!</definedName>
    <definedName name="___N6" localSheetId="3">'[1]Revenue Forecast_Old'!#REF!</definedName>
    <definedName name="___N6">'[1]Revenue Forecast_Old'!#REF!</definedName>
    <definedName name="___SUM1">#N/A</definedName>
    <definedName name="___SUM2" localSheetId="4">#REF!</definedName>
    <definedName name="___SUM2" localSheetId="1">#REF!</definedName>
    <definedName name="___SUM2" localSheetId="3">#REF!</definedName>
    <definedName name="___SUM2">#REF!</definedName>
    <definedName name="___SUM3">[2]OPEB!$A$1:$G$45</definedName>
    <definedName name="__1__123Graph_ACHART_1" hidden="1">[3]DSAR!$BY$6:$BY$32</definedName>
    <definedName name="__10__123Graph_XMKT_STOR" hidden="1">[3]DSAR!$A$6:$A$32</definedName>
    <definedName name="__11__123Graph_XX_ACTUAL" hidden="1">[3]DSAR!$A$6:$A$32</definedName>
    <definedName name="__123Graph_A" localSheetId="4" hidden="1">'[4]FPL MOST LIKELY GAS BACKUP 1'!#REF!</definedName>
    <definedName name="__123Graph_A" localSheetId="1" hidden="1">'[4]FPL MOST LIKELY GAS BACKUP 1'!#REF!</definedName>
    <definedName name="__123Graph_A" localSheetId="3" hidden="1">'[4]FPL MOST LIKELY GAS BACKUP 1'!#REF!</definedName>
    <definedName name="__123Graph_A" hidden="1">'[4]FPL MOST LIKELY GAS BACKUP 1'!#REF!</definedName>
    <definedName name="__123Graph_A1991" hidden="1">[5]Sheet3!#REF!</definedName>
    <definedName name="__123Graph_A1992" hidden="1">[5]Sheet3!#REF!</definedName>
    <definedName name="__123Graph_A1993" hidden="1">[5]Sheet3!#REF!</definedName>
    <definedName name="__123Graph_A1994" hidden="1">[5]Sheet3!#REF!</definedName>
    <definedName name="__123Graph_A1995" hidden="1">[5]Sheet3!#REF!</definedName>
    <definedName name="__123Graph_A1996" hidden="1">[5]Sheet3!#REF!</definedName>
    <definedName name="__123Graph_ABAR" hidden="1">[5]Sheet3!#REF!</definedName>
    <definedName name="__123Graph_ACCMS" hidden="1">[3]DSAR!$J$6:$J$32</definedName>
    <definedName name="__123Graph_ACCSP" hidden="1">[3]DSAR!$K$6:$K$32</definedName>
    <definedName name="__123Graph_ACG" hidden="1">[3]DSAR!$I$6:$I$32</definedName>
    <definedName name="__123Graph_ACM" hidden="1">[3]DSAR!$D$6:$D$32</definedName>
    <definedName name="__123Graph_ACMS" hidden="1">[3]DSAR!$H$6:$H$32</definedName>
    <definedName name="__123Graph_ACSP" hidden="1">[3]DSAR!$G$6:$G$32</definedName>
    <definedName name="__123Graph_AHG" hidden="1">[3]DSAR!$B$6:$B$32</definedName>
    <definedName name="__123Graph_AHMS" hidden="1">[3]DSAR!$C$6:$C$32</definedName>
    <definedName name="__123Graph_AILL" hidden="1">[3]DSAR!$AL$6:$AL$23</definedName>
    <definedName name="__123Graph_AIOWA" hidden="1">[3]DSAR!$W$6:$W$31</definedName>
    <definedName name="__123Graph_AKEOTA" hidden="1">[3]DSAR!$F$6:$F$32</definedName>
    <definedName name="__123Graph_ALOUD" hidden="1">[3]DSAR!$E$6:$E$32</definedName>
    <definedName name="__123Graph_ANL" hidden="1">[3]DSAR!$M$6:$M$32</definedName>
    <definedName name="__123Graph_ASAY" hidden="1">[3]DSAR!$L$6:$L$32</definedName>
    <definedName name="__123Graph_ATOTSYS" hidden="1">[3]DSAR!$T$6:$T$23</definedName>
    <definedName name="__123Graph_B" localSheetId="4" hidden="1">'[4]FPL MOST LIKELY GAS BACKUP 1'!#REF!</definedName>
    <definedName name="__123Graph_B" localSheetId="1" hidden="1">'[4]FPL MOST LIKELY GAS BACKUP 1'!#REF!</definedName>
    <definedName name="__123Graph_B" localSheetId="3" hidden="1">'[4]FPL MOST LIKELY GAS BACKUP 1'!#REF!</definedName>
    <definedName name="__123Graph_B" hidden="1">'[4]FPL MOST LIKELY GAS BACKUP 1'!#REF!</definedName>
    <definedName name="__123Graph_B1991" hidden="1">[5]Sheet3!#REF!</definedName>
    <definedName name="__123Graph_B1992" hidden="1">[5]Sheet3!#REF!</definedName>
    <definedName name="__123Graph_B1993" hidden="1">[5]Sheet3!#REF!</definedName>
    <definedName name="__123Graph_B1994" hidden="1">[5]Sheet3!#REF!</definedName>
    <definedName name="__123Graph_B1995" hidden="1">[5]Sheet3!#REF!</definedName>
    <definedName name="__123Graph_B1996" hidden="1">[5]Sheet3!#REF!</definedName>
    <definedName name="__123Graph_BBAR" hidden="1">[5]Sheet3!#REF!</definedName>
    <definedName name="__123Graph_BCCMS" hidden="1">[3]DSAR!$BM$6:$BM$32</definedName>
    <definedName name="__123Graph_BCCSP" hidden="1">[3]DSAR!$BN$6:$BN$32</definedName>
    <definedName name="__123Graph_BCG" hidden="1">[3]DSAR!$BO$6:$BO$32</definedName>
    <definedName name="__123Graph_BCM" hidden="1">[3]DSAR!$BQ$6:$BQ$32</definedName>
    <definedName name="__123Graph_BCMS" hidden="1">[3]DSAR!$BL$6:$BL$32</definedName>
    <definedName name="__123Graph_BCSP" hidden="1">[3]DSAR!$BK$6:$BK$32</definedName>
    <definedName name="__123Graph_BHG" hidden="1">[3]DSAR!$BS$6:$BS$32</definedName>
    <definedName name="__123Graph_BHMS" hidden="1">[3]DSAR!$BR$6:$BR$32</definedName>
    <definedName name="__123Graph_BILL" hidden="1">[3]DSAR!$AM$6:$AM$32</definedName>
    <definedName name="__123Graph_BIOWA" hidden="1">[3]DSAR!$X$6:$X$32</definedName>
    <definedName name="__123Graph_BKEOTA" hidden="1">[3]DSAR!$BJ$6:$BJ$32</definedName>
    <definedName name="__123Graph_BLOUD" hidden="1">[3]DSAR!$BP$6:$BP$32</definedName>
    <definedName name="__123Graph_BNL" hidden="1">[3]DSAR!$AA$6:$AA$32</definedName>
    <definedName name="__123Graph_BSAY" hidden="1">[3]DSAR!$AF$6:$AF$32</definedName>
    <definedName name="__123Graph_BTOTSYS" hidden="1">[3]DSAR!$U$6:$U$32</definedName>
    <definedName name="__123Graph_C" hidden="1">[3]DSAR!$AW$6:$AW$23</definedName>
    <definedName name="__123Graph_CBAR" hidden="1">[5]Sheet3!#REF!</definedName>
    <definedName name="__123Graph_CCCMS" hidden="1">[3]DSAR!$AY$6:$AY$29</definedName>
    <definedName name="__123Graph_CCCSP" hidden="1">[3]DSAR!$AZ$6:$AZ$29</definedName>
    <definedName name="__123Graph_CCG" hidden="1">[3]DSAR!$BA$6:$BA$29</definedName>
    <definedName name="__123Graph_CCM" hidden="1">[3]DSAR!$BC$6:$BC$31</definedName>
    <definedName name="__123Graph_CCMS" hidden="1">[3]DSAR!$AX$6:$AX$31</definedName>
    <definedName name="__123Graph_CCSP" hidden="1">[3]DSAR!$AW$6:$AW$31</definedName>
    <definedName name="__123Graph_CHG" hidden="1">[3]DSAR!$BE$6:$BE$29</definedName>
    <definedName name="__123Graph_CHMS" hidden="1">[3]DSAR!$BD$6:$BD$29</definedName>
    <definedName name="__123Graph_CILL" hidden="1">[3]DSAR!$AN$6:$AN$23</definedName>
    <definedName name="__123Graph_CIOWA" hidden="1">[3]DSAR!$Y$6:$Y$31</definedName>
    <definedName name="__123Graph_CKEOTA" hidden="1">[3]DSAR!$AV$6:$AV$31</definedName>
    <definedName name="__123Graph_CLOUD" hidden="1">[3]DSAR!$BB$6:$BB$29</definedName>
    <definedName name="__123Graph_CNL" hidden="1">[3]DSAR!$AB$6:$AB$30</definedName>
    <definedName name="__123Graph_CSAY" hidden="1">[3]DSAR!$AG$6:$AG$30</definedName>
    <definedName name="__123Graph_CTOTSYS" hidden="1">[3]DSAR!$V$6:$V$23</definedName>
    <definedName name="__123Graph_DBAR" hidden="1">[5]Sheet3!#REF!</definedName>
    <definedName name="__123Graph_EBAR" hidden="1">[5]Sheet3!#REF!</definedName>
    <definedName name="__123Graph_FBAR" hidden="1">[5]Sheet3!#REF!</definedName>
    <definedName name="__123Graph_X" localSheetId="4" hidden="1">'[4]FPL MOST LIKELY GAS BACKUP 1'!#REF!</definedName>
    <definedName name="__123Graph_X" localSheetId="1" hidden="1">'[4]FPL MOST LIKELY GAS BACKUP 1'!#REF!</definedName>
    <definedName name="__123Graph_X" localSheetId="3" hidden="1">'[4]FPL MOST LIKELY GAS BACKUP 1'!#REF!</definedName>
    <definedName name="__123Graph_X" hidden="1">'[4]FPL MOST LIKELY GAS BACKUP 1'!#REF!</definedName>
    <definedName name="__123Graph_X1991" hidden="1">[5]Sheet3!#REF!</definedName>
    <definedName name="__123Graph_X1992" hidden="1">[5]Sheet3!#REF!</definedName>
    <definedName name="__123Graph_X1993" hidden="1">[5]Sheet3!#REF!</definedName>
    <definedName name="__123Graph_X1994" hidden="1">[5]Sheet3!#REF!</definedName>
    <definedName name="__123Graph_X1995" hidden="1">[5]Sheet3!#REF!</definedName>
    <definedName name="__123Graph_X1996" hidden="1">[5]Sheet3!#REF!</definedName>
    <definedName name="__123Graph_XCCMS" hidden="1">[3]DSAR!$A$6:$A$32</definedName>
    <definedName name="__123Graph_XCCSP" hidden="1">[3]DSAR!$A$6:$A$32</definedName>
    <definedName name="__123Graph_XCG" hidden="1">[3]DSAR!$A$6:$A$32</definedName>
    <definedName name="__123Graph_XCM" hidden="1">[3]DSAR!$A$6:$A$32</definedName>
    <definedName name="__123Graph_XCMS" hidden="1">[3]DSAR!$A$6:$A$32</definedName>
    <definedName name="__123Graph_XCSP" hidden="1">[3]DSAR!$A$6:$A$32</definedName>
    <definedName name="__123Graph_XHG" hidden="1">[3]DSAR!$A$6:$A$32</definedName>
    <definedName name="__123Graph_XHMS" hidden="1">[3]DSAR!$A$6:$A$32</definedName>
    <definedName name="__123Graph_XILL" hidden="1">[3]DSAR!$A$6:$A$32</definedName>
    <definedName name="__123Graph_XIOWA" hidden="1">[3]DSAR!$A$6:$A$32</definedName>
    <definedName name="__123Graph_XKEOTA" hidden="1">[3]DSAR!$A$6:$A$32</definedName>
    <definedName name="__123Graph_XLOUD" hidden="1">[3]DSAR!$A$6:$A$32</definedName>
    <definedName name="__123Graph_XNL" hidden="1">[3]DSAR!$A$6:$A$32</definedName>
    <definedName name="__123Graph_XSAY" hidden="1">[3]DSAR!$A$6:$A$32</definedName>
    <definedName name="__123Graph_XTOTSYS" hidden="1">[3]DSAR!$A$6:$A$32</definedName>
    <definedName name="__2__123Graph_AMKT_STOR" hidden="1">[3]DSAR!$AR$6:$AR$23</definedName>
    <definedName name="__3__123Graph_AX_ACTUAL" hidden="1">[3]DSAR!$P$6:$P$32</definedName>
    <definedName name="__4__123Graph_BCHART_1" hidden="1">[3]DSAR!$CB$6:$CB$9</definedName>
    <definedName name="__5__123Graph_BMKT_STOR" hidden="1">[3]DSAR!$AS$6:$AS$32</definedName>
    <definedName name="__6__123Graph_CCHART_1" hidden="1">[3]DSAR!$CD$6:$CD$32</definedName>
    <definedName name="__7__123Graph_CMKT_STOR" hidden="1">[3]DSAR!$AT$6:$AT$23</definedName>
    <definedName name="__8__123Graph_CX_ACTUAL" hidden="1">[3]DSAR!$S$6:$S$23</definedName>
    <definedName name="__9__123Graph_XCHART_1" hidden="1">[3]DSAR!$A$6:$A$32</definedName>
    <definedName name="__CPI2" localSheetId="4">[6]Assumpt.!$AK$41</definedName>
    <definedName name="__CPI2" localSheetId="1">[6]Assumpt.!$AK$41</definedName>
    <definedName name="__CPI2" localSheetId="3">[6]Assumpt.!$AK$41</definedName>
    <definedName name="__CPI2">[7]Assumpt.!$AK$41</definedName>
    <definedName name="__CPI3" localSheetId="4">[6]Assumpt.!$AL$41</definedName>
    <definedName name="__CPI3" localSheetId="1">[6]Assumpt.!$AL$41</definedName>
    <definedName name="__CPI3" localSheetId="3">[6]Assumpt.!$AL$41</definedName>
    <definedName name="__CPI3">[7]Assumpt.!$AL$41</definedName>
    <definedName name="__CPI4" localSheetId="4">[6]Assumpt.!$AM$41</definedName>
    <definedName name="__CPI4" localSheetId="1">[6]Assumpt.!$AM$41</definedName>
    <definedName name="__CPI4" localSheetId="3">[6]Assumpt.!$AM$41</definedName>
    <definedName name="__CPI4">[7]Assumpt.!$AM$41</definedName>
    <definedName name="__DAT1">#REF!</definedName>
    <definedName name="__DAT10">#REF!</definedName>
    <definedName name="__DAT11">#REF!</definedName>
    <definedName name="__DAT12">#REF!</definedName>
    <definedName name="__DAT13">#REF!</definedName>
    <definedName name="__DAT14">#REF!</definedName>
    <definedName name="__DAT15">#REF!</definedName>
    <definedName name="__DAT2">#REF!</definedName>
    <definedName name="__DAT3">#REF!</definedName>
    <definedName name="__DAT4">#REF!</definedName>
    <definedName name="__DAT5">#REF!</definedName>
    <definedName name="__DAT6">#REF!</definedName>
    <definedName name="__DAT7">#REF!</definedName>
    <definedName name="__DAT8">'[8]EE Detail'!#REF!</definedName>
    <definedName name="__DAT9">#REF!</definedName>
    <definedName name="__FDS_HYPERLINK_TOGGLE_STATE__">"ON"</definedName>
    <definedName name="__IntlFixup">TRUE</definedName>
    <definedName name="__N4" localSheetId="4">'[1]Revenue Forecast_Chg'!#REF!</definedName>
    <definedName name="__N4" localSheetId="1">'[1]Revenue Forecast_Chg'!#REF!</definedName>
    <definedName name="__N4" localSheetId="3">'[1]Revenue Forecast_Chg'!#REF!</definedName>
    <definedName name="__N4">'[1]Revenue Forecast_Chg'!#REF!</definedName>
    <definedName name="__N6" localSheetId="4">'[1]Revenue Forecast_Old'!#REF!</definedName>
    <definedName name="__N6" localSheetId="1">'[1]Revenue Forecast_Old'!#REF!</definedName>
    <definedName name="__N6" localSheetId="3">'[1]Revenue Forecast_Old'!#REF!</definedName>
    <definedName name="__N6">'[1]Revenue Forecast_Old'!#REF!</definedName>
    <definedName name="__rm9" localSheetId="4" hidden="1">{"detail305",#N/A,FALSE,"BI-305"}</definedName>
    <definedName name="__rm9" localSheetId="1" hidden="1">{"detail305",#N/A,FALSE,"BI-305"}</definedName>
    <definedName name="__rm9" localSheetId="3" hidden="1">{"detail305",#N/A,FALSE,"BI-305"}</definedName>
    <definedName name="__rm9" hidden="1">{"detail305",#N/A,FALSE,"BI-305"}</definedName>
    <definedName name="__SUM1">#N/A</definedName>
    <definedName name="__SUM2" localSheetId="4">#REF!</definedName>
    <definedName name="__SUM2" localSheetId="1">#REF!</definedName>
    <definedName name="__SUM2" localSheetId="3">#REF!</definedName>
    <definedName name="__SUM2">#REF!</definedName>
    <definedName name="__SUM3">[2]OPEB!$A$1:$G$45</definedName>
    <definedName name="_1__123Graph_ACHART_1" hidden="1">[3]DSAR!$BY$6:$BY$32</definedName>
    <definedName name="_1__123Graph_XCHART_2" hidden="1">'[9]Progress Tables'!$U$14:$U$46</definedName>
    <definedName name="_10__123Graph_XMKT_STOR" hidden="1">[3]DSAR!$A$6:$A$32</definedName>
    <definedName name="_11__123Graph_XX_ACTUAL" hidden="1">[3]DSAR!$A$6:$A$32</definedName>
    <definedName name="_1st__250_KWH">'[10]97PVModel'!$B$28:$N$30</definedName>
    <definedName name="_2__123Graph_AMKT_STOR" hidden="1">[3]DSAR!$AR$6:$AR$23</definedName>
    <definedName name="_3__123Graph_AX_ACTUAL" hidden="1">[3]DSAR!$P$6:$P$32</definedName>
    <definedName name="_4__123Graph_BCHART_1" hidden="1">[3]DSAR!$CB$6:$CB$9</definedName>
    <definedName name="_5__123Graph_BMKT_STOR" hidden="1">[3]DSAR!$AS$6:$AS$32</definedName>
    <definedName name="_6__123Graph_CCHART_1" hidden="1">[3]DSAR!$CD$6:$CD$32</definedName>
    <definedName name="_7__123Graph_CMKT_STOR" hidden="1">[3]DSAR!$AT$6:$AT$23</definedName>
    <definedName name="_8__123Graph_CX_ACTUAL" hidden="1">[3]DSAR!$S$6:$S$23</definedName>
    <definedName name="_9__123Graph_XCHART_1" hidden="1">[3]DSAR!$A$6:$A$32</definedName>
    <definedName name="_a1111" hidden="1">{"Cash Budget",#N/A,FALSE,"98 Cash";"Running Cash Budget",#N/A,FALSE,"98 Cash";"Actual Cash",#N/A,FALSE,"98 Cash";"Update Cash Budget",#N/A,FALSE,"98 Cash"}</definedName>
    <definedName name="_ATPRegress_Dlg_Results" localSheetId="4" hidden="1">{2;#N/A;"R13C16:R17C16";#N/A;"R13C14:R17C15";FALSE;FALSE;FALSE;95;#N/A;#N/A;"R13C19";#N/A;FALSE;FALSE;FALSE;FALSE;#N/A;"";#N/A;FALSE;"";"";#N/A;#N/A;#N/A}</definedName>
    <definedName name="_ATPRegress_Dlg_Results" localSheetId="1" hidden="1">{2;#N/A;"R13C16:R17C16";#N/A;"R13C14:R17C15";FALSE;FALSE;FALSE;95;#N/A;#N/A;"R13C19";#N/A;FALSE;FALSE;FALSE;FALSE;#N/A;"";#N/A;FALSE;"";"";#N/A;#N/A;#N/A}</definedName>
    <definedName name="_ATPRegress_Dlg_Results" localSheetId="3" hidden="1">{2;#N/A;"R13C16:R17C16";#N/A;"R13C14:R17C15";FALSE;FALSE;FALSE;95;#N/A;#N/A;"R13C19";#N/A;FALSE;FALSE;FALSE;FALSE;#N/A;"";#N/A;FALSE;"";"";#N/A;#N/A;#N/A}</definedName>
    <definedName name="_ATPRegress_Dlg_Results" hidden="1">{2;#N/A;"R13C16:R17C16";#N/A;"R13C14:R17C15";FALSE;FALSE;FALSE;95;#N/A;#N/A;"R13C19";#N/A;FALSE;FALSE;FALSE;FALSE;#N/A;"";#N/A;FALSE;"";"";#N/A;#N/A;#N/A}</definedName>
    <definedName name="_ATPRegress_Dlg_Types" localSheetId="4" hidden="1">{"EXCELHLP.HLP!1802";5;10;5;10;13;13;13;8;5;5;10;14;13;13;13;13;5;10;14;13;5;10;1;2;24}</definedName>
    <definedName name="_ATPRegress_Dlg_Types" localSheetId="1" hidden="1">{"EXCELHLP.HLP!1802";5;10;5;10;13;13;13;8;5;5;10;14;13;13;13;13;5;10;14;13;5;10;1;2;24}</definedName>
    <definedName name="_ATPRegress_Dlg_Types" localSheetId="3" hidden="1">{"EXCELHLP.HLP!1802";5;10;5;10;13;13;13;8;5;5;10;14;13;13;13;13;5;10;14;13;5;10;1;2;24}</definedName>
    <definedName name="_ATPRegress_Dlg_Types" hidden="1">{"EXCELHLP.HLP!1802";5;10;5;10;13;13;13;8;5;5;10;14;13;13;13;13;5;10;14;13;5;10;1;2;24}</definedName>
    <definedName name="_ATPRegress_Range1" hidden="1">'[11]ST Corrections'!#REF!</definedName>
    <definedName name="_ATPRegress_Range2" hidden="1">'[11]ST Corrections'!#REF!</definedName>
    <definedName name="_ATPRegress_Range3" hidden="1">'[11]ST Corrections'!#REF!</definedName>
    <definedName name="_ATPRegress_Range4" hidden="1">"="</definedName>
    <definedName name="_ATPRegress_Range5" hidden="1">"="</definedName>
    <definedName name="_bdm.37E2A9A526F14BE28438D0D77462415E.edm" hidden="1">#REF!</definedName>
    <definedName name="_bdm.67DB5193A043445CAC1F8C017AB81E09.edm" hidden="1">#REF!</definedName>
    <definedName name="_bok2" localSheetId="4">[12]!is1b,[12]!is1c,[12]!STATS2,[12]!STATS3</definedName>
    <definedName name="_bok2" localSheetId="1">[12]!is1b,[12]!is1c,[12]!STATS2,[12]!STATS3</definedName>
    <definedName name="_bok2">[12]!is1b,[12]!is1c,[12]!STATS2,[12]!STATS3</definedName>
    <definedName name="_CPI2" localSheetId="4">[6]Assumpt.!$AK$41</definedName>
    <definedName name="_CPI2" localSheetId="1">[6]Assumpt.!$AK$41</definedName>
    <definedName name="_CPI2" localSheetId="3">[6]Assumpt.!$AK$41</definedName>
    <definedName name="_CPI2">[7]Assumpt.!$AK$41</definedName>
    <definedName name="_CPI3" localSheetId="4">[6]Assumpt.!$AL$41</definedName>
    <definedName name="_CPI3" localSheetId="1">[6]Assumpt.!$AL$41</definedName>
    <definedName name="_CPI3" localSheetId="3">[6]Assumpt.!$AL$41</definedName>
    <definedName name="_CPI3">[7]Assumpt.!$AL$41</definedName>
    <definedName name="_CPI4" localSheetId="4">[6]Assumpt.!$AM$41</definedName>
    <definedName name="_CPI4" localSheetId="1">[6]Assumpt.!$AM$41</definedName>
    <definedName name="_CPI4" localSheetId="3">[6]Assumpt.!$AM$41</definedName>
    <definedName name="_CPI4">[7]Assumpt.!$AM$41</definedName>
    <definedName name="_DAT1">#REF!</definedName>
    <definedName name="_DAT10">#REF!</definedName>
    <definedName name="_DAT11">#REF!</definedName>
    <definedName name="_DAT12">#REF!</definedName>
    <definedName name="_DAT13">#REF!</definedName>
    <definedName name="_DAT14">#REF!</definedName>
    <definedName name="_DAT15">#REF!</definedName>
    <definedName name="_DAT16">#REF!</definedName>
    <definedName name="_DAT17">#REF!</definedName>
    <definedName name="_DAT18">#REF!</definedName>
    <definedName name="_DAT19">#REF!</definedName>
    <definedName name="_DAT2">#REF!</definedName>
    <definedName name="_DAT20">#REF!</definedName>
    <definedName name="_DAT21">#REF!</definedName>
    <definedName name="_DAT22">#REF!</definedName>
    <definedName name="_DAT23">#REF!</definedName>
    <definedName name="_DAT24">#REF!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ill" localSheetId="4" hidden="1">#REF!</definedName>
    <definedName name="_Fill" localSheetId="1" hidden="1">#REF!</definedName>
    <definedName name="_Fill" localSheetId="3" hidden="1">#REF!</definedName>
    <definedName name="_Fill" hidden="1">#REF!</definedName>
    <definedName name="_xlnm._FilterDatabase" localSheetId="4" hidden="1">'FA-Exhibit CCVA'!$B$93:$N$131</definedName>
    <definedName name="_xlnm._FilterDatabase" localSheetId="1" hidden="1">'FA-Exhibit Combined'!$B$93:$N$131</definedName>
    <definedName name="_xlnm._FilterDatabase" localSheetId="3" hidden="1">'FA-Exhibit COVID'!$B$93:$N$131</definedName>
    <definedName name="_xlnm._FilterDatabase" localSheetId="2" hidden="1">'FA-Exhibit EB-2020-0150'!$B$92:$N$130</definedName>
    <definedName name="_FLL2" hidden="1">#REF!</definedName>
    <definedName name="_HBO2" localSheetId="4">[12]!is1b,[12]!is1c,[12]!STATS2,[12]!STATS3</definedName>
    <definedName name="_HBO2" localSheetId="1">[12]!is1b,[12]!is1c,[12]!STATS2,[12]!STATS3</definedName>
    <definedName name="_HBO2">[12]!is1b,[12]!is1c,[12]!STATS2,[12]!STATS3</definedName>
    <definedName name="_hpe1">#REF!</definedName>
    <definedName name="_hpe2">#REF!</definedName>
    <definedName name="_hwp1">#REF!</definedName>
    <definedName name="_hwp2">#REF!</definedName>
    <definedName name="_Key1" localSheetId="4" hidden="1">#REF!</definedName>
    <definedName name="_Key1" localSheetId="1" hidden="1">#REF!</definedName>
    <definedName name="_Key1" localSheetId="3" hidden="1">#REF!</definedName>
    <definedName name="_Key1" hidden="1">#REF!</definedName>
    <definedName name="_Key2" localSheetId="4" hidden="1">#REF!</definedName>
    <definedName name="_Key2" localSheetId="1" hidden="1">#REF!</definedName>
    <definedName name="_Key2" localSheetId="3" hidden="1">#REF!</definedName>
    <definedName name="_Key2" hidden="1">#REF!</definedName>
    <definedName name="_MDZ2" localSheetId="4">[12]!is1b,[12]!is1c,[12]!STATS2,[12]!STATS3</definedName>
    <definedName name="_MDZ2" localSheetId="1">[12]!is1b,[12]!is1c,[12]!STATS2,[12]!STATS3</definedName>
    <definedName name="_MDZ2">[12]!is1b,[12]!is1c,[12]!STATS2,[12]!STATS3</definedName>
    <definedName name="_N4" localSheetId="4">'[1]Revenue Forecast_Chg'!#REF!</definedName>
    <definedName name="_N4" localSheetId="1">'[1]Revenue Forecast_Chg'!#REF!</definedName>
    <definedName name="_N4" localSheetId="3">'[1]Revenue Forecast_Chg'!#REF!</definedName>
    <definedName name="_N4">'[1]Revenue Forecast_Chg'!#REF!</definedName>
    <definedName name="_N6" localSheetId="4">'[1]Revenue Forecast_Old'!#REF!</definedName>
    <definedName name="_N6" localSheetId="1">'[1]Revenue Forecast_Old'!#REF!</definedName>
    <definedName name="_N6" localSheetId="3">'[1]Revenue Forecast_Old'!#REF!</definedName>
    <definedName name="_N6">'[1]Revenue Forecast_Old'!#REF!</definedName>
    <definedName name="_Order1">0</definedName>
    <definedName name="_Order2" hidden="1">255</definedName>
    <definedName name="_Own10">#REF!</definedName>
    <definedName name="_Own11">#REF!</definedName>
    <definedName name="_Own4">#REF!</definedName>
    <definedName name="_Own5">#REF!</definedName>
    <definedName name="_Own6">#REF!</definedName>
    <definedName name="_Own8">#REF!</definedName>
    <definedName name="_PG1">#REF!</definedName>
    <definedName name="_pg12">#REF!</definedName>
    <definedName name="_pg2">#REF!</definedName>
    <definedName name="_PG3">#REF!</definedName>
    <definedName name="_PG4">#REF!</definedName>
    <definedName name="_PG45">#REF!</definedName>
    <definedName name="_PG56">#REF!</definedName>
    <definedName name="_PG8">#REF!</definedName>
    <definedName name="_PG89">#REF!</definedName>
    <definedName name="_RegAsset">'[13]4.6 Reg Assets '!$A$1:$AN$58</definedName>
    <definedName name="_Regression_Out" hidden="1">[14]GASCOMPX!#REF!</definedName>
    <definedName name="_Report">"Print All"</definedName>
    <definedName name="_rm9" localSheetId="4" hidden="1">{"detail305",#N/A,FALSE,"BI-305"}</definedName>
    <definedName name="_rm9" localSheetId="1" hidden="1">{"detail305",#N/A,FALSE,"BI-305"}</definedName>
    <definedName name="_rm9" localSheetId="3" hidden="1">{"detail305",#N/A,FALSE,"BI-305"}</definedName>
    <definedName name="_rm9" hidden="1">{"detail305",#N/A,FALSE,"BI-305"}</definedName>
    <definedName name="_S_Base">{0.1;0;0.382758620689655;0;0;0;0.258620689655172;0;0.258620689655172}</definedName>
    <definedName name="_S_new_case">{0.1;0;0.45;0;0;0;0;0;0.45}</definedName>
    <definedName name="_Sort" localSheetId="4" hidden="1">#REF!</definedName>
    <definedName name="_Sort" localSheetId="1" hidden="1">#REF!</definedName>
    <definedName name="_Sort" localSheetId="3" hidden="1">#REF!</definedName>
    <definedName name="_Sort" hidden="1">#REF!</definedName>
    <definedName name="_SUM1">#N/A</definedName>
    <definedName name="_SUM2" localSheetId="4">#REF!</definedName>
    <definedName name="_SUM2" localSheetId="1">#REF!</definedName>
    <definedName name="_SUM2" localSheetId="3">#REF!</definedName>
    <definedName name="_SUM2">#REF!</definedName>
    <definedName name="_SUM3">[2]OPEB!$A$1:$G$45</definedName>
    <definedName name="_Table1_In1" hidden="1">#REF!</definedName>
    <definedName name="_Table1_Out" hidden="1">#REF!</definedName>
    <definedName name="_Table2_In1" hidden="1">#REF!</definedName>
    <definedName name="_Table2_In2" hidden="1">#REF!</definedName>
    <definedName name="_Table2_Out" hidden="1">#REF!</definedName>
    <definedName name="_Table3_In2" hidden="1">#REF!</definedName>
    <definedName name="_tet12" hidden="1">{"assumptions",#N/A,FALSE,"Scenario 1";"valuation",#N/A,FALSE,"Scenario 1"}</definedName>
    <definedName name="_tet5" hidden="1">{"assumptions",#N/A,FALSE,"Scenario 1";"valuation",#N/A,FALSE,"Scenario 1"}</definedName>
    <definedName name="_xlcn.WorksheetConnection_CopyofCableEventCostTrackingCURRENT2.xlsxtable_cable_splice" localSheetId="4" hidden="1">table_cable_splice</definedName>
    <definedName name="_xlcn.WorksheetConnection_CopyofCableEventCostTrackingCURRENT2.xlsxtable_cable_splice" localSheetId="1" hidden="1">table_cable_splice</definedName>
    <definedName name="_xlcn.WorksheetConnection_CopyofCableEventCostTrackingCURRENT2.xlsxtable_cable_splice" hidden="1">table_cable_splice</definedName>
    <definedName name="_xlcn.WorksheetConnection_CopyofCableEventCostTrackingCURRENT2.xlsxtable_demob" localSheetId="4" hidden="1">table_demob</definedName>
    <definedName name="_xlcn.WorksheetConnection_CopyofCableEventCostTrackingCURRENT2.xlsxtable_demob" localSheetId="1" hidden="1">table_demob</definedName>
    <definedName name="_xlcn.WorksheetConnection_CopyofCableEventCostTrackingCURRENT2.xlsxtable_demob" hidden="1">table_demob</definedName>
    <definedName name="_xlcn.WorksheetConnection_CopyofCableEventCostTrackingCURRENT2.xlsxtable_inspection" localSheetId="4" hidden="1">table_inspection</definedName>
    <definedName name="_xlcn.WorksheetConnection_CopyofCableEventCostTrackingCURRENT2.xlsxtable_inspection" localSheetId="1" hidden="1">table_inspection</definedName>
    <definedName name="_xlcn.WorksheetConnection_CopyofCableEventCostTrackingCURRENT2.xlsxtable_inspection" hidden="1">table_inspection</definedName>
    <definedName name="a">'[15]13. Headcount Forecast'!#REF!</definedName>
    <definedName name="aa">'[15]13. Headcount Forecast'!#REF!</definedName>
    <definedName name="aaa">'[15]13. Headcount Forecast'!#REF!</definedName>
    <definedName name="AAA_DOCTOPS" hidden="1">"AAA_SET"</definedName>
    <definedName name="AAA_duser" hidden="1">"OFF"</definedName>
    <definedName name="aaaa" hidden="1">{"1999 Cash Budget",#N/A,FALSE,"99 Cash";"1999 Cash Budget YTD",#N/A,FALSE,"99 Cash";"1999 Cash Actual/Forcast",#N/A,FALSE,"99 Cash";"1999 Cash Actual/Forcast YTD",#N/A,FALSE,"99 Cash"}</definedName>
    <definedName name="aaaa1" hidden="1">{"1999 Cash Budget",#N/A,FALSE,"99 Cash";"1999 Cash Budget YTD",#N/A,FALSE,"99 Cash";"1999 Cash Actual/Forcast",#N/A,FALSE,"99 Cash";"1999 Cash Actual/Forcast YTD",#N/A,FALSE,"99 Cash"}</definedName>
    <definedName name="aaaaa" hidden="1">{"Income Budget",#N/A,FALSE,"98 Income";"Running GAAP Budget Income",#N/A,FALSE,"98 Income";"GAAP Actual",#N/A,FALSE,"98 Income";"GAAP Varinance",#N/A,FALSE,"98 Income"}</definedName>
    <definedName name="aaaaaa">'[15]13. Headcount Forecast'!#REF!</definedName>
    <definedName name="aaaaaaa" hidden="1">{"Cash Budget",#N/A,FALSE,"98 Cash";"Running Cash Budget",#N/A,FALSE,"98 Cash";"Actual Cash",#N/A,FALSE,"98 Cash";"Update Cash Budget",#N/A,FALSE,"98 Cash"}</definedName>
    <definedName name="aaaaaaaa" hidden="1">{"Income Budget",#N/A,FALSE,"98 Income";"Running GAAP Budget Income",#N/A,FALSE,"98 Income";"GAAP Actual",#N/A,FALSE,"98 Income";"GAAP Varinance",#N/A,FALSE,"98 Income"}</definedName>
    <definedName name="aaaaaaaaaa" hidden="1">{"Cash Budget",#N/A,FALSE,"98 Cash";"Running Cash Budget",#N/A,FALSE,"98 Cash";"Actual Cash",#N/A,FALSE,"98 Cash";"Update Cash Budget",#N/A,FALSE,"98 Cash"}</definedName>
    <definedName name="AAB_Addin5" hidden="1">"AAB_Description for addin 5,Description for addin 5,Description for addin 5,Description for addin 5,Description for addin 5,Description for addin 5"</definedName>
    <definedName name="abcd" localSheetId="4" hidden="1">{#N/A,#N/A,TRUE,"Task Status";#N/A,#N/A,TRUE,"Document Status";#N/A,#N/A,TRUE,"Percent Complete";#N/A,#N/A,TRUE,"Manhour Sum"}</definedName>
    <definedName name="abcd" localSheetId="1" hidden="1">{#N/A,#N/A,TRUE,"Task Status";#N/A,#N/A,TRUE,"Document Status";#N/A,#N/A,TRUE,"Percent Complete";#N/A,#N/A,TRUE,"Manhour Sum"}</definedName>
    <definedName name="abcd" localSheetId="3" hidden="1">{#N/A,#N/A,TRUE,"Task Status";#N/A,#N/A,TRUE,"Document Status";#N/A,#N/A,TRUE,"Percent Complete";#N/A,#N/A,TRUE,"Manhour Sum"}</definedName>
    <definedName name="abcd" hidden="1">{#N/A,#N/A,TRUE,"Task Status";#N/A,#N/A,TRUE,"Document Status";#N/A,#N/A,TRUE,"Percent Complete";#N/A,#N/A,TRUE,"Manhour Sum"}</definedName>
    <definedName name="ABD" localSheetId="4">[12]!is1b,[12]!is1c,[12]!STATS2,[12]!STATS3</definedName>
    <definedName name="ABD" localSheetId="1">[12]!is1b,[12]!is1c,[12]!STATS2,[12]!STATS3</definedName>
    <definedName name="ABD">[12]!is1b,[12]!is1c,[12]!STATS2,[12]!STATS3</definedName>
    <definedName name="ActCumOU" localSheetId="4">[16]Actuals!$A$289:$N$301</definedName>
    <definedName name="ActCumOU" localSheetId="1">[16]Actuals!$A$289:$N$301</definedName>
    <definedName name="ActCumOU" localSheetId="3">[16]Actuals!$A$289:$N$301</definedName>
    <definedName name="ActCumOU">[17]Actuals!$A$289:$N$301</definedName>
    <definedName name="ActDirect">'[18]Total Directs and LDCs'!$A$8:$W$13</definedName>
    <definedName name="ActDirectApr">'[19]Total Directs and LDCs'!$A$8:$X$9</definedName>
    <definedName name="ActDirectAug">'[20]Total Directs and LDCs'!$A$8:$X$9</definedName>
    <definedName name="ActDirectDec">'[21]Total Directs and LDCs'!$A$8:$X$9</definedName>
    <definedName name="ActDirectFeb">'[22]Total Directs and LDCs'!$A$8:$X$9</definedName>
    <definedName name="ActDirectJan">'[23]Total Directs and LDCs'!$A$8:$X$9</definedName>
    <definedName name="ActDirectJuly">'[24]Total Directs and LDCs'!$A$8:$X$9</definedName>
    <definedName name="ActDirectJune">'[25]Total Directs and LDCs'!$A$8:$X$9</definedName>
    <definedName name="ActDirectMar">'[26]Total Directs and LDCs'!$A$8:$X$9</definedName>
    <definedName name="ActDirectMay">'[27]Total Directs and LDCs'!$A$8:$X$9</definedName>
    <definedName name="ActDirectNov">'[28]Total Directs and LDCs'!$A$8:$X$9</definedName>
    <definedName name="ActDirectOct">'[29]Total Directs and LDCs'!$A$8:$X$9</definedName>
    <definedName name="ActDirectSept">'[30]Total Directs and LDCs'!$A$8:$X$9</definedName>
    <definedName name="ActELDC">'[18]Total Directs and LDCs'!$A$16:$W$21</definedName>
    <definedName name="ActELDCApr">'[19]Total Directs and LDCs'!$A$13:$X$14</definedName>
    <definedName name="ActELDCAug">'[20]Total Directs and LDCs'!$A$13:$X$14</definedName>
    <definedName name="ActELDCDec">'[21]Total Directs and LDCs'!$A$13:$X$14</definedName>
    <definedName name="ActELDCFeb">'[22]Total Directs and LDCs'!$A$13:$X$14</definedName>
    <definedName name="ActELDCJan">'[23]Total Directs and LDCs'!$A$13:$X$14</definedName>
    <definedName name="ActELDCJuly">'[24]Total Directs and LDCs'!$A$13:$X$14</definedName>
    <definedName name="ActELDCJune">'[25]Total Directs and LDCs'!$A$13:$X$14</definedName>
    <definedName name="ActELDCMar">'[26]Total Directs and LDCs'!$A$13:$X$14</definedName>
    <definedName name="ActELDCMay">'[27]Total Directs and LDCs'!$A$13:$X$14</definedName>
    <definedName name="ActELDCNov">'[28]Total Directs and LDCs'!$A$13:$X$14</definedName>
    <definedName name="ActELDCOct">'[29]Total Directs and LDCs'!$A$13:$X$14</definedName>
    <definedName name="ActELDCSept">'[30]Total Directs and LDCs'!$A$13:$X$14</definedName>
    <definedName name="Active_GLI_actualpremiumpayment">'[31]13. Active GLI'!$A$124:$IV$129</definedName>
    <definedName name="active_gli_cum_to_GWL">'[31]13. Active GLI'!$A$132:$IV$137</definedName>
    <definedName name="active_maternity_actual" localSheetId="4">#REF!</definedName>
    <definedName name="active_maternity_actual" localSheetId="1">#REF!</definedName>
    <definedName name="active_maternity_actual" localSheetId="3">#REF!</definedName>
    <definedName name="active_maternity_actual">#REF!</definedName>
    <definedName name="Activedental_ACTUAL">'[31]11. Active Dental'!$A$23:$IV$28</definedName>
    <definedName name="Activedental_actualpayment">'[32]11. Active Dental'!$A$71:$IV$76</definedName>
    <definedName name="Activedental_Budget">'[31]11. Active Dental'!$A$39:$IV$44</definedName>
    <definedName name="Activedental_Cum_Actual">'[31]11. Active Dental'!$A$31:$IV$36</definedName>
    <definedName name="Activedental_Cum_Actualpayment">'[31]11. Active Dental'!$A$79:$IV$84</definedName>
    <definedName name="Activedental_Cum_Budget">'[31]11. Active Dental'!$A$47:$IV$52</definedName>
    <definedName name="ActiveGLI_ACTUAL">'[31]13. Active GLI'!$A$43:$IV$48</definedName>
    <definedName name="activegli_actualemployee">'[31]13. Active GLI'!$A$148:$IV$153</definedName>
    <definedName name="ActiveGLI_actualpayment">'[31]13. Active GLI'!$A$108:$IV$113</definedName>
    <definedName name="ActiveGLI_Budget">'[31]13. Active GLI'!$A$60:$IV$65</definedName>
    <definedName name="ActiveGLI_Cum_Actual">'[31]13. Active GLI'!$A$51:$IV$56</definedName>
    <definedName name="activegli_cum_actualemployee">'[31]13. Active GLI'!$A$156:$IV$161</definedName>
    <definedName name="ActiveGLI_Cum_Actualpayment">'[31]13. Active GLI'!$A$116:$IV$121</definedName>
    <definedName name="ActiveGLI_Cum_Budget">'[31]13. Active GLI'!$A$68:$IV$73</definedName>
    <definedName name="ActiveGLI_Cumactualtotal" localSheetId="4">'[33]2. DPA '!#REF!</definedName>
    <definedName name="ActiveGLI_Cumactualtotal" localSheetId="1">'[33]2. DPA '!#REF!</definedName>
    <definedName name="ActiveGLI_Cumactualtotal" localSheetId="3">'[33]2. DPA '!#REF!</definedName>
    <definedName name="ActiveGLI_Cumactualtotal">'[33]2. DPA '!#REF!</definedName>
    <definedName name="ACtiveGLI_Cumactualttl" localSheetId="4">'[34]13. Active GLI'!#REF!</definedName>
    <definedName name="ACtiveGLI_Cumactualttl" localSheetId="1">'[34]13. Active GLI'!#REF!</definedName>
    <definedName name="ACtiveGLI_Cumactualttl" localSheetId="3">'[34]13. Active GLI'!#REF!</definedName>
    <definedName name="ACtiveGLI_Cumactualttl">'[34]13. Active GLI'!#REF!</definedName>
    <definedName name="ActiveGLI_Cumpayment">'[33]2. DPA '!#REF!</definedName>
    <definedName name="Activehealth_ACTUAL">'[31]10. Active Health'!$A$23:$IV$28</definedName>
    <definedName name="Activehealth_actualpayment">'[31]10. Active Health'!$A$71:$IV$76</definedName>
    <definedName name="Activehealth_Budget">'[31]10. Active Health'!$A$39:$IV$44</definedName>
    <definedName name="Activehealth_Cum_Actual">'[31]10. Active Health'!$A$31:$IV$36</definedName>
    <definedName name="Activehealth_Cum_Actualpayment">'[31]10. Active Health'!$A$79:$IV$84</definedName>
    <definedName name="Activehealth_Cum_Budget">'[31]10. Active Health'!$A$47:$IV$52</definedName>
    <definedName name="Activehealth_forecast">'[31]10. Active Health'!$A$95:$IV$100</definedName>
    <definedName name="activematernity_actualpayment" localSheetId="4">#REF!</definedName>
    <definedName name="activematernity_actualpayment" localSheetId="1">#REF!</definedName>
    <definedName name="activematernity_actualpayment" localSheetId="3">#REF!</definedName>
    <definedName name="activematernity_actualpayment">#REF!</definedName>
    <definedName name="ActiveOHP_Actual">'[31]14. Active OHP'!$A$23:$IV$28</definedName>
    <definedName name="ActiveOHP_actualpayment">'[31]14. Active OHP'!$A$71:$IV$76</definedName>
    <definedName name="ActiveOHP_budget">'[31]14. Active OHP'!$A$39:$IV$44</definedName>
    <definedName name="ActiveOHP_Cum_Actual">'[31]14. Active OHP'!$A$31:$IV$36</definedName>
    <definedName name="ActiveOHP_Cum_Actualpayment">'[31]14. Active OHP'!$A$79:$IV$84</definedName>
    <definedName name="ActiveOHP_Cum_Budget">'[31]14. Active OHP'!$A$47:$IV$52</definedName>
    <definedName name="ActOMEU">'[35]Total from CSS (Retail and MEU)'!$A$111:$U$123</definedName>
    <definedName name="ActOMEUApr">'[36]Total from CSS (Retail and MEU)'!$A$98:$X$110</definedName>
    <definedName name="ActOMEUAug">'[37]Total from CSS (Retail and MEU)'!$A$98:$X$110</definedName>
    <definedName name="ActOMEUDec">'[38]Total from CSS (Retail and MEU)'!$A$98:$X$110</definedName>
    <definedName name="ActOMEUFeb">'[39]Total from CSS (Retail and MEU)'!$A$98:$X$110</definedName>
    <definedName name="ActOMEUJan">'[40]Total from CSS (Retail and MEU)'!$A$98:$X$110</definedName>
    <definedName name="ActOMEUJuly">'[41]Total from CSS (Retail and MEU)'!$A$98:$X$110</definedName>
    <definedName name="ActOMEUJune">'[42]Total from CSS (Retail and MEU)'!$A$98:$X$110</definedName>
    <definedName name="ActOMEUMar">'[43]Total from CSS (Retail and MEU)'!$A$98:$X$110</definedName>
    <definedName name="ActOMEUMay">'[44]Total from CSS (Retail and MEU)'!$A$98:$X$110</definedName>
    <definedName name="ActOMEUNov">'[45]Total from CSS (Retail and MEU)'!$A$98:$X$110</definedName>
    <definedName name="ActOMEUOct">'[46]Total from CSS (Retail and MEU)'!$A$98:$X$110</definedName>
    <definedName name="ActOMEUSept">'[47]Total from CSS (Retail and MEU)'!$A$98:$X$110</definedName>
    <definedName name="ActRetail">'[35]Total from CSS (Retail and MEU)'!$A$8:$U$95</definedName>
    <definedName name="ActRetailApr">'[36]Total from CSS (Retail and MEU)'!$A$9:$X$80</definedName>
    <definedName name="ActRetailAug">'[37]Total from CSS (Retail and MEU)'!$A$9:$X$80</definedName>
    <definedName name="ActRetailDec">'[38]Total from CSS (Retail and MEU)'!$A$9:$X$80</definedName>
    <definedName name="ActRetailFeb">'[39]Total from CSS (Retail and MEU)'!$A$9:$X$80</definedName>
    <definedName name="ActRetailJan">'[40]Total from CSS (Retail and MEU)'!$A$9:$W$79</definedName>
    <definedName name="ActRetailJuly">'[41]Total from CSS (Retail and MEU)'!$A$9:$X$80</definedName>
    <definedName name="ActRetailJune">'[42]Total from CSS (Retail and MEU)'!$A$9:$X$80</definedName>
    <definedName name="ActRetailMar">'[43]Total from CSS (Retail and MEU)'!$A$9:$X$80</definedName>
    <definedName name="ActRetailMay">'[44]Total from CSS (Retail and MEU)'!$A$9:$X$80</definedName>
    <definedName name="ActRetailNov">'[45]Total from CSS (Retail and MEU)'!$A$9:$X$80</definedName>
    <definedName name="ActRetailOct">'[46]Total from CSS (Retail and MEU)'!$A$9:$X$80</definedName>
    <definedName name="ActRetailSept">'[47]Total from CSS (Retail and MEU)'!$A$9:$X$80</definedName>
    <definedName name="ActRetJan">'[40]Total from CSS (Retail and MEU)'!$A$9:$W$79</definedName>
    <definedName name="ActTXLDC">'[18]Total Directs and LDCs'!$A$15:$W$15</definedName>
    <definedName name="ActTXLDCApr">'[19]Total Directs and LDCs'!$A$12:$X$12</definedName>
    <definedName name="ActTXLDCAug">'[20]Total Directs and LDCs'!$A$12:$X$12</definedName>
    <definedName name="ActTXLDCDec">'[21]Total Directs and LDCs'!$A$12:$X$12</definedName>
    <definedName name="ActTXLDCFeb">'[22]Total Directs and LDCs'!$A$12:$X$12</definedName>
    <definedName name="ActTXLDCJan">'[23]Total Directs and LDCs'!$A$12:$X$12</definedName>
    <definedName name="ActTXLDCJuly">'[24]Total Directs and LDCs'!$A$12:$X$12</definedName>
    <definedName name="ActTXLDCJune">'[25]Total Directs and LDCs'!$A$12:$X$12</definedName>
    <definedName name="ActTXLDCMar">'[26]Total Directs and LDCs'!$A$12:$X$12</definedName>
    <definedName name="ActTXLDCMay">'[27]Total Directs and LDCs'!$A$12:$X$12</definedName>
    <definedName name="ActTXLDCNov">'[28]Total Directs and LDCs'!$A$12:$X$12</definedName>
    <definedName name="ActTXLDCOct">'[29]Total Directs and LDCs'!$A$12:$X$12</definedName>
    <definedName name="ActTXLDCSept">'[30]Total Directs and LDCs'!$A$12:$X$12</definedName>
    <definedName name="ActTXMEU">'[35]Total from CSS (Retail and MEU)'!$A$98:$T$109</definedName>
    <definedName name="ActTXMEUApr">'[36]Total from CSS (Retail and MEU)'!$A$85:$W$96</definedName>
    <definedName name="ActTXMEUAug">'[37]Total from CSS (Retail and MEU)'!$A$85:$W$96</definedName>
    <definedName name="ActTXMEUDec">'[38]Total from CSS (Retail and MEU)'!$A$85:$W$96</definedName>
    <definedName name="ActTXMEUFeb">'[39]Total from CSS (Retail and MEU)'!$A$85:$W$96</definedName>
    <definedName name="ActTXMEUJan">'[40]Total from CSS (Retail and MEU)'!$A$85:$W$96</definedName>
    <definedName name="ActTXMEUJuly">'[41]Total from CSS (Retail and MEU)'!$A$85:$W$96</definedName>
    <definedName name="ActTXMEUJune">'[42]Total from CSS (Retail and MEU)'!$A$85:$W$96</definedName>
    <definedName name="ActTXMEUMar">'[43]Total from CSS (Retail and MEU)'!$A$85:$W$96</definedName>
    <definedName name="ActTXMEUMay">'[44]Total from CSS (Retail and MEU)'!$A$85:$W$96</definedName>
    <definedName name="ActTXMEUNov">'[45]Total from CSS (Retail and MEU)'!$A$85:$W$96</definedName>
    <definedName name="ActTXMEUOct">'[46]Total from CSS (Retail and MEU)'!$A$85:$W$96</definedName>
    <definedName name="ActTXMEUSept">'[47]Total from CSS (Retail and MEU)'!$A$85:$W$96</definedName>
    <definedName name="Actual">'[48]Actual details'!$A$5:$O$97</definedName>
    <definedName name="Actual_OPRB_Inergi_Payment">'[34]5. OPRB_Inergi'!$A$40:$IV$41</definedName>
    <definedName name="ActualYears">[49]ReportTemplate!$H$6</definedName>
    <definedName name="aersrter" localSheetId="4">[12]!is1b,[12]!is1c,[12]!STATS2,[12]!STATS3</definedName>
    <definedName name="aersrter" localSheetId="1">[12]!is1b,[12]!is1c,[12]!STATS2,[12]!STATS3</definedName>
    <definedName name="aersrter">[12]!is1b,[12]!is1c,[12]!STATS2,[12]!STATS3</definedName>
    <definedName name="ag" localSheetId="4">[12]!is1b,[12]!is1c,[12]!STATS2,[12]!STATS3</definedName>
    <definedName name="ag" localSheetId="1">[12]!is1b,[12]!is1c,[12]!STATS2,[12]!STATS3</definedName>
    <definedName name="ag">[12]!is1b,[12]!is1c,[12]!STATS2,[12]!STATS3</definedName>
    <definedName name="aga" localSheetId="4">[12]!is1b,[12]!is1c,[12]!STATS2,[12]!STATS3</definedName>
    <definedName name="aga" localSheetId="1">[12]!is1b,[12]!is1c,[12]!STATS2,[12]!STATS3</definedName>
    <definedName name="aga">[12]!is1b,[12]!is1c,[12]!STATS2,[12]!STATS3</definedName>
    <definedName name="aGF" localSheetId="4">[12]!is1b,[12]!is1c,[12]!STATS2,[12]!STATS3</definedName>
    <definedName name="aGF" localSheetId="1">[12]!is1b,[12]!is1c,[12]!STATS2,[12]!STATS3</definedName>
    <definedName name="aGF">[12]!is1b,[12]!is1c,[12]!STATS2,[12]!STATS3</definedName>
    <definedName name="agrt" localSheetId="4">[12]!is1b,[12]!is1c,[12]!STATS2,[12]!STATS3</definedName>
    <definedName name="agrt" localSheetId="1">[12]!is1b,[12]!is1c,[12]!STATS2,[12]!STATS3</definedName>
    <definedName name="agrt">[12]!is1b,[12]!is1c,[12]!STATS2,[12]!STATS3</definedName>
    <definedName name="AHEMC_03">'[50]5. Escalators'!$I$11</definedName>
    <definedName name="AHEMC_04">'[50]5. Escalators'!$I$12</definedName>
    <definedName name="AHEMC_05">'[50]5. Escalators'!$I$13</definedName>
    <definedName name="AHEMC_06">'[50]5. Escalators'!$I$14</definedName>
    <definedName name="AHEMC_07">'[50]5. Escalators'!$I$15</definedName>
    <definedName name="AHEMC_08">'[50]5. Escalators'!$I$16</definedName>
    <definedName name="AHEMC_09">'[50]5. Escalators'!$I$17</definedName>
    <definedName name="AHEMO_03">'[50]5. Escalators'!$D$11</definedName>
    <definedName name="AHEMO_04">'[50]5. Escalators'!$D$12</definedName>
    <definedName name="AHEMO_05">'[50]5. Escalators'!$D$13</definedName>
    <definedName name="AHEMO_06">'[50]5. Escalators'!$D$14</definedName>
    <definedName name="AHEMO_07">'[50]5. Escalators'!$D$15</definedName>
    <definedName name="AHEMO_08">'[50]5. Escalators'!$D$16</definedName>
    <definedName name="AHEMO_09">'[50]5. Escalators'!$D$17</definedName>
    <definedName name="AJO">#REF!</definedName>
    <definedName name="alloc1">#REF!</definedName>
    <definedName name="alloc2">#REF!</definedName>
    <definedName name="AllocNames">'[51]CCCM-Drivers'!$A$4:$A$84</definedName>
    <definedName name="AllTables">{4}</definedName>
    <definedName name="am" localSheetId="4">[12]!is1b,[12]!is1c,[12]!STATS2,[12]!STATS3</definedName>
    <definedName name="am" localSheetId="1">[12]!is1b,[12]!is1c,[12]!STATS2,[12]!STATS3</definedName>
    <definedName name="am">[12]!is1b,[12]!is1c,[12]!STATS2,[12]!STATS3</definedName>
    <definedName name="an" localSheetId="4">[12]!is1b,[12]!is1c,[12]!STATS2,[12]!STATS3</definedName>
    <definedName name="an" localSheetId="1">[12]!is1b,[12]!is1c,[12]!STATS2,[12]!STATS3</definedName>
    <definedName name="an">[12]!is1b,[12]!is1c,[12]!STATS2,[12]!STATS3</definedName>
    <definedName name="ANALYSIS_TYPES" localSheetId="4">#REF!</definedName>
    <definedName name="ANALYSIS_TYPES" localSheetId="1">#REF!</definedName>
    <definedName name="ANALYSIS_TYPES" localSheetId="3">#REF!</definedName>
    <definedName name="ANALYSIS_TYPES">#REF!</definedName>
    <definedName name="another" localSheetId="4">[12]!is1b,[12]!is1c,[12]!STATS2,[12]!STATS3</definedName>
    <definedName name="another" localSheetId="1">[12]!is1b,[12]!is1c,[12]!STATS2,[12]!STATS3</definedName>
    <definedName name="another">[12]!is1b,[12]!is1c,[12]!STATS2,[12]!STATS3</definedName>
    <definedName name="anscount" hidden="1">3</definedName>
    <definedName name="APN">#REF!</definedName>
    <definedName name="ApprovedYears">[49]ReportTemplate!$Q$6</definedName>
    <definedName name="APR" localSheetId="4">#REF!</definedName>
    <definedName name="APR" localSheetId="1">#REF!</definedName>
    <definedName name="APR" localSheetId="3">#REF!</definedName>
    <definedName name="APR">#REF!</definedName>
    <definedName name="AR">#REF!</definedName>
    <definedName name="area1enr">'[10]97PVModel'!$B$9:$N$11</definedName>
    <definedName name="area2enr">'[10]97PVModel'!$B$28:$N$30</definedName>
    <definedName name="area3enr">'[10]97PVModel'!$B$47:$N$49</definedName>
    <definedName name="area4enr">'[10]97PVModel'!$B$66:$N$68</definedName>
    <definedName name="area5enr">'[10]97PVModel'!$B$85:$N$87</definedName>
    <definedName name="area6enr">'[10]97PVModel'!$B$104:$N$106</definedName>
    <definedName name="AS2DocOpenMode" hidden="1">"AS2DocumentEdit"</definedName>
    <definedName name="AS2HasNoAutoHeaderFooter" hidden="1">" "</definedName>
    <definedName name="AS2NamedRange" hidden="1">3</definedName>
    <definedName name="AS2ReportLS" hidden="1">1</definedName>
    <definedName name="AS2StaticLS" hidden="1">#REF!</definedName>
    <definedName name="AS2SyncStepLS" hidden="1">0</definedName>
    <definedName name="AS2TaxWorkpaper" hidden="1">" "</definedName>
    <definedName name="AS2TickmarkLS" hidden="1">#REF!</definedName>
    <definedName name="AS2VersionLS" hidden="1">300</definedName>
    <definedName name="asas" localSheetId="4">[12]!is1b,[12]!is1c,[12]!STATS2,[12]!STATS3</definedName>
    <definedName name="asas" localSheetId="1">[12]!is1b,[12]!is1c,[12]!STATS2,[12]!STATS3</definedName>
    <definedName name="asas">[12]!is1b,[12]!is1c,[12]!STATS2,[12]!STATS3</definedName>
    <definedName name="ASD" localSheetId="4">#REF!</definedName>
    <definedName name="ASD" localSheetId="1">#REF!</definedName>
    <definedName name="ASD" localSheetId="3">#REF!</definedName>
    <definedName name="ASD">#REF!</definedName>
    <definedName name="asdf" localSheetId="4">[12]!is1b,[12]!is1c,[12]!STATS2,[12]!STATS3</definedName>
    <definedName name="asdf" localSheetId="1">[12]!is1b,[12]!is1c,[12]!STATS2,[12]!STATS3</definedName>
    <definedName name="asdf">[12]!is1b,[12]!is1c,[12]!STATS2,[12]!STATS3</definedName>
    <definedName name="ASOFDATE">#REF!</definedName>
    <definedName name="AsSoldExcRev" localSheetId="4" hidden="1">{#N/A,#N/A,FALSE,"Sum6 (1)"}</definedName>
    <definedName name="AsSoldExcRev" localSheetId="1" hidden="1">{#N/A,#N/A,FALSE,"Sum6 (1)"}</definedName>
    <definedName name="AsSoldExcRev" localSheetId="3" hidden="1">{#N/A,#N/A,FALSE,"Sum6 (1)"}</definedName>
    <definedName name="AsSoldExcRev" hidden="1">{#N/A,#N/A,FALSE,"Sum6 (1)"}</definedName>
    <definedName name="Assumptions_2002" localSheetId="4">#REF!</definedName>
    <definedName name="Assumptions_2002" localSheetId="1">#REF!</definedName>
    <definedName name="Assumptions_2002" localSheetId="3">#REF!</definedName>
    <definedName name="Assumptions_2002">#REF!</definedName>
    <definedName name="Assumptions_2003">#REF!</definedName>
    <definedName name="atpr" hidden="1">{"EXCELHLP.HLP!1802";5;10;5;10;13;13;13;8;5;5;10;14;13;13;13;13;5;10;14;13;5;10;1;2;24}</definedName>
    <definedName name="AUG">#REF!</definedName>
    <definedName name="b">'[52]13. Active GLI'!#REF!</definedName>
    <definedName name="B_V_ACTUAL_PRO">'[9]Progress Tables'!$U$9:$Y$46</definedName>
    <definedName name="B_V_MILESTONES">'[9]Progress Tables'!$A$9:$K$117</definedName>
    <definedName name="B_V_PLANNED_PRO">'[9]Progress Tables'!$N$9:$R$46</definedName>
    <definedName name="baird">#REF!</definedName>
    <definedName name="baseyr" localSheetId="4">'[53]2. Index'!$M$3</definedName>
    <definedName name="baseyr" localSheetId="1">'[53]2. Index'!$M$3</definedName>
    <definedName name="baseyr" localSheetId="3">'[53]2. Index'!$M$3</definedName>
    <definedName name="baseyr">'[54]2. Index'!$M$3</definedName>
    <definedName name="baseyr1" localSheetId="4">'[55]2. Index'!$M$3</definedName>
    <definedName name="baseyr1" localSheetId="1">'[55]2. Index'!$M$3</definedName>
    <definedName name="baseyr1" localSheetId="3">'[55]2. Index'!$M$3</definedName>
    <definedName name="baseyr1">'[56]2. Index'!$M$3</definedName>
    <definedName name="bbb" localSheetId="4" hidden="1">{"summary",#N/A,FALSE,"PCR DIRECTORY"}</definedName>
    <definedName name="bbb" localSheetId="1" hidden="1">{"summary",#N/A,FALSE,"PCR DIRECTORY"}</definedName>
    <definedName name="bbb" localSheetId="3" hidden="1">{"summary",#N/A,FALSE,"PCR DIRECTORY"}</definedName>
    <definedName name="bbb" hidden="1">{"summary",#N/A,FALSE,"PCR DIRECTORY"}</definedName>
    <definedName name="bbbb">'[15]13. Headcount Forecast'!#REF!</definedName>
    <definedName name="bbbbb">'[15]13. Headcount Forecast'!#REF!</definedName>
    <definedName name="Because" hidden="1">{#N/A,#N/A,TRUE,"TOTAL DISTRIBUTION";#N/A,#N/A,TRUE,"SOUTH";#N/A,#N/A,TRUE,"NORTHEAST";#N/A,#N/A,TRUE,"WEST"}</definedName>
    <definedName name="BG_Del" hidden="1">15</definedName>
    <definedName name="BG_Ins" hidden="1">4</definedName>
    <definedName name="BG_Mod" hidden="1">6</definedName>
    <definedName name="BLPH10" hidden="1">[57]Fundamentals!#REF!</definedName>
    <definedName name="BLPH11" hidden="1">[57]Fundamentals!#REF!</definedName>
    <definedName name="BLPH12" hidden="1">[57]Fundamentals!#REF!</definedName>
    <definedName name="BLPH13" hidden="1">[57]Fundamentals!#REF!</definedName>
    <definedName name="BLPH14" hidden="1">[57]Fundamentals!#REF!</definedName>
    <definedName name="BLPH15" hidden="1">[57]Fundamentals!#REF!</definedName>
    <definedName name="BLPH16" hidden="1">[57]Fundamentals!#REF!</definedName>
    <definedName name="BLPH17" hidden="1">[57]Fundamentals!#REF!</definedName>
    <definedName name="BLPH18" hidden="1">[57]Fundamentals!#REF!</definedName>
    <definedName name="BLPH19" hidden="1">[57]Fundamentals!#REF!</definedName>
    <definedName name="BLPH20" hidden="1">[57]Fundamentals!#REF!</definedName>
    <definedName name="BLPH21" hidden="1">[57]Fundamentals!#REF!</definedName>
    <definedName name="BLPH22" hidden="1">[57]Fundamentals!#REF!</definedName>
    <definedName name="BLPH23" hidden="1">[57]Fundamentals!#REF!</definedName>
    <definedName name="BLPH24" hidden="1">[57]Fundamentals!#REF!</definedName>
    <definedName name="BLPH25" hidden="1">[57]Fundamentals!#REF!</definedName>
    <definedName name="BLPH6" hidden="1">[57]BetaCalcs!#REF!</definedName>
    <definedName name="BLPH66" hidden="1">[57]BetaCalcs!#REF!</definedName>
    <definedName name="booby" localSheetId="4" hidden="1">{#N/A,#N/A,TRUE,"TOTAL DISTRIBUTION";#N/A,#N/A,TRUE,"SOUTH";#N/A,#N/A,TRUE,"NORTHEAST";#N/A,#N/A,TRUE,"WEST"}</definedName>
    <definedName name="booby" localSheetId="1" hidden="1">{#N/A,#N/A,TRUE,"TOTAL DISTRIBUTION";#N/A,#N/A,TRUE,"SOUTH";#N/A,#N/A,TRUE,"NORTHEAST";#N/A,#N/A,TRUE,"WEST"}</definedName>
    <definedName name="booby" localSheetId="3" hidden="1">{#N/A,#N/A,TRUE,"TOTAL DISTRIBUTION";#N/A,#N/A,TRUE,"SOUTH";#N/A,#N/A,TRUE,"NORTHEAST";#N/A,#N/A,TRUE,"WEST"}</definedName>
    <definedName name="booby" hidden="1">{#N/A,#N/A,TRUE,"TOTAL DISTRIBUTION";#N/A,#N/A,TRUE,"SOUTH";#N/A,#N/A,TRUE,"NORTHEAST";#N/A,#N/A,TRUE,"WEST"}</definedName>
    <definedName name="booby2" localSheetId="4" hidden="1">{#N/A,#N/A,TRUE,"TOTAL DSBN";#N/A,#N/A,TRUE,"WEST";#N/A,#N/A,TRUE,"SOUTH";#N/A,#N/A,TRUE,"NORTHEAST"}</definedName>
    <definedName name="booby2" localSheetId="1" hidden="1">{#N/A,#N/A,TRUE,"TOTAL DSBN";#N/A,#N/A,TRUE,"WEST";#N/A,#N/A,TRUE,"SOUTH";#N/A,#N/A,TRUE,"NORTHEAST"}</definedName>
    <definedName name="booby2" localSheetId="3" hidden="1">{#N/A,#N/A,TRUE,"TOTAL DSBN";#N/A,#N/A,TRUE,"WEST";#N/A,#N/A,TRUE,"SOUTH";#N/A,#N/A,TRUE,"NORTHEAST"}</definedName>
    <definedName name="booby2" hidden="1">{#N/A,#N/A,TRUE,"TOTAL DSBN";#N/A,#N/A,TRUE,"WEST";#N/A,#N/A,TRUE,"SOUTH";#N/A,#N/A,TRUE,"NORTHEAST"}</definedName>
    <definedName name="book2.xls" hidden="1">{#N/A,#N/A,TRUE,"TOTAL DISTRIBUTION";#N/A,#N/A,TRUE,"SOUTH";#N/A,#N/A,TRUE,"NORTHEAST";#N/A,#N/A,TRUE,"WEST"}</definedName>
    <definedName name="book2a\.xls" hidden="1">{#N/A,#N/A,TRUE,"TOTAL DSBN";#N/A,#N/A,TRUE,"WEST";#N/A,#N/A,TRUE,"SOUTH";#N/A,#N/A,TRUE,"NORTHEAST"}</definedName>
    <definedName name="Box_1">'[58]H1 1506 summary'!$E$20</definedName>
    <definedName name="Box_11">'[58]H1 1506 summary'!$E$39</definedName>
    <definedName name="Box_12">'[58]H1 1506 summary'!$E$40</definedName>
    <definedName name="Box_13">'[58]H1 1506 summary'!$E$41</definedName>
    <definedName name="Box_2">'[58]H1 1506 summary'!$E$21</definedName>
    <definedName name="Box_23">'[58]H1 1506 summary'!$E$47</definedName>
    <definedName name="Box_3">'[58]H1 1506 summary'!$E$27</definedName>
    <definedName name="Box_4">'[58]H1 1506 summary'!$E$28</definedName>
    <definedName name="Box_5">'[58]H1 1506 summary'!$E$32</definedName>
    <definedName name="Box11or12kwh">'[59]H1 1506 summary'!$C$44</definedName>
    <definedName name="Box1or2kwh">'[59]H1 1506 summary'!$E$21</definedName>
    <definedName name="Box23kwh">'[59]H1 1506 summary'!$E$54</definedName>
    <definedName name="Box3or4kwh">'[59]H1 1506 summary'!$E$30</definedName>
    <definedName name="BPE_ACTUAL">'[60]BPE '!$D$15:$P$20</definedName>
    <definedName name="BPE_Budget">'[60]BPE '!$A$31:$Q$36</definedName>
    <definedName name="BPE_Budget_Pension">'[34]2. BPE '!$A$56:$U$61</definedName>
    <definedName name="BPE_CUM_Actual">'[60]BPE '!$A$23:$IV$28</definedName>
    <definedName name="BPE_CUM_Budget">'[60]BPE '!$A$39:$O$44</definedName>
    <definedName name="BPE_CUM_Budget_Pension">'[34]2. BPE '!$A$72:$IV$77</definedName>
    <definedName name="BPE_CUM_N" localSheetId="4">#REF!</definedName>
    <definedName name="BPE_CUM_N" localSheetId="1">#REF!</definedName>
    <definedName name="BPE_CUM_N" localSheetId="3">#REF!</definedName>
    <definedName name="BPE_CUM_N">#REF!</definedName>
    <definedName name="BPE_NONpension">'[34]2. BPE '!$D$24:$Q$29</definedName>
    <definedName name="BPE_Red_Ratio_Yr1">'[50]18. Compens &amp; EHT- HOI'!$X$200</definedName>
    <definedName name="BPE_Red_Ratio_Yr2">'[50]18. Compens &amp; EHT- HOI'!$X$201</definedName>
    <definedName name="BPE_Red_Ratio_Yr3">'[50]18. Compens &amp; EHT- HOI'!$X$202</definedName>
    <definedName name="BPE_Red_Ratio_Yr4">'[50]18. Compens &amp; EHT- HOI'!$X$203</definedName>
    <definedName name="BPE_Red_Ratio_Yr5">'[50]18. Compens &amp; EHT- HOI'!$X$204</definedName>
    <definedName name="BPE_Red_Ratio_Yr6">'[50]18. Compens &amp; EHT- HOI'!$X$205</definedName>
    <definedName name="BPE_Red_Ratio_Yr7">'[50]18. Compens &amp; EHT- HOI'!$X$206</definedName>
    <definedName name="BTL_06Actual_Essbase">#REF!</definedName>
    <definedName name="BU" localSheetId="4">#REF!</definedName>
    <definedName name="BU" localSheetId="1">#REF!</definedName>
    <definedName name="BU" localSheetId="3">#REF!</definedName>
    <definedName name="BU">#REF!</definedName>
    <definedName name="bud" localSheetId="4" hidden="1">{"summary",#N/A,FALSE,"PCR DIRECTORY"}</definedName>
    <definedName name="bud" localSheetId="1" hidden="1">{"summary",#N/A,FALSE,"PCR DIRECTORY"}</definedName>
    <definedName name="bud" localSheetId="3" hidden="1">{"summary",#N/A,FALSE,"PCR DIRECTORY"}</definedName>
    <definedName name="bud" hidden="1">{"summary",#N/A,FALSE,"PCR DIRECTORY"}</definedName>
    <definedName name="BudCumOU" localSheetId="4">[16]Budget!$A$289:$N$301</definedName>
    <definedName name="BudCumOU" localSheetId="1">[16]Budget!$A$289:$N$301</definedName>
    <definedName name="BudCumOU" localSheetId="3">[16]Budget!$A$289:$N$301</definedName>
    <definedName name="BudCumOU">[17]Budget!$A$289:$N$301</definedName>
    <definedName name="Budget">[61]Budget!$E$1:$R$112</definedName>
    <definedName name="Bulk" localSheetId="4" hidden="1">{#N/A,#N/A,FALSE,"Sum6 (1)"}</definedName>
    <definedName name="Bulk" localSheetId="1" hidden="1">{#N/A,#N/A,FALSE,"Sum6 (1)"}</definedName>
    <definedName name="Bulk" localSheetId="3" hidden="1">{#N/A,#N/A,FALSE,"Sum6 (1)"}</definedName>
    <definedName name="Bulk" hidden="1">{#N/A,#N/A,FALSE,"Sum6 (1)"}</definedName>
    <definedName name="BUrole">'[62]Role target'!$Z$1:$AA$4</definedName>
    <definedName name="BURoles">'[63]Role Targets'!$F$64:$G$67</definedName>
    <definedName name="Buses">[64]Buses!$A$3:$B$4212</definedName>
    <definedName name="BUV" localSheetId="4">#REF!</definedName>
    <definedName name="BUV" localSheetId="1">#REF!</definedName>
    <definedName name="BUV" localSheetId="3">#REF!</definedName>
    <definedName name="BUV">#REF!</definedName>
    <definedName name="bym" localSheetId="4" hidden="1">{"summary",#N/A,FALSE,"PCR DIRECTORY"}</definedName>
    <definedName name="bym" localSheetId="1" hidden="1">{"summary",#N/A,FALSE,"PCR DIRECTORY"}</definedName>
    <definedName name="bym" localSheetId="3" hidden="1">{"summary",#N/A,FALSE,"PCR DIRECTORY"}</definedName>
    <definedName name="bym" hidden="1">{"summary",#N/A,FALSE,"PCR DIRECTORY"}</definedName>
    <definedName name="CAD" localSheetId="4">#REF!</definedName>
    <definedName name="CAD" localSheetId="1">#REF!</definedName>
    <definedName name="CAD" localSheetId="3">#REF!</definedName>
    <definedName name="CAD">#REF!</definedName>
    <definedName name="Cap_06Actual_Essbase">#REF!</definedName>
    <definedName name="capBig">#REF!,#REF!,#REF!,#REF!,#REF!,#REF!,#REF!</definedName>
    <definedName name="capData">#REF!</definedName>
    <definedName name="capSmall">#REF!,#REF!,#REF!,#REF!,#REF!,#REF!</definedName>
    <definedName name="CBWorkbookPriority" hidden="1">-988078685</definedName>
    <definedName name="ccc" localSheetId="4" hidden="1">{2;#N/A;"R13C16:R17C16";#N/A;"R13C14:R17C15";FALSE;FALSE;FALSE;95;#N/A;#N/A;"R13C19";#N/A;FALSE;FALSE;FALSE;FALSE;#N/A;"";#N/A;FALSE;"";"";#N/A;#N/A;#N/A}</definedName>
    <definedName name="ccc" localSheetId="1" hidden="1">{2;#N/A;"R13C16:R17C16";#N/A;"R13C14:R17C15";FALSE;FALSE;FALSE;95;#N/A;#N/A;"R13C19";#N/A;FALSE;FALSE;FALSE;FALSE;#N/A;"";#N/A;FALSE;"";"";#N/A;#N/A;#N/A}</definedName>
    <definedName name="ccc" localSheetId="3" hidden="1">{2;#N/A;"R13C16:R17C16";#N/A;"R13C14:R17C15";FALSE;FALSE;FALSE;95;#N/A;#N/A;"R13C19";#N/A;FALSE;FALSE;FALSE;FALSE;#N/A;"";#N/A;FALSE;"";"";#N/A;#N/A;#N/A}</definedName>
    <definedName name="ccc" hidden="1">{2;#N/A;"R13C16:R17C16";#N/A;"R13C14:R17C15";FALSE;FALSE;FALSE;95;#N/A;#N/A;"R13C19";#N/A;FALSE;FALSE;FALSE;FALSE;#N/A;"";#N/A;FALSE;"";"";#N/A;#N/A;#N/A}</definedName>
    <definedName name="cccc">'[15]13. Headcount Forecast'!#REF!</definedName>
    <definedName name="ccccc">'[15]13. Headcount Forecast'!#REF!</definedName>
    <definedName name="cccccc" hidden="1">{"EXCELHLP.HLP!1802";5;10;5;10;13;13;13;8;5;5;10;14;13;13;13;13;5;10;14;13;5;10;1;2;24}</definedName>
    <definedName name="cell_data">'[65]R-Sched Sample'!$F$8,'[65]R-Sched Sample'!$B$7:$C$11,'[65]R-Sched Sample'!$B$8:$C$12,'[65]R-Sched Sample'!$B$15:$C$19,'[65]R-Sched Sample'!$B$22:$C$26,'[65]R-Sched Sample'!$B$29:$C$30,'[65]R-Sched Sample'!$B$33:$C$37,'[65]R-Sched Sample'!$B$40:$C$43,'[65]R-Sched Sample'!$F$7:$F$11,'[65]R-Sched Sample'!$F$8:$F$12,'[65]R-Sched Sample'!$F$15:$F$19,'[65]R-Sched Sample'!$F$22:$F$26,'[65]R-Sched Sample'!$F$29:$F$30,'[65]R-Sched Sample'!$F$33:$F$37,'[65]R-Sched Sample'!$F$40:$F$43,'[65]R-Sched Sample'!$I$7:$I$11,'[65]R-Sched Sample'!$I$8:$I$12,'[65]R-Sched Sample'!$I$15:$I$19,'[65]R-Sched Sample'!$I$22:$I$26,'[65]R-Sched Sample'!$I$29:$I$30,'[65]R-Sched Sample'!$I$33:$I$37,'[65]R-Sched Sample'!$I$40:$I$43</definedName>
    <definedName name="cell_data1">'[65]R-Sched Sample'!$L$7:$L$11,'[65]R-Sched Sample'!#REF!,'[65]R-Sched Sample'!#REF!,'[65]R-Sched Sample'!$L$8:$L$12,'[65]R-Sched Sample'!#REF!,'[65]R-Sched Sample'!#REF!,'[65]R-Sched Sample'!$L$15:$L$19,'[65]R-Sched Sample'!#REF!,'[65]R-Sched Sample'!#REF!,'[65]R-Sched Sample'!$L$22:$L$26,'[65]R-Sched Sample'!#REF!,'[65]R-Sched Sample'!#REF!,'[65]R-Sched Sample'!$L$29:$L$30,'[65]R-Sched Sample'!#REF!,'[65]R-Sched Sample'!#REF!,'[65]R-Sched Sample'!$L$33:$L$37,'[65]R-Sched Sample'!#REF!,'[65]R-Sched Sample'!#REF!</definedName>
    <definedName name="cell_data2">'[65]R-Sched Sample'!#REF!,'[65]R-Sched Sample'!$L$40:$L$43,'[65]R-Sched Sample'!#REF!,'[65]R-Sched Sample'!#REF!</definedName>
    <definedName name="CHART">'[9]Progress Curve'!$D$35</definedName>
    <definedName name="Chart_Comm_1_30">OFFSET([66]Trend!$C$39,0,COUNTA([66]Trend!$A$39:$IV$39)-('[66]Trend Charts'!$B$1*2)-1,1,('[66]Trend Charts'!$B$1*2))</definedName>
    <definedName name="Chart_Comm_121_150">OFFSET([66]Trend!$C$43,0,COUNTA([66]Trend!$A$43:$IV$43)-('[66]Trend Charts'!$B$1*2)-1,1,('[66]Trend Charts'!$B$1*2))</definedName>
    <definedName name="Chart_Comm_151_180">OFFSET([66]Trend!$C$44,0,COUNTA([66]Trend!$A$44:$IV$44)-('[66]Trend Charts'!$B$1*2)-1,1,('[66]Trend Charts'!$B$1*2))</definedName>
    <definedName name="Chart_Comm_181">OFFSET([66]Trend!$C$45,0,COUNTA([66]Trend!$A$45:$IV$45)-('[66]Trend Charts'!$B$1*2)-1,1,('[66]Trend Charts'!$B$1*2))</definedName>
    <definedName name="Chart_Comm_31_60">OFFSET([66]Trend!$C$40,0,COUNTA([66]Trend!$A$40:$IV$40)-('[66]Trend Charts'!$B$1*2)-1,1,('[66]Trend Charts'!$B$1*2))</definedName>
    <definedName name="Chart_Comm_61_90">OFFSET([66]Trend!$C$41,0,COUNTA([66]Trend!$A$41:$IV$41)-('[66]Trend Charts'!$B$1*2)-1,1,('[66]Trend Charts'!$B$1*2))</definedName>
    <definedName name="Chart_Comm_91_120">OFFSET([66]Trend!$C$42,0,COUNTA([66]Trend!$A$42:$IV$42)-('[66]Trend Charts'!$B$1*2)-1,1,('[66]Trend Charts'!$B$1*2))</definedName>
    <definedName name="Chart_Comm_CreditBal">OFFSET([66]Trend!$C$37,0,COUNTA([66]Trend!$A$37:$IV$37)-('[66]Trend Charts'!$B$1*2)-1,1,('[66]Trend Charts'!$B$1*2))</definedName>
    <definedName name="Chart_Comm_Current">OFFSET([66]Trend!$C$38,0,COUNTA([66]Trend!$A$38:$IV$38)-('[66]Trend Charts'!$B$1*2)-1,1,('[66]Trend Charts'!$B$1*2))</definedName>
    <definedName name="Chart_Data">'[10]97PVModel'!$W$211:$AA$348</definedName>
    <definedName name="Chart_MF_1_30">OFFSET([66]Trend!$C$52,0,COUNTA([66]Trend!$A$52:$IV$52)-('[66]Trend Charts'!$B$1*2)-1,1,('[66]Trend Charts'!$B$1*2))</definedName>
    <definedName name="Chart_MF_121_150">OFFSET([66]Trend!$C$56,0,COUNTA([66]Trend!$A$56:$IV$56)-('[66]Trend Charts'!$B$1*2)-1,1,('[66]Trend Charts'!$B$1*2))</definedName>
    <definedName name="Chart_MF_151_180">OFFSET([66]Trend!$C$57,0,COUNTA([66]Trend!$A$57:$IV$57)-('[66]Trend Charts'!$B$1*2)-1,1,('[66]Trend Charts'!$B$1*2))</definedName>
    <definedName name="Chart_MF_181">OFFSET([66]Trend!$C$58,0,COUNTA([66]Trend!$A$58:$IV$58)-('[66]Trend Charts'!$B$1*2)-1,1,('[66]Trend Charts'!$B$1*2))</definedName>
    <definedName name="Chart_MF_31_60">OFFSET([66]Trend!$C$53,0,COUNTA([66]Trend!$A$53:$IV$53)-('[66]Trend Charts'!$B$1*2)-1,1,('[66]Trend Charts'!$B$1*2))</definedName>
    <definedName name="Chart_MF_61_90">OFFSET([66]Trend!$C$54,0,COUNTA([66]Trend!$A$54:$IV$54)-('[66]Trend Charts'!$B$1*2)-1,1,('[66]Trend Charts'!$B$1*2))</definedName>
    <definedName name="Chart_MF_91_120">OFFSET([66]Trend!$C$55,0,COUNTA([66]Trend!$A$55:$IV$55)-('[66]Trend Charts'!$B$1*2)-1,1,('[66]Trend Charts'!$B$1*2))</definedName>
    <definedName name="Chart_MF_CreditBal">OFFSET([66]Trend!$C$50,0,COUNTA([66]Trend!$A$50:$IV$50)-('[66]Trend Charts'!$B$1*2)-1,1,('[66]Trend Charts'!$B$1*2))</definedName>
    <definedName name="Chart_MF_Current">OFFSET([66]Trend!$C$51,0,COUNTA([66]Trend!$A$51:$IV$51)-('[66]Trend Charts'!$B$1*2)-1,1,('[66]Trend Charts'!$B$1*2))</definedName>
    <definedName name="Chart_Proforma_Comm_Total">OFFSET([66]Trend!$C$88,0,COUNTA([66]Trend!$A$88:$IV$88)-('[66]Trend Charts'!$B$1*2)-1,1,('[66]Trend Charts'!$B$1*2))</definedName>
    <definedName name="Chart_Proforma_MF_Total">OFFSET([66]Trend!$C$101,0,COUNTA([66]Trend!$A$101:$IV$101)-('[66]Trend Charts'!$B$1*2)-1,1,('[66]Trend Charts'!$B$1*2))</definedName>
    <definedName name="Chart_Proforma_Total">OFFSET([66]Trend!$C$75,0,COUNTA([66]Trend!$A$75:$IV$75)-('[66]Trend Charts'!$B$1*2)-1,1,('[66]Trend Charts'!$B$1*2))</definedName>
    <definedName name="Chart_Projection_Aging">OFFSET([66]Trend!$C$146,0,COUNTA([66]Trend!$A$146:$IV$146)-('[66]Trend Charts'!$B$1*2)-1,1,('[66]Trend Charts'!$B$1*2))</definedName>
    <definedName name="Chart_Projection_Percent">OFFSET([66]Trend!$C$150,0,COUNTA([66]Trend!$A$150:$IV$150)-('[66]Trend Charts'!$B$1*2)-1,1,('[66]Trend Charts'!$B$1*2))</definedName>
    <definedName name="Chart_Projection_Proforma">OFFSET([66]Trend!$C$145,0,COUNTA([66]Trend!$A$145:$IV$145)-('[66]Trend Charts'!$B$1*2)-1,1,('[66]Trend Charts'!$B$1*2))</definedName>
    <definedName name="Chart_Projection_Writeoffs">OFFSET([66]Trend!$C$147,0,COUNTA([66]Trend!$A$147:$IV$147)-('[66]Trend Charts'!$B$1*2)-1,1,('[66]Trend Charts'!$B$1*2))</definedName>
    <definedName name="Chart_Reserve_Comm_1_30">OFFSET([66]Trend!$C$186,0,COUNTA([66]Trend!$A$186:$IV$186)-('[66]Trend Charts'!$B$1*2)-2,1,('[66]Trend Charts'!$B$1*2))</definedName>
    <definedName name="Chart_Reserve_Comm_121_150">OFFSET([66]Trend!$C$190,0,COUNTA([66]Trend!$A$190:$IV$190)-('[66]Trend Charts'!$B$1*2)-2,1,('[66]Trend Charts'!$B$1*2))</definedName>
    <definedName name="Chart_Reserve_Comm_151_180">OFFSET([66]Trend!$C$191,0,COUNTA([66]Trend!$A$191:$IV$191)-('[66]Trend Charts'!$B$1*2)-2,1,('[66]Trend Charts'!$B$1*2))</definedName>
    <definedName name="Chart_Reserve_Comm_181">OFFSET([66]Trend!$C$192,0,COUNTA([66]Trend!$A$192:$IV$192)-('[66]Trend Charts'!$B$1*2)-2,1,('[66]Trend Charts'!$B$1*2))</definedName>
    <definedName name="Chart_Reserve_Comm_31_60">OFFSET([66]Trend!$C$187,0,COUNTA([66]Trend!$A$187:$IV$187)-('[66]Trend Charts'!$B$1*2)-2,1,('[66]Trend Charts'!$B$1*2))</definedName>
    <definedName name="Chart_Reserve_Comm_61_90">OFFSET([66]Trend!$C$188,0,COUNTA([66]Trend!$A$188:$IV$188)-('[66]Trend Charts'!$B$1*2)-2,1,('[66]Trend Charts'!$B$1*2))</definedName>
    <definedName name="Chart_Reserve_Comm_91_120">OFFSET([66]Trend!$C$189,0,COUNTA([66]Trend!$A$189:$IV$189)-('[66]Trend Charts'!$B$1*2)-2,1,('[66]Trend Charts'!$B$1*2))</definedName>
    <definedName name="Chart_Reserve_Comm_CreditBal">OFFSET([66]Trend!$C$184,0,COUNTA([66]Trend!$A$184:$IV$184)-('[66]Trend Charts'!$B$1*2)-2,1,('[66]Trend Charts'!$B$1*2))</definedName>
    <definedName name="Chart_Reserve_Comm_Current">OFFSET([66]Trend!$C$185,0,COUNTA([66]Trend!$A$185:$IV$185)-('[66]Trend Charts'!$B$1*2)-2,1,('[66]Trend Charts'!$B$1*2))</definedName>
    <definedName name="Chart_Reserve_Comm_Total">OFFSET([66]Trend!$C$193,0,COUNTA([66]Trend!$A$193:$IV$193)-('[66]Trend Charts'!$B$1*2)-2,1,('[66]Trend Charts'!$B$1*2))</definedName>
    <definedName name="Chart_Reserve_MF_1_30">OFFSET([66]Trend!$C$199,0,COUNTA([66]Trend!$A$199:$IV$199)-('[66]Trend Charts'!$B$1*2)-2,1,('[66]Trend Charts'!$B$1*2))</definedName>
    <definedName name="Chart_Reserve_MF_121_150">OFFSET([66]Trend!$C$203,0,COUNTA([66]Trend!$A$203:$IV$203)-('[66]Trend Charts'!$B$1*2)-2,1,('[66]Trend Charts'!$B$1*2))</definedName>
    <definedName name="Chart_Reserve_MF_151_180">OFFSET([66]Trend!$C$204,0,COUNTA([66]Trend!$A$204:$IV$204)-('[66]Trend Charts'!$B$1*2)-2,1,('[66]Trend Charts'!$B$1*2))</definedName>
    <definedName name="Chart_Reserve_MF_181">OFFSET([66]Trend!$C$205,0,COUNTA([66]Trend!$A$205:$IV$205)-('[66]Trend Charts'!$B$1*2)-2,1,('[66]Trend Charts'!$B$1*2))</definedName>
    <definedName name="Chart_Reserve_MF_31_60">OFFSET([66]Trend!$C$200,0,COUNTA([66]Trend!$A$200:$IV$200)-('[66]Trend Charts'!$B$1*2)-2,1,('[66]Trend Charts'!$B$1*2))</definedName>
    <definedName name="Chart_Reserve_MF_61_90">OFFSET([66]Trend!$C$201,0,COUNTA([66]Trend!$A$201:$IV$201)-('[66]Trend Charts'!$B$1*2)-2,1,('[66]Trend Charts'!$B$1*2))</definedName>
    <definedName name="Chart_Reserve_MF_91_120">OFFSET([66]Trend!$C$202,0,COUNTA([66]Trend!$A$202:$IV$202)-('[66]Trend Charts'!$B$1*2)-2,1,('[66]Trend Charts'!$B$1*2))</definedName>
    <definedName name="Chart_Reserve_MF_CreditBal">OFFSET([66]Trend!$C$197,0,COUNTA([66]Trend!$A$197:$IV$197)-('[66]Trend Charts'!$B$1*2)-2,1,('[66]Trend Charts'!$B$1*2))</definedName>
    <definedName name="Chart_Reserve_MF_Current">OFFSET([66]Trend!$C$198,0,COUNTA([66]Trend!$A$198:$IV$198)-('[66]Trend Charts'!$B$1*2)-2,1,('[66]Trend Charts'!$B$1*2))</definedName>
    <definedName name="Chart_Reserve_MF_Total">OFFSET([66]Trend!$C$206,0,COUNTA([66]Trend!$A$206:$IV$206)-('[66]Trend Charts'!$B$1*2)-2,1,('[66]Trend Charts'!$B$1*2))</definedName>
    <definedName name="Chart_Reserve_Resi_1_30">OFFSET([66]Trend!$C$173,0,COUNTA([66]Trend!$A$173:$IV$173)-('[66]Trend Charts'!$B$1*2)-2,1,('[66]Trend Charts'!$B$1*2))</definedName>
    <definedName name="Chart_Reserve_Resi_121_150">OFFSET([66]Trend!$C$177,0,COUNTA([66]Trend!$A$177:$IV$177)-('[66]Trend Charts'!$B$1*2)-2,1,('[66]Trend Charts'!$B$1*2))</definedName>
    <definedName name="Chart_Reserve_Resi_151_180">OFFSET([66]Trend!$C$178,0,COUNTA([66]Trend!$A$178:$IV$178)-('[66]Trend Charts'!$B$1*2)-2,1,('[66]Trend Charts'!$B$1*2))</definedName>
    <definedName name="Chart_Reserve_Resi_181">OFFSET([66]Trend!$C$179,0,COUNTA([66]Trend!$A$179:$IV$179)-('[66]Trend Charts'!$B$1*2)-2,1,('[66]Trend Charts'!$B$1*2))</definedName>
    <definedName name="Chart_Reserve_Resi_31_60">OFFSET([66]Trend!$C$174,0,COUNTA([66]Trend!$A$174:$IV$174)-('[66]Trend Charts'!$B$1*2)-2,1,('[66]Trend Charts'!$B$1*2))</definedName>
    <definedName name="Chart_Reserve_Resi_61_90">OFFSET([66]Trend!$C$175,0,COUNTA([66]Trend!$A$175:$IV$175)-('[66]Trend Charts'!$B$1*2)-2,1,('[66]Trend Charts'!$B$1*2))</definedName>
    <definedName name="Chart_Reserve_Resi_91_120">OFFSET([66]Trend!$C$176,0,COUNTA([66]Trend!$A$176:$IV$176)-('[66]Trend Charts'!$B$1*2)-2,1,('[66]Trend Charts'!$B$1*2))</definedName>
    <definedName name="Chart_Reserve_Resi_CreditBal">OFFSET([66]Trend!$C$171,0,COUNTA([66]Trend!$A$171:$IV$171)-('[66]Trend Charts'!$B$1*2)-2,1,('[66]Trend Charts'!$B$1*2))</definedName>
    <definedName name="Chart_Reserve_Resi_Current">OFFSET([66]Trend!$C$172,0,COUNTA([66]Trend!$A$172:$IV$172)-('[66]Trend Charts'!$B$1*2)-2,1,('[66]Trend Charts'!$B$1*2))</definedName>
    <definedName name="Chart_Reserve_Resi_Total">OFFSET([66]Trend!$C$180,0,COUNTA([66]Trend!$A$180:$IV$180)-('[66]Trend Charts'!$B$1*2)-2,1,('[66]Trend Charts'!$B$1*2))</definedName>
    <definedName name="Chart_Reserve_UnBilled_AR">OFFSET([66]Trend!$C$154,0,COUNTA([66]Trend!$A$154:$IV$154)-('[66]Trend Charts'!$B$1*2)-2,1,('[66]Trend Charts'!$B$1*2))</definedName>
    <definedName name="Chart_Resi_1_30">OFFSET([66]Trend!$C$26,0,COUNTA([66]Trend!$A$26:$IV$26)-('[66]Trend Charts'!$B$1*2)-1,1,('[66]Trend Charts'!$B$1*2))</definedName>
    <definedName name="Chart_Resi_121_150">OFFSET([66]Trend!$C$30,0,COUNTA([66]Trend!$A$30:$IV$30)-('[66]Trend Charts'!$B$1*2)-1,1,('[66]Trend Charts'!$B$1*2))</definedName>
    <definedName name="Chart_Resi_151_180">OFFSET([66]Trend!$C$31,0,COUNTA([66]Trend!$A$31:$IV$31)-('[66]Trend Charts'!$B$1*2)-1,1,('[66]Trend Charts'!$B$1*2))</definedName>
    <definedName name="Chart_Resi_181">OFFSET([66]Trend!$C$32,0,COUNTA([66]Trend!$A$32:$IV$32)-('[66]Trend Charts'!$B$1*2)-1,1,('[66]Trend Charts'!$B$1*2))</definedName>
    <definedName name="Chart_Resi_31_60">OFFSET([66]Trend!$C$27,0,COUNTA([66]Trend!$A$27:$IV$27)-('[66]Trend Charts'!$B$1*2)-1,1,('[66]Trend Charts'!$B$1*2))</definedName>
    <definedName name="Chart_Resi_61_90">OFFSET([66]Trend!$C$28,0,COUNTA([66]Trend!$A$28:$IV$28)-('[66]Trend Charts'!$B$1*2)-1,1,('[66]Trend Charts'!$B$1*2))</definedName>
    <definedName name="Chart_Resi_91_120">OFFSET([66]Trend!$C$29,0,COUNTA([66]Trend!$A$29:$IV$29)-('[66]Trend Charts'!$B$1*2)-1,1,('[66]Trend Charts'!$B$1*2))</definedName>
    <definedName name="Chart_Resi_CreditBal">OFFSET([66]Trend!$C$24,0,COUNTA([66]Trend!$A$24:$IV$24)-('[66]Trend Charts'!$B$1*2)-1,1,('[66]Trend Charts'!$B$1*2))</definedName>
    <definedName name="Chart_Resi_Current">OFFSET([66]Trend!$C$25,0,COUNTA([66]Trend!$A$25:$IV$25)-('[66]Trend Charts'!$B$1*2)-1,1,('[66]Trend Charts'!$B$1*2))</definedName>
    <definedName name="Chart_UnBilled_AR">OFFSET([66]Trend!$C$7,0,COUNTA([66]Trend!$A$7:$IV$7)-('[66]Trend Charts'!$B$1*2)-1,1,('[66]Trend Charts'!$B$1*2))</definedName>
    <definedName name="CIQWBGuid">"099de4d7-8cd5-44af-9805-857947de0081"</definedName>
    <definedName name="class">'[10]97PVModel'!$B$5:$O$5</definedName>
    <definedName name="CN" localSheetId="4">[67]Sheet1!$C$1</definedName>
    <definedName name="CN" localSheetId="1">[67]Sheet1!$C$1</definedName>
    <definedName name="CN" localSheetId="3">[67]Sheet1!$C$1</definedName>
    <definedName name="CN">[68]Sheet1!$C$1</definedName>
    <definedName name="code_lookup" localSheetId="4">[67]Sheet1!$A$64:$B$69</definedName>
    <definedName name="code_lookup" localSheetId="1">[67]Sheet1!$A$64:$B$69</definedName>
    <definedName name="code_lookup" localSheetId="3">[67]Sheet1!$A$64:$B$69</definedName>
    <definedName name="code_lookup">[68]Sheet1!$A$64:$B$69</definedName>
    <definedName name="col_fin">'[65]R-Sched Sample'!$B$1:$B$65536,'[65]R-Sched Sample'!$C$1:$C$65536,'[65]R-Sched Sample'!#REF!,'[65]R-Sched Sample'!#REF!,'[65]R-Sched Sample'!$F$1:$F$65536,'[65]R-Sched Sample'!$I$1:$I$65536,'[65]R-Sched Sample'!$L$1:$L$65536,'[65]R-Sched Sample'!#REF!,'[65]R-Sched Sample'!#REF!</definedName>
    <definedName name="col_percent">'[65]R-Sched Sample'!$H$1:$H$65536,'[65]R-Sched Sample'!$K$1:$K$65536,'[65]R-Sched Sample'!$N$1:$N$65536,'[65]R-Sched Sample'!#REF!,'[65]R-Sched Sample'!#REF!</definedName>
    <definedName name="colActv">'[69]CCCM-Time'!$D:$D</definedName>
    <definedName name="colActvYr1">'[51]CCCM-Yr1'!$F:$F</definedName>
    <definedName name="colDept">'[69]CCCM-Time'!$A:$A</definedName>
    <definedName name="colSvc">'[69]CCCM-Time'!$B:$B</definedName>
    <definedName name="colType">'[69]CCCM-Time'!$C:$C</definedName>
    <definedName name="column_mid">[70]valuation!$AA$1:$AA$65536,[70]valuation!$R$1:$R$65536,[70]valuation!$I$1:$I$65536</definedName>
    <definedName name="column_mid2">[70]growth!$M$1:$M$65536,[70]growth!$V$1:$V$65536</definedName>
    <definedName name="COLUMNS" localSheetId="4">#REF!</definedName>
    <definedName name="COLUMNS" localSheetId="1">#REF!</definedName>
    <definedName name="COLUMNS" localSheetId="3">#REF!</definedName>
    <definedName name="COLUMNS">#REF!</definedName>
    <definedName name="Company_Name">"Cavalier Homes, Inc."</definedName>
    <definedName name="Concentric_Network__Corp.">"FY99_FY00"</definedName>
    <definedName name="Condensate" hidden="1">{#N/A,#N/A,FALSE,"Earnings release"}</definedName>
    <definedName name="Consol" localSheetId="4">'[71]14. CY Actual Summary Results'!#REF!</definedName>
    <definedName name="Consol" localSheetId="1">'[71]14. CY Actual Summary Results'!#REF!</definedName>
    <definedName name="Consol" localSheetId="3">'[71]14. CY Actual Summary Results'!#REF!</definedName>
    <definedName name="Consol">'[72]14. CY Actual Summary Results'!#REF!</definedName>
    <definedName name="Consolidated" localSheetId="4">'[73]14. CY Actual Summary Results'!#REF!</definedName>
    <definedName name="Consolidated" localSheetId="1">'[73]14. CY Actual Summary Results'!#REF!</definedName>
    <definedName name="Consolidated" localSheetId="3">'[73]14. CY Actual Summary Results'!#REF!</definedName>
    <definedName name="Consolidated">'[73]14. CY Actual Summary Results'!#REF!</definedName>
    <definedName name="Contacts">#REF!</definedName>
    <definedName name="copy1">#REF!</definedName>
    <definedName name="CorpSec_OM_06Actual_Essbase">#REF!</definedName>
    <definedName name="CORPTAX_DATAMAPDEFINITIONS_DataMap_1" hidden="1">#REF!</definedName>
    <definedName name="CORPTAX_DATAMAPDEFINITIONS_DataMap_2" hidden="1">'[74](A) Book to Tax Recon'!#REF!</definedName>
    <definedName name="CORPTAX_DATAMAPDEFINITIONS_DataMap_3" hidden="1">#REF!</definedName>
    <definedName name="cost" hidden="1">{#N/A,#N/A,FALSE,"T COST";#N/A,#N/A,FALSE,"COST_FH"}</definedName>
    <definedName name="COW">#REF!</definedName>
    <definedName name="CPI_02">'[50]5. Escalators'!$C$10</definedName>
    <definedName name="CPI_03">'[50]5. Escalators'!$C$11</definedName>
    <definedName name="CPI_04">'[50]5. Escalators'!$C$12</definedName>
    <definedName name="CPI_05">'[50]5. Escalators'!$C$13</definedName>
    <definedName name="CPI_06">'[50]5. Escalators'!$C$14</definedName>
    <definedName name="CPI_07">'[50]5. Escalators'!$C$15</definedName>
    <definedName name="CPI_08">'[50]5. Escalators'!$C$16</definedName>
    <definedName name="CPI_09">'[50]5. Escalators'!$C$17</definedName>
    <definedName name="Current_1" localSheetId="4">#REF!</definedName>
    <definedName name="Current_1" localSheetId="1">#REF!</definedName>
    <definedName name="Current_1" localSheetId="3">#REF!</definedName>
    <definedName name="Current_1">#REF!</definedName>
    <definedName name="Current_2">#REF!</definedName>
    <definedName name="Current_3">#REF!</definedName>
    <definedName name="Current_Month">[75]Month!$A$5</definedName>
    <definedName name="current_year">'[76]Cognos  instructions'!$B$26</definedName>
    <definedName name="Customers">#REF!</definedName>
    <definedName name="cv" localSheetId="4">[12]!is1b,[12]!is1c,[12]!STATS2,[12]!STATS3</definedName>
    <definedName name="cv" localSheetId="1">[12]!is1b,[12]!is1c,[12]!STATS2,[12]!STATS3</definedName>
    <definedName name="cv">[12]!is1b,[12]!is1c,[12]!STATS2,[12]!STATS3</definedName>
    <definedName name="Cwvu.GREY_ALL." hidden="1">#REF!</definedName>
    <definedName name="CY_YTD">'[76]Cognos  instructions'!$D$25</definedName>
    <definedName name="CYData">'[77]CY TB'!$A$1:$D$1418</definedName>
    <definedName name="d" localSheetId="4">'[15]13. Headcount Forecast'!#REF!</definedName>
    <definedName name="d" localSheetId="1">'[15]13. Headcount Forecast'!#REF!</definedName>
    <definedName name="d" localSheetId="3">'[15]13. Headcount Forecast'!#REF!</definedName>
    <definedName name="d">'[15]13. Headcount Forecast'!#REF!</definedName>
    <definedName name="da" localSheetId="4">[12]!is1b,[12]!is1c,[12]!STATS2,[12]!STATS3</definedName>
    <definedName name="da" localSheetId="1">[12]!is1b,[12]!is1c,[12]!STATS2,[12]!STATS3</definedName>
    <definedName name="da">[12]!is1b,[12]!is1c,[12]!STATS2,[12]!STATS3</definedName>
    <definedName name="DAS">#REF!</definedName>
    <definedName name="DATA" localSheetId="4">#REF!</definedName>
    <definedName name="DATA" localSheetId="1">#REF!</definedName>
    <definedName name="DATA" localSheetId="3">#REF!</definedName>
    <definedName name="DATA">#REF!</definedName>
    <definedName name="data_FIN">'[65]R-Sched Sample'!$B$7:$F$46,'[65]R-Sched Sample'!$I$7:$I$46,'[65]R-Sched Sample'!$L$7:$L$46,'[65]R-Sched Sample'!#REF!,'[65]R-Sched Sample'!#REF!,'[65]R-Sched Sample'!#REF!</definedName>
    <definedName name="data_PER">'[65]R-Sched Sample'!$H$7:$H$46,'[65]R-Sched Sample'!$K$7:$K$46,'[65]R-Sched Sample'!$N$7:$N$46,'[65]R-Sched Sample'!#REF!,'[65]R-Sched Sample'!#REF!</definedName>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28">#REF!</definedName>
    <definedName name="DATA29">#REF!</definedName>
    <definedName name="DATA3">#REF!</definedName>
    <definedName name="DATA30">#REF!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TA4">#REF!</definedName>
    <definedName name="DATA5">#REF!</definedName>
    <definedName name="DATA6">#REF!</definedName>
    <definedName name="DATA7">#REF!</definedName>
    <definedName name="DATA8">#REF!</definedName>
    <definedName name="DATA9">#REF!</definedName>
    <definedName name="_xlnm.Database" localSheetId="4">#REF!</definedName>
    <definedName name="_xlnm.Database" localSheetId="1">#REF!</definedName>
    <definedName name="_xlnm.Database" localSheetId="3">#REF!</definedName>
    <definedName name="_xlnm.Database">#REF!</definedName>
    <definedName name="date">[78]notes!$B$1</definedName>
    <definedName name="DATEINC" localSheetId="4">[67]Sheet1!$C$2</definedName>
    <definedName name="DATEINC" localSheetId="1">[67]Sheet1!$C$2</definedName>
    <definedName name="DATEINC" localSheetId="3">[67]Sheet1!$C$2</definedName>
    <definedName name="DATEINC">[68]Sheet1!$C$2</definedName>
    <definedName name="david">[79]MERGER1!$A$44:$T$91,[79]MERGER1!$AB$124:$BC$190,[79]MERGER1!$AB$200:$BC$262,[79]MERGER1!$AB$63:$BC$121,[79]MERGER1!$BI$1:$BY$57,[79]MERGER1!$CA$1:$CV$44,[79]MERGER1!$CY$1:$DT$44</definedName>
    <definedName name="DCCommon">[49]ReportTemplate!$B$102</definedName>
    <definedName name="DCDevelopment">[49]ReportTemplate!$B$92</definedName>
    <definedName name="DCOperating">[49]ReportTemplate!$B$98</definedName>
    <definedName name="DCSustainment">[49]ReportTemplate!$B$88</definedName>
    <definedName name="dd" localSheetId="4">'[80]13. Headcount Forecast'!#REF!</definedName>
    <definedName name="dd" localSheetId="1">'[80]13. Headcount Forecast'!#REF!</definedName>
    <definedName name="dd" localSheetId="3">'[80]13. Headcount Forecast'!#REF!</definedName>
    <definedName name="dd">'[80]13. Headcount Forecast'!#REF!</definedName>
    <definedName name="ddd">'[15]13. Headcount Forecast'!#REF!</definedName>
    <definedName name="dddd">'[81]13. Headcount Forecast'!#REF!</definedName>
    <definedName name="DEC" localSheetId="4">#REF!</definedName>
    <definedName name="DEC" localSheetId="1">#REF!</definedName>
    <definedName name="DEC" localSheetId="3">#REF!</definedName>
    <definedName name="DEC">#REF!</definedName>
    <definedName name="Dec_02_Actual">#REF!</definedName>
    <definedName name="delete" localSheetId="4" hidden="1">{"summary",#N/A,FALSE,"PCR DIRECTORY"}</definedName>
    <definedName name="delete" localSheetId="1" hidden="1">{"summary",#N/A,FALSE,"PCR DIRECTORY"}</definedName>
    <definedName name="delete" localSheetId="3" hidden="1">{"summary",#N/A,FALSE,"PCR DIRECTORY"}</definedName>
    <definedName name="delete" hidden="1">{"summary",#N/A,FALSE,"PCR DIRECTORY"}</definedName>
    <definedName name="DELTA" localSheetId="4" hidden="1">{#N/A,#N/A,FALSE,"Sum6 (1)"}</definedName>
    <definedName name="DELTA" localSheetId="1" hidden="1">{#N/A,#N/A,FALSE,"Sum6 (1)"}</definedName>
    <definedName name="DELTA" localSheetId="3" hidden="1">{#N/A,#N/A,FALSE,"Sum6 (1)"}</definedName>
    <definedName name="DELTA" hidden="1">{#N/A,#N/A,FALSE,"Sum6 (1)"}</definedName>
    <definedName name="Dental_Esc_02">'[50]5. Escalators'!$J$25</definedName>
    <definedName name="Dental_Esc_03">'[50]5. Escalators'!$J$26</definedName>
    <definedName name="Dental_Esc_04">'[50]5. Escalators'!$J$27</definedName>
    <definedName name="Dental_Esc_05">'[50]5. Escalators'!$J$28</definedName>
    <definedName name="Dental_Esc_06">'[50]5. Escalators'!$J$29</definedName>
    <definedName name="Dental_Esc_07">'[50]5. Escalators'!$J$30</definedName>
    <definedName name="Dental_Esc_08">'[50]5. Escalators'!$J$31</definedName>
    <definedName name="Dental_Esc_09">'[50]5. Escalators'!$J$32</definedName>
    <definedName name="Dental_Esc_Rate">'[50]5. Escalators'!$J$23</definedName>
    <definedName name="Dental_forecast">'[31]11. Active Dental'!$A$95:$IV$100</definedName>
    <definedName name="DeptID" localSheetId="4">#REF!</definedName>
    <definedName name="DeptID" localSheetId="1">#REF!</definedName>
    <definedName name="DeptID" localSheetId="3">#REF!</definedName>
    <definedName name="DeptID">#REF!</definedName>
    <definedName name="des" hidden="1">{#N/A,#N/A,FALSE,"Transaction Summary-DTW";#N/A,#N/A,FALSE,"Proforma Five Yr";#N/A,#N/A,FALSE,"Occ and Rate"}</definedName>
    <definedName name="detail_colB">'[65]Cal 8 Sch 1rev1'!$B$1:$B$65536,'[65]Cal 8 Sch 1rev1'!$H$1:$H$65536,'[65]Cal 8 Sch 1rev1'!#REF!,'[65]Cal 8 Sch 1rev1'!$N$1:$N$65536,'[65]Cal 8 Sch 1rev1'!$T$1:$T$65536,'[65]Cal 8 Sch 1rev1'!$Z$1:$Z$65536</definedName>
    <definedName name="detail_colS">'[65]Cal 8 Sch 1rev1'!$E$1:$E$65536,'[65]Cal 8 Sch 1rev1'!#REF!,'[65]Cal 8 Sch 1rev1'!$M$1:$M$65536,'[65]Cal 8 Sch 1rev1'!$S$1:$S$65536,'[65]Cal 8 Sch 1rev1'!$Y$1:$Y$65536</definedName>
    <definedName name="detail_data">'[65]Cal 8 Sch 1rev1'!$B$8:$Z$50,'[65]Cal 8 Sch 1rev1'!#REF!</definedName>
    <definedName name="df" localSheetId="4" hidden="1">{2;#N/A;"R13C16:R17C16";#N/A;"R13C14:R17C15";FALSE;FALSE;FALSE;95;#N/A;#N/A;"R13C19";#N/A;FALSE;FALSE;FALSE;FALSE;#N/A;"";#N/A;FALSE;"";"";#N/A;#N/A;#N/A}</definedName>
    <definedName name="df" localSheetId="1" hidden="1">{2;#N/A;"R13C16:R17C16";#N/A;"R13C14:R17C15";FALSE;FALSE;FALSE;95;#N/A;#N/A;"R13C19";#N/A;FALSE;FALSE;FALSE;FALSE;#N/A;"";#N/A;FALSE;"";"";#N/A;#N/A;#N/A}</definedName>
    <definedName name="df" localSheetId="3" hidden="1">{2;#N/A;"R13C16:R17C16";#N/A;"R13C14:R17C15";FALSE;FALSE;FALSE;95;#N/A;#N/A;"R13C19";#N/A;FALSE;FALSE;FALSE;FALSE;#N/A;"";#N/A;FALSE;"";"";#N/A;#N/A;#N/A}</definedName>
    <definedName name="df" hidden="1">{2;#N/A;"R13C16:R17C16";#N/A;"R13C14:R17C15";FALSE;FALSE;FALSE;95;#N/A;#N/A;"R13C19";#N/A;FALSE;FALSE;FALSE;FALSE;#N/A;"";#N/A;FALSE;"";"";#N/A;#N/A;#N/A}</definedName>
    <definedName name="dfd" localSheetId="4">[12]!is1b,[12]!is1c,[12]!STATS2,[12]!STATS3</definedName>
    <definedName name="dfd" localSheetId="1">[12]!is1b,[12]!is1c,[12]!STATS2,[12]!STATS3</definedName>
    <definedName name="dfd">[12]!is1b,[12]!is1c,[12]!STATS2,[12]!STATS3</definedName>
    <definedName name="DirectLoad" localSheetId="4">'[82]Dx_Tariff&amp;COP'!#REF!</definedName>
    <definedName name="DirectLoad" localSheetId="1">'[82]Dx_Tariff&amp;COP'!#REF!</definedName>
    <definedName name="DirectLoad" localSheetId="3">'[82]Dx_Tariff&amp;COP'!#REF!</definedName>
    <definedName name="DirectLoad">'[82]Dx_Tariff&amp;COP'!#REF!</definedName>
    <definedName name="DirectRate" localSheetId="4">#REF!</definedName>
    <definedName name="DirectRate" localSheetId="1">#REF!</definedName>
    <definedName name="DirectRate" localSheetId="3">#REF!</definedName>
    <definedName name="DirectRate">#REF!</definedName>
    <definedName name="DLS">#REF!</definedName>
    <definedName name="DMCommon">[49]ReportTemplate!$B$78</definedName>
    <definedName name="DMCustomer">[49]ReportTemplate!$B$74</definedName>
    <definedName name="DMDevelopment">[49]ReportTemplate!$B$64</definedName>
    <definedName name="DME_BeforeCloseCompleted">"False"</definedName>
    <definedName name="DMK">#REF!</definedName>
    <definedName name="dmoe" hidden="1">"45E1EZH1GI603A6TQ7A2B7Y0J"</definedName>
    <definedName name="DMOperating">[49]ReportTemplate!$B$70</definedName>
    <definedName name="DMSustainment">[49]ReportTemplate!$B$60</definedName>
    <definedName name="doge" localSheetId="4">[12]!is1b,[12]!is1c,[12]!STATS2,[12]!STATS3</definedName>
    <definedName name="doge" localSheetId="1">[12]!is1b,[12]!is1c,[12]!STATS2,[12]!STATS3</definedName>
    <definedName name="doge">[12]!is1b,[12]!is1c,[12]!STATS2,[12]!STATS3</definedName>
    <definedName name="DollarFormat" localSheetId="4">#REF!</definedName>
    <definedName name="DollarFormat" localSheetId="1">#REF!</definedName>
    <definedName name="DollarFormat" localSheetId="3">#REF!</definedName>
    <definedName name="DollarFormat">#REF!</definedName>
    <definedName name="DollarFormat_Area">#REF!</definedName>
    <definedName name="download">'[83]Download by month'!$A$3:$R$141</definedName>
    <definedName name="DPC">#REF!</definedName>
    <definedName name="dr" hidden="1">"45E1COOP3K6ZCCKMU61PY1S6R"</definedName>
    <definedName name="Drop_CWIP">'[84]Analysis Summary'!$E$26</definedName>
    <definedName name="ds" localSheetId="4">[12]!is1b,[12]!is1c,[12]!STATS2,[12]!STATS3</definedName>
    <definedName name="ds" localSheetId="1">[12]!is1b,[12]!is1c,[12]!STATS2,[12]!STATS3</definedName>
    <definedName name="ds">[12]!is1b,[12]!is1c,[12]!STATS2,[12]!STATS3</definedName>
    <definedName name="DSPS_actualpayment">'[31]8. DSPS'!$A$13:$IV$18</definedName>
    <definedName name="DSPS_Cum_actualpayment">'[31]8. DSPS'!$A$21:$IV$26</definedName>
    <definedName name="DSPS_Forecastpayment">'[31]8. DSPS'!$A$45:$IV$50</definedName>
    <definedName name="DSUMDATA">'[9]Progress Tables'!$F$14:$K$116</definedName>
    <definedName name="dukfg" localSheetId="4">[12]!is1b,[12]!is1c,[12]!STATS2,[12]!STATS3</definedName>
    <definedName name="dukfg" localSheetId="1">[12]!is1b,[12]!is1c,[12]!STATS2,[12]!STATS3</definedName>
    <definedName name="dukfg">[12]!is1b,[12]!is1c,[12]!STATS2,[12]!STATS3</definedName>
    <definedName name="DXDepr99" localSheetId="4">#REF!</definedName>
    <definedName name="DXDepr99" localSheetId="1">#REF!</definedName>
    <definedName name="DXDepr99" localSheetId="3">#REF!</definedName>
    <definedName name="DXDepr99">#REF!</definedName>
    <definedName name="e" localSheetId="4">'[15]13. Headcount Forecast'!#REF!</definedName>
    <definedName name="e" localSheetId="1">'[15]13. Headcount Forecast'!#REF!</definedName>
    <definedName name="e" localSheetId="3">'[15]13. Headcount Forecast'!#REF!</definedName>
    <definedName name="e">'[15]13. Headcount Forecast'!#REF!</definedName>
    <definedName name="EBNUMBER">'[85]LDC Info'!$E$16</definedName>
    <definedName name="ee" localSheetId="4">'[80]13. Headcount Forecast'!#REF!</definedName>
    <definedName name="ee" localSheetId="1">'[80]13. Headcount Forecast'!#REF!</definedName>
    <definedName name="ee" localSheetId="3">'[80]13. Headcount Forecast'!#REF!</definedName>
    <definedName name="ee">'[80]13. Headcount Forecast'!#REF!</definedName>
    <definedName name="eee" localSheetId="4">'[15]13. Headcount Forecast'!#REF!</definedName>
    <definedName name="eee" localSheetId="1">'[15]13. Headcount Forecast'!#REF!</definedName>
    <definedName name="eee" localSheetId="3">'[15]13. Headcount Forecast'!#REF!</definedName>
    <definedName name="eee">'[15]13. Headcount Forecast'!#REF!</definedName>
    <definedName name="eeeeee">'[15]13. Headcount Forecast'!#REF!</definedName>
    <definedName name="efr" localSheetId="4">[12]!is1b,[12]!is1c,[12]!STATS2,[12]!STATS3</definedName>
    <definedName name="efr" localSheetId="1">[12]!is1b,[12]!is1c,[12]!STATS2,[12]!STATS3</definedName>
    <definedName name="efr">[12]!is1b,[12]!is1c,[12]!STATS2,[12]!STATS3</definedName>
    <definedName name="eLDC_1505" localSheetId="4">#REF!</definedName>
    <definedName name="eLDC_1505" localSheetId="1">#REF!</definedName>
    <definedName name="eLDC_1505" localSheetId="3">#REF!</definedName>
    <definedName name="eLDC_1505">#REF!</definedName>
    <definedName name="ELDCLoad" localSheetId="4">'[82]Dx_Tariff&amp;COP'!#REF!</definedName>
    <definedName name="ELDCLoad" localSheetId="1">'[82]Dx_Tariff&amp;COP'!#REF!</definedName>
    <definedName name="ELDCLoad" localSheetId="3">'[82]Dx_Tariff&amp;COP'!#REF!</definedName>
    <definedName name="ELDCLoad">'[82]Dx_Tariff&amp;COP'!#REF!</definedName>
    <definedName name="ELDCRate" localSheetId="4">#REF!</definedName>
    <definedName name="ELDCRate" localSheetId="1">#REF!</definedName>
    <definedName name="ELDCRate" localSheetId="3">#REF!</definedName>
    <definedName name="ELDCRate">#REF!</definedName>
    <definedName name="EOY">[86]Inputs!$C$4</definedName>
    <definedName name="EPMWorkbookOptions_1">"dgEAAB+LCAAAAAAABACF0MEOgjAMBuC7ie+w7C4DTTwYwINeTCQYTdRrhQKL0JFtOh9fokGjHrz+/dqmDee3pmZX1EYqinjg+ZwhZSqXVEb8YotRMOXzeDgID0qfT0qd09Z21LCuj8zsZvKIV9a2MyGcc56beEqXYuz7gTgm611WYQP8heV/PJJkLFCGvNvKWLjFQqOpUkpbpLiA2mAoPsOHW9QIegkWUtrBFXv5HT9sf8tGK4uZxbzXv4VP"</definedName>
    <definedName name="EPMWorkbookOptions_2" hidden="1">"73ImntHK7EFLONWYoC7fE37y7nXi63fxHS3iv392AQAA"</definedName>
    <definedName name="erase" hidden="1">{#N/A,#N/A,TRUE,"TOTAL DISTRIBUTION";#N/A,#N/A,TRUE,"SOUTH";#N/A,#N/A,TRUE,"NORTHEAST";#N/A,#N/A,TRUE,"WEST"}</definedName>
    <definedName name="ert" localSheetId="4">[12]!is1b,[12]!is1c,[12]!STATS2,[12]!STATS3</definedName>
    <definedName name="ert" localSheetId="1">[12]!is1b,[12]!is1c,[12]!STATS2,[12]!STATS3</definedName>
    <definedName name="ert">[12]!is1b,[12]!is1c,[12]!STATS2,[12]!STATS3</definedName>
    <definedName name="ert4e" hidden="1">{#N/A,#N/A,TRUE,"TOTAL DISTRIBUTION";#N/A,#N/A,TRUE,"SOUTH";#N/A,#N/A,TRUE,"NORTHEAST";#N/A,#N/A,TRUE,"WEST"}</definedName>
    <definedName name="Ess_300">#REF!</definedName>
    <definedName name="Ess_304">#REF!</definedName>
    <definedName name="etl" localSheetId="4"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etl" localSheetId="1"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etl" localSheetId="3"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etl"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ETR">[87]ETR!$A$7:$D$93</definedName>
    <definedName name="eu3q" localSheetId="4">[12]!is1b,[12]!is1c,[12]!STATS2,[12]!STATS3</definedName>
    <definedName name="eu3q" localSheetId="1">[12]!is1b,[12]!is1c,[12]!STATS2,[12]!STATS3</definedName>
    <definedName name="eu3q">[12]!is1b,[12]!is1c,[12]!STATS2,[12]!STATS3</definedName>
    <definedName name="EV__LASTREFTIME__" hidden="1">38727.5439351852</definedName>
    <definedName name="evt" localSheetId="4" hidden="1">{#N/A,#N/A,FALSE,"INPUTDATA";#N/A,#N/A,FALSE,"SUMMARY";#N/A,#N/A,FALSE,"CTAREP";#N/A,#N/A,FALSE,"CTBREP";#N/A,#N/A,FALSE,"TURBEFF";#N/A,#N/A,FALSE,"Condenser Performance"}</definedName>
    <definedName name="evt" localSheetId="1" hidden="1">{#N/A,#N/A,FALSE,"INPUTDATA";#N/A,#N/A,FALSE,"SUMMARY";#N/A,#N/A,FALSE,"CTAREP";#N/A,#N/A,FALSE,"CTBREP";#N/A,#N/A,FALSE,"TURBEFF";#N/A,#N/A,FALSE,"Condenser Performance"}</definedName>
    <definedName name="evt" localSheetId="3" hidden="1">{#N/A,#N/A,FALSE,"INPUTDATA";#N/A,#N/A,FALSE,"SUMMARY";#N/A,#N/A,FALSE,"CTAREP";#N/A,#N/A,FALSE,"CTBREP";#N/A,#N/A,FALSE,"TURBEFF";#N/A,#N/A,FALSE,"Condenser Performance"}</definedName>
    <definedName name="evt" hidden="1">{#N/A,#N/A,FALSE,"INPUTDATA";#N/A,#N/A,FALSE,"SUMMARY";#N/A,#N/A,FALSE,"CTAREP";#N/A,#N/A,FALSE,"CTBREP";#N/A,#N/A,FALSE,"TURBEFF";#N/A,#N/A,FALSE,"Condenser Performance"}</definedName>
    <definedName name="exclude" localSheetId="4">#REF!</definedName>
    <definedName name="exclude" localSheetId="1">#REF!</definedName>
    <definedName name="exclude" localSheetId="3">#REF!</definedName>
    <definedName name="exclude">#REF!</definedName>
    <definedName name="f" localSheetId="4">'[15]13. Headcount Forecast'!#REF!</definedName>
    <definedName name="f" localSheetId="1">'[15]13. Headcount Forecast'!#REF!</definedName>
    <definedName name="f" localSheetId="3">'[15]13. Headcount Forecast'!#REF!</definedName>
    <definedName name="f">'[15]13. Headcount Forecast'!#REF!</definedName>
    <definedName name="FA_CURRENT_YEAR" localSheetId="4">#REF!</definedName>
    <definedName name="FA_CURRENT_YEAR" localSheetId="1">#REF!</definedName>
    <definedName name="FA_CURRENT_YEAR" localSheetId="3">#REF!</definedName>
    <definedName name="FA_CURRENT_YEAR">#REF!</definedName>
    <definedName name="FA_PRIOR_YEAR">#REF!</definedName>
    <definedName name="Factor" localSheetId="4">'[88]ETR Analysis'!$F$1</definedName>
    <definedName name="Factor" localSheetId="1">'[88]ETR Analysis'!$F$1</definedName>
    <definedName name="Factor" localSheetId="3">'[88]ETR Analysis'!$F$1</definedName>
    <definedName name="Factor">'[89]ETR Analysis'!$F$1</definedName>
    <definedName name="FCVS">[90]TVHouseholdsbyMarket:Christian!$A$14:$U$1586</definedName>
    <definedName name="FDMbudget">'[83]budget - FDM'!$A$19:$M$34</definedName>
    <definedName name="FEB" localSheetId="4">#REF!</definedName>
    <definedName name="FEB" localSheetId="1">#REF!</definedName>
    <definedName name="FEB" localSheetId="3">#REF!</definedName>
    <definedName name="FEB">#REF!</definedName>
    <definedName name="FebActRetail">'[39]Total from CSS (Retail and MEU)'!$A$9:$X$80</definedName>
    <definedName name="fer" hidden="1">{2;#N/A;"R13C16:R17C16";#N/A;"R13C14:R17C15";FALSE;FALSE;FALSE;95;#N/A;#N/A;"R13C19";#N/A;FALSE;FALSE;FALSE;FALSE;#N/A;"";#N/A;FALSE;"";"";#N/A;#N/A;#N/A}</definedName>
    <definedName name="ferf" localSheetId="4">[12]!is1b,[12]!is1c,[12]!STATS2,[12]!STATS3</definedName>
    <definedName name="ferf" localSheetId="1">[12]!is1b,[12]!is1c,[12]!STATS2,[12]!STATS3</definedName>
    <definedName name="ferf">[12]!is1b,[12]!is1c,[12]!STATS2,[12]!STATS3</definedName>
    <definedName name="ff" localSheetId="4">'[80]13. Headcount Forecast'!#REF!</definedName>
    <definedName name="ff" localSheetId="1">'[80]13. Headcount Forecast'!#REF!</definedName>
    <definedName name="ff" localSheetId="3">'[80]13. Headcount Forecast'!#REF!</definedName>
    <definedName name="ff">'[80]13. Headcount Forecast'!#REF!</definedName>
    <definedName name="fff" localSheetId="4">'[15]13. Headcount Forecast'!#REF!</definedName>
    <definedName name="fff" localSheetId="1">'[15]13. Headcount Forecast'!#REF!</definedName>
    <definedName name="fff" localSheetId="3">'[15]13. Headcount Forecast'!#REF!</definedName>
    <definedName name="fff">'[15]13. Headcount Forecast'!#REF!</definedName>
    <definedName name="ffff" localSheetId="4">'[15]13. Headcount Forecast'!#REF!</definedName>
    <definedName name="ffff" localSheetId="1">'[15]13. Headcount Forecast'!#REF!</definedName>
    <definedName name="ffff" localSheetId="3">'[15]13. Headcount Forecast'!#REF!</definedName>
    <definedName name="ffff">'[15]13. Headcount Forecast'!#REF!</definedName>
    <definedName name="file">[91]A!$A$1</definedName>
    <definedName name="findwrn" hidden="1">{#N/A,#N/A,TRUE,"TOTAL DISTRIBUTION";#N/A,#N/A,TRUE,"SOUTH";#N/A,#N/A,TRUE,"NORTHEAST";#N/A,#N/A,TRUE,"WEST"}</definedName>
    <definedName name="findwrnor" hidden="1">{#N/A,#N/A,TRUE,"TOTAL DSBN";#N/A,#N/A,TRUE,"WEST";#N/A,#N/A,TRUE,"SOUTH";#N/A,#N/A,TRUE,"NORTHEAST"}</definedName>
    <definedName name="FINExtractRange">[70]main!$AH$14:$AH$23,[70]main!$AJ$14:$AP$23</definedName>
    <definedName name="FINISH" hidden="1">{#N/A,#N/A,TRUE,"TOTAL DISTRIBUTION";#N/A,#N/A,TRUE,"SOUTH";#N/A,#N/A,TRUE,"NORTHEAST";#N/A,#N/A,TRUE,"WEST"}</definedName>
    <definedName name="FINOptions">"0,0,1,1,1,0,0,-1,0,0,2,0,"</definedName>
    <definedName name="First_Page" localSheetId="4">#REF!</definedName>
    <definedName name="First_Page" localSheetId="1">#REF!</definedName>
    <definedName name="First_Page" localSheetId="3">#REF!</definedName>
    <definedName name="First_Page">#REF!</definedName>
    <definedName name="FITA_Data">'[92]FIT CY TB'!$A$8:$P$1422</definedName>
    <definedName name="FITA_LOAD" localSheetId="4">'[93]FITA Load'!$A$8:$AD$103</definedName>
    <definedName name="FITA_LOAD" localSheetId="1">'[93]FITA Load'!$A$8:$AD$103</definedName>
    <definedName name="FITA_LOAD" localSheetId="3">'[93]FITA Load'!$A$8:$AD$103</definedName>
    <definedName name="FITA_LOAD">'[94]FITA Load'!$A$8:$AD$103</definedName>
    <definedName name="FIVE">#REF!</definedName>
    <definedName name="Footer" localSheetId="4">#REF!</definedName>
    <definedName name="Footer" localSheetId="1">#REF!</definedName>
    <definedName name="Footer" localSheetId="3">#REF!</definedName>
    <definedName name="Footer">#REF!</definedName>
    <definedName name="ForCumOU" localSheetId="4">[16]Forecast!$A$289:$N$301</definedName>
    <definedName name="ForCumOU" localSheetId="1">[16]Forecast!$A$289:$N$301</definedName>
    <definedName name="ForCumOU" localSheetId="3">[16]Forecast!$A$289:$N$301</definedName>
    <definedName name="ForCumOU">[17]Forecast!$A$289:$N$301</definedName>
    <definedName name="forfeiture">#REF!</definedName>
    <definedName name="Formulas" localSheetId="4">'[73]14. CY Actual Summary Results'!#REF!</definedName>
    <definedName name="Formulas" localSheetId="1">'[73]14. CY Actual Summary Results'!#REF!</definedName>
    <definedName name="Formulas" localSheetId="3">'[73]14. CY Actual Summary Results'!#REF!</definedName>
    <definedName name="Formulas">'[73]14. CY Actual Summary Results'!#REF!</definedName>
    <definedName name="forney" hidden="1">{"Complete Budget",#N/A,FALSE,"Title";"Complete budget",#N/A,FALSE,"Accrual Summary";"Complete budget",#N/A,FALSE,"Accrual-Detail";"Complete budget",#N/A,FALSE,"Accrual-Captions";"Complete budget",#N/A,FALSE,"Accrual-GL Level";"Complete budget",#N/A,FALSE,"Cash Summary";"Complete budget",#N/A,FALSE,"Cash-Detail";"Complete budget",#N/A,FALSE,"Cash-Captions";"Complete budget",#N/A,FALSE,"Cash-GL Level";"Complete budget",#N/A,FALSE,"Production";"Complete budget",#N/A,FALSE,"5year support";"Complete budget",#N/A,FALSE,"Support";"Complete budget",#N/A,FALSE,"AvoidedCost";"Complete budget",#N/A,FALSE,"PowerPrices";"Complete budget",#N/A,FALSE,"GasPrices";"Complete budget",#N/A,FALSE,"Assumptions&amp;Notes";"Complete Budget",#N/A,FALSE,"Debt Covenants";"Complete Budget",#N/A,FALSE,"Accrual Analysis"}</definedName>
    <definedName name="forward">(1.1^0.25)</definedName>
    <definedName name="ForYEOU" localSheetId="4">'[16]Forecast YE'!$A$274:$N$286</definedName>
    <definedName name="ForYEOU" localSheetId="1">'[16]Forecast YE'!$A$274:$N$286</definedName>
    <definedName name="ForYEOU" localSheetId="3">'[16]Forecast YE'!$A$274:$N$286</definedName>
    <definedName name="ForYEOU">'[17]Forecast YE'!$A$274:$N$286</definedName>
    <definedName name="FPLPAIDS">#REF!</definedName>
    <definedName name="FVRate0">'[95]Input - Proj Info'!$K$113</definedName>
    <definedName name="FVRate1">'[95]Input - Proj Info'!$K$114</definedName>
    <definedName name="FVRate2">'[95]Input - Proj Info'!$K$115</definedName>
    <definedName name="FVRate3">'[95]Input - Proj Info'!$K$116</definedName>
    <definedName name="FVRate4">'[95]Input - Proj Info'!$K$117</definedName>
    <definedName name="FY4nv" localSheetId="4">#REF!</definedName>
    <definedName name="FY4nv" localSheetId="1">#REF!</definedName>
    <definedName name="FY4nv" localSheetId="3">#REF!</definedName>
    <definedName name="FY4nv">#REF!</definedName>
    <definedName name="g" localSheetId="4">'[15]13. Headcount Forecast'!#REF!</definedName>
    <definedName name="g" localSheetId="1">'[15]13. Headcount Forecast'!#REF!</definedName>
    <definedName name="g" localSheetId="3">'[15]13. Headcount Forecast'!#REF!</definedName>
    <definedName name="g">'[15]13. Headcount Forecast'!#REF!</definedName>
    <definedName name="GES">#REF!</definedName>
    <definedName name="ggg">'[15]13. Headcount Forecast'!#REF!</definedName>
    <definedName name="gggg">'[15]13. Headcount Forecast'!#REF!</definedName>
    <definedName name="gggggggggg" hidden="1">{#N/A,#N/A,FALSE,"Aging Summary";#N/A,#N/A,FALSE,"Ratio Analysis";#N/A,#N/A,FALSE,"Test 120 Day Accts";#N/A,#N/A,FALSE,"Tickmarks"}</definedName>
    <definedName name="GL">'[61]GL Input'!$A$9:$N$91</definedName>
    <definedName name="GL_Prior_Year">'[96]2004GL Input'!$A$7:$N$81</definedName>
    <definedName name="GOD" hidden="1">{#N/A,#N/A,TRUE,"Facility-Input";#N/A,#N/A,TRUE,"Graphs";#N/A,#N/A,TRUE,"TOTAL"}</definedName>
    <definedName name="golly" hidden="1">{#N/A,#N/A,TRUE,"Facility-Input";#N/A,#N/A,TRUE,"Graphs";#N/A,#N/A,TRUE,"TOTAL"}</definedName>
    <definedName name="GOODBYE" hidden="1">{#N/A,#N/A,TRUE,"Facility-Input";#N/A,#N/A,TRUE,"Graphs";#N/A,#N/A,TRUE,"TOTAL"}</definedName>
    <definedName name="Graph" localSheetId="4">[12]!is1b,[12]!is1c,[12]!STATS2,[12]!STATS3</definedName>
    <definedName name="Graph" localSheetId="1">[12]!is1b,[12]!is1c,[12]!STATS2,[12]!STATS3</definedName>
    <definedName name="Graph">[12]!is1b,[12]!is1c,[12]!STATS2,[12]!STATS3</definedName>
    <definedName name="Group">[97]Accumulator!$B$2:$C$16</definedName>
    <definedName name="h" localSheetId="4">'[15]13. Headcount Forecast'!#REF!</definedName>
    <definedName name="h" localSheetId="1">'[15]13. Headcount Forecast'!#REF!</definedName>
    <definedName name="h" localSheetId="3">'[15]13. Headcount Forecast'!#REF!</definedName>
    <definedName name="h">'[15]13. Headcount Forecast'!#REF!</definedName>
    <definedName name="h1_inc_input">'[76]Cognos Input'!$A$6:$M$215</definedName>
    <definedName name="hd" hidden="1">{#N/A,#N/A,FALSE,"Aging Summary";#N/A,#N/A,FALSE,"Ratio Analysis";#N/A,#N/A,FALSE,"Test 120 Day Accts";#N/A,#N/A,FALSE,"Tickmarks"}</definedName>
    <definedName name="HEADER" localSheetId="4">#REF!</definedName>
    <definedName name="HEADER" localSheetId="1">#REF!</definedName>
    <definedName name="HEADER" localSheetId="3">#REF!</definedName>
    <definedName name="HEADER">#REF!</definedName>
    <definedName name="HEADER1" localSheetId="4">[67]Sheet1!$A$4</definedName>
    <definedName name="HEADER1" localSheetId="1">[67]Sheet1!$A$4</definedName>
    <definedName name="HEADER1" localSheetId="3">[67]Sheet1!$A$4</definedName>
    <definedName name="HEADER1">[68]Sheet1!$A$4</definedName>
    <definedName name="Health_Esc_02">'[50]5. Escalators'!$I$25</definedName>
    <definedName name="Health_Esc_03">'[50]5. Escalators'!$I$26</definedName>
    <definedName name="Health_Esc_04">'[50]5. Escalators'!$I$27</definedName>
    <definedName name="Health_Esc_05">'[50]5. Escalators'!$I$28</definedName>
    <definedName name="Health_Esc_06">'[50]5. Escalators'!$I$29</definedName>
    <definedName name="Health_Esc_07">'[50]5. Escalators'!$I$30</definedName>
    <definedName name="Health_Esc_08">'[50]5. Escalators'!$I$31</definedName>
    <definedName name="Health_esc_09">'[50]5. Escalators'!$I$32</definedName>
    <definedName name="Health_Esc_Rate">'[50]5. Escalators'!$I$23</definedName>
    <definedName name="hello" hidden="1">{#N/A,#N/A,TRUE,"Facility-Input";#N/A,#N/A,TRUE,"Graphs";#N/A,#N/A,TRUE,"TOTAL"}</definedName>
    <definedName name="hhh">'[15]13. Headcount Forecast'!#REF!</definedName>
    <definedName name="hhhh">'[15]13. Headcount Forecast'!#REF!</definedName>
    <definedName name="hi" hidden="1">{#N/A,#N/A,FALSE,"Aging Summary";#N/A,#N/A,FALSE,"Ratio Analysis";#N/A,#N/A,FALSE,"Test 120 Day Accts";#N/A,#N/A,FALSE,"Tickmarks"}</definedName>
    <definedName name="high" hidden="1">{#N/A,#N/A,TRUE,"TOTAL DSBN";#N/A,#N/A,TRUE,"WEST";#N/A,#N/A,TRUE,"SOUTH";#N/A,#N/A,TRUE,"NORTHEAST"}</definedName>
    <definedName name="HighSum" hidden="1">{#N/A,#N/A,TRUE,"TOTAL DISTRIBUTION";#N/A,#N/A,TRUE,"SOUTH";#N/A,#N/A,TRUE,"NORTHEAST";#N/A,#N/A,TRUE,"WEST"}</definedName>
    <definedName name="home" localSheetId="4" hidden="1">{2;#N/A;"R13C16:R17C16";#N/A;"R13C14:R17C15";FALSE;FALSE;FALSE;95;#N/A;#N/A;"R13C19";#N/A;FALSE;FALSE;FALSE;FALSE;#N/A;"";#N/A;FALSE;"";"";#N/A;#N/A;#N/A}</definedName>
    <definedName name="home" localSheetId="1" hidden="1">{2;#N/A;"R13C16:R17C16";#N/A;"R13C14:R17C15";FALSE;FALSE;FALSE;95;#N/A;#N/A;"R13C19";#N/A;FALSE;FALSE;FALSE;FALSE;#N/A;"";#N/A;FALSE;"";"";#N/A;#N/A;#N/A}</definedName>
    <definedName name="home" localSheetId="3" hidden="1">{2;#N/A;"R13C16:R17C16";#N/A;"R13C14:R17C15";FALSE;FALSE;FALSE;95;#N/A;#N/A;"R13C19";#N/A;FALSE;FALSE;FALSE;FALSE;#N/A;"";#N/A;FALSE;"";"";#N/A;#N/A;#N/A}</definedName>
    <definedName name="home" hidden="1">{2;#N/A;"R13C16:R17C16";#N/A;"R13C14:R17C15";FALSE;FALSE;FALSE;95;#N/A;#N/A;"R13C19";#N/A;FALSE;FALSE;FALSE;FALSE;#N/A;"";#N/A;FALSE;"";"";#N/A;#N/A;#N/A}</definedName>
    <definedName name="HON_1505" localSheetId="4">#REF!</definedName>
    <definedName name="HON_1505" localSheetId="1">#REF!</definedName>
    <definedName name="HON_1505" localSheetId="3">#REF!</definedName>
    <definedName name="HON_1505">#REF!</definedName>
    <definedName name="HTML_CodePage">1252</definedName>
    <definedName name="HTML_Control" localSheetId="4">{"'2003 05 15'!$W$11:$AI$18","'2003 05 15'!$A$1:$V$30"}</definedName>
    <definedName name="HTML_Control" localSheetId="1">{"'2003 05 15'!$W$11:$AI$18","'2003 05 15'!$A$1:$V$30"}</definedName>
    <definedName name="HTML_Control" localSheetId="3">{"'2003 05 15'!$W$11:$AI$18","'2003 05 15'!$A$1:$V$30"}</definedName>
    <definedName name="HTML_Control">{"'2003 05 15'!$W$11:$AI$18","'2003 05 15'!$A$1:$V$30"}</definedName>
    <definedName name="HTML_Control_BIT" localSheetId="4">{"'2003 05 15'!$W$11:$AI$18","'2003 05 15'!$A$1:$V$30"}</definedName>
    <definedName name="HTML_Control_BIT" localSheetId="1">{"'2003 05 15'!$W$11:$AI$18","'2003 05 15'!$A$1:$V$30"}</definedName>
    <definedName name="HTML_Control_BIT" localSheetId="3">{"'2003 05 15'!$W$11:$AI$18","'2003 05 15'!$A$1:$V$30"}</definedName>
    <definedName name="HTML_Control_BIT">{"'2003 05 15'!$W$11:$AI$18","'2003 05 15'!$A$1:$V$30"}</definedName>
    <definedName name="HTML_Description">""</definedName>
    <definedName name="HTML_Email">""</definedName>
    <definedName name="HTML_Header">"2003 05 15"</definedName>
    <definedName name="HTML_LastUpdate">"5/15/2003"</definedName>
    <definedName name="HTML_LineAfter">FALSE</definedName>
    <definedName name="HTML_LineBefore">FALSE</definedName>
    <definedName name="HTML_Name">"Dave Sloan"</definedName>
    <definedName name="HTML_OBDlg2">TRUE</definedName>
    <definedName name="HTML_OBDlg4">TRUE</definedName>
    <definedName name="HTML_OS">0</definedName>
    <definedName name="HTML_PathFile">"N:\Time _ Cost Allocation\2003 03 AM Time Allocation\Results\MyHTML.htm"</definedName>
    <definedName name="HTML_Title">"2003 05 15 to Ian"</definedName>
    <definedName name="Huh?" localSheetId="4">{"'2003 05 15'!$W$11:$AI$18","'2003 05 15'!$A$1:$V$30"}</definedName>
    <definedName name="Huh?" localSheetId="1">{"'2003 05 15'!$W$11:$AI$18","'2003 05 15'!$A$1:$V$30"}</definedName>
    <definedName name="Huh?" localSheetId="3">{"'2003 05 15'!$W$11:$AI$18","'2003 05 15'!$A$1:$V$30"}</definedName>
    <definedName name="Huh?">{"'2003 05 15'!$W$11:$AI$18","'2003 05 15'!$A$1:$V$30"}</definedName>
    <definedName name="Huh?_BIT" localSheetId="4">{"'2003 05 15'!$W$11:$AI$18","'2003 05 15'!$A$1:$V$30"}</definedName>
    <definedName name="Huh?_BIT" localSheetId="1">{"'2003 05 15'!$W$11:$AI$18","'2003 05 15'!$A$1:$V$30"}</definedName>
    <definedName name="Huh?_BIT" localSheetId="3">{"'2003 05 15'!$W$11:$AI$18","'2003 05 15'!$A$1:$V$30"}</definedName>
    <definedName name="Huh?_BIT">{"'2003 05 15'!$W$11:$AI$18","'2003 05 15'!$A$1:$V$30"}</definedName>
    <definedName name="hwpcoc">#REF!</definedName>
    <definedName name="hwpcoc2">#REF!</definedName>
    <definedName name="Hydro_One_Brampton_Inc.">'[73]14. CY Actual Summary Results'!#REF!</definedName>
    <definedName name="Hydro_One_Remote_Communities_Inc.">'[73]14. CY Actual Summary Results'!#REF!</definedName>
    <definedName name="Hydro_One_Telecom_Inc.">'[73]14. CY Actual Summary Results'!#REF!</definedName>
    <definedName name="i">'[15]13. Headcount Forecast'!#REF!</definedName>
    <definedName name="ii">'[80]13. Headcount Forecast'!#REF!</definedName>
    <definedName name="iii">'[15]13. Headcount Forecast'!#REF!</definedName>
    <definedName name="iiiiii">'[15]13. Headcount Forecast'!#REF!</definedName>
    <definedName name="inc" localSheetId="4">[12]!is1b,[12]!is1c,[12]!STATS2,[12]!STATS3</definedName>
    <definedName name="inc" localSheetId="1">[12]!is1b,[12]!is1c,[12]!STATS2,[12]!STATS3</definedName>
    <definedName name="inc">[12]!is1b,[12]!is1c,[12]!STATS2,[12]!STATS3</definedName>
    <definedName name="index">#REF!</definedName>
    <definedName name="Inergi_OPRB_ACTUAL">'[31]5. OPRB_Inergi'!$A$16:$IV$17</definedName>
    <definedName name="Inergi_OPRB_Budget">'[31]5. OPRB_Inergi'!$A$24:$IV$25</definedName>
    <definedName name="Inergi_OPRB_CUM_Actual">'[31]5. OPRB_Inergi'!$A$20:$IV$21</definedName>
    <definedName name="Inergi_OPRB_Cum_Budget">'[31]5. OPRB_Inergi'!$A$28:$IV$29</definedName>
    <definedName name="InergiTitle">[98]INInrCSO!$B$2</definedName>
    <definedName name="ink" localSheetId="4">[12]!is1b,[12]!is1c,[12]!STATS2,[12]!STATS3</definedName>
    <definedName name="ink" localSheetId="1">[12]!is1b,[12]!is1c,[12]!STATS2,[12]!STATS3</definedName>
    <definedName name="ink">[12]!is1b,[12]!is1c,[12]!STATS2,[12]!STATS3</definedName>
    <definedName name="Input">'[77]Input Sheet'!$A$7:$G$43</definedName>
    <definedName name="Interest_Schedule">#REF!</definedName>
    <definedName name="ipo" hidden="1">{#N/A,#N/A,FALSE,"Aging Summary";#N/A,#N/A,FALSE,"Ratio Analysis";#N/A,#N/A,FALSE,"Test 120 Day Accts";#N/A,#N/A,FALSE,"Tickmarks"}</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"c82"</definedName>
    <definedName name="IQ_AVG_SHAREOUTSTANDING" hidden="1">"c83"</definedName>
    <definedName name="IQ_AVG_TEV" hidden="1">"c84"</definedName>
    <definedName name="IQ_AVG_VOLUME" hidden="1">"c1346"</definedName>
    <definedName name="IQ_BALANCE_GOODS_APR_FC_UNUSED_UNUSED_UNUSED">"c8353"</definedName>
    <definedName name="IQ_BALANCE_GOODS_APR_UNUSED_UNUSED_UNUSED">"c7473"</definedName>
    <definedName name="IQ_BALANCE_GOODS_FC_UNUSED_UNUSED_UNUSED">"c7693"</definedName>
    <definedName name="IQ_BALANCE_GOODS_POP_FC_UNUSED_UNUSED_UNUSED">"c7913"</definedName>
    <definedName name="IQ_BALANCE_GOODS_POP_UNUSED_UNUSED_UNUSED">"c7033"</definedName>
    <definedName name="IQ_BALANCE_GOODS_UNUSED_UNUSED_UNUSED">"c6813"</definedName>
    <definedName name="IQ_BALANCE_GOODS_YOY_FC_UNUSED_UNUSED_UNUSED">"c8133"</definedName>
    <definedName name="IQ_BALANCE_GOODS_YOY_UNUSED_UNUSED_UNUSED">"c7253"</definedName>
    <definedName name="IQ_BALANCE_SERV_APR_FC_UNUSED_UNUSED_UNUSED">"c8355"</definedName>
    <definedName name="IQ_BALANCE_SERV_APR_UNUSED_UNUSED_UNUSED">"c7475"</definedName>
    <definedName name="IQ_BALANCE_SERV_FC_UNUSED_UNUSED_UNUSED">"c7695"</definedName>
    <definedName name="IQ_BALANCE_SERV_POP_FC_UNUSED_UNUSED_UNUSED">"c7915"</definedName>
    <definedName name="IQ_BALANCE_SERV_POP_UNUSED_UNUSED_UNUSED">"c7035"</definedName>
    <definedName name="IQ_BALANCE_SERV_UNUSED_UNUSED_UNUSED">"c6815"</definedName>
    <definedName name="IQ_BALANCE_SERV_YOY_FC_UNUSED_UNUSED_UNUSED">"c8135"</definedName>
    <definedName name="IQ_BALANCE_SERV_YOY_UNUSED_UNUSED_UNUSED">"c7255"</definedName>
    <definedName name="IQ_BALANCE_TRADE_APR_FC_UNUSED_UNUSED_UNUSED">"c8357"</definedName>
    <definedName name="IQ_BALANCE_TRADE_APR_UNUSED_UNUSED_UNUSED">"c7477"</definedName>
    <definedName name="IQ_BALANCE_TRADE_FC_UNUSED_UNUSED_UNUSED">"c7697"</definedName>
    <definedName name="IQ_BALANCE_TRADE_POP_FC_UNUSED_UNUSED_UNUSED">"c7917"</definedName>
    <definedName name="IQ_BALANCE_TRADE_POP_UNUSED_UNUSED_UNUSED">"c7037"</definedName>
    <definedName name="IQ_BALANCE_TRADE_UNUSED_UNUSED_UNUSED">"c6817"</definedName>
    <definedName name="IQ_BALANCE_TRADE_YOY_FC_UNUSED_UNUSED_UNUSED">"c8137"</definedName>
    <definedName name="IQ_BALANCE_TRADE_YOY_UNUSED_UNUSED_UNUSED">"c7257"</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ROK_COMMISSION" hidden="1">"c3514"</definedName>
    <definedName name="IQ_BUDGET_BALANCE_APR_FC_UNUSED_UNUSED_UNUSED">"c8359"</definedName>
    <definedName name="IQ_BUDGET_BALANCE_APR_UNUSED_UNUSED_UNUSED">"c7479"</definedName>
    <definedName name="IQ_BUDGET_BALANCE_FC_UNUSED_UNUSED_UNUSED">"c7699"</definedName>
    <definedName name="IQ_BUDGET_BALANCE_POP_FC_UNUSED_UNUSED_UNUSED">"c7919"</definedName>
    <definedName name="IQ_BUDGET_BALANCE_POP_UNUSED_UNUSED_UNUSED">"c7039"</definedName>
    <definedName name="IQ_BUDGET_BALANCE_UNUSED_UNUSED_UNUSED">"c6819"</definedName>
    <definedName name="IQ_BUDGET_BALANCE_YOY_FC_UNUSED_UNUSED_UNUSED">"c8139"</definedName>
    <definedName name="IQ_BUDGET_BALANCE_YOY_UNUSED_UNUSED_UNUSED">"c7259"</definedName>
    <definedName name="IQ_BUDGET_RECEIPTS_APR_FC_UNUSED_UNUSED_UNUSED">"c8361"</definedName>
    <definedName name="IQ_BUDGET_RECEIPTS_APR_UNUSED_UNUSED_UNUSED">"c7481"</definedName>
    <definedName name="IQ_BUDGET_RECEIPTS_FC_UNUSED_UNUSED_UNUSED">"c7701"</definedName>
    <definedName name="IQ_BUDGET_RECEIPTS_POP_FC_UNUSED_UNUSED_UNUSED">"c7921"</definedName>
    <definedName name="IQ_BUDGET_RECEIPTS_POP_UNUSED_UNUSED_UNUSED">"c7041"</definedName>
    <definedName name="IQ_BUDGET_RECEIPTS_UNUSED_UNUSED_UNUSED">"c6821"</definedName>
    <definedName name="IQ_BUDGET_RECEIPTS_YOY_FC_UNUSED_UNUSED_UNUSED">"c8141"</definedName>
    <definedName name="IQ_BUDGET_RECEIPTS_YOY_UNUSED_UNUSED_UNUSED">"c7261"</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FLOW_ACT_OR_EST" hidden="1">"c4154"</definedName>
    <definedName name="IQ_CASH_INTEREST" hidden="1">"c120"</definedName>
    <definedName name="IQ_CASH_INVEST" hidden="1">"c121"</definedName>
    <definedName name="IQ_CASH_OPER" hidden="1">"c122"</definedName>
    <definedName name="IQ_CASH_OPER_ACT_OR_EST" hidden="1">"c4164"</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_REAL_APR_FC_UNUSED_UNUSED_UNUSED">"c8500"</definedName>
    <definedName name="IQ_CHANGE_INVENT_REAL_APR_UNUSED_UNUSED_UNUSED">"c7620"</definedName>
    <definedName name="IQ_CHANGE_INVENT_REAL_FC_UNUSED_UNUSED_UNUSED">"c7840"</definedName>
    <definedName name="IQ_CHANGE_INVENT_REAL_POP_FC_UNUSED_UNUSED_UNUSED">"c8060"</definedName>
    <definedName name="IQ_CHANGE_INVENT_REAL_POP_UNUSED_UNUSED_UNUSED">"c7180"</definedName>
    <definedName name="IQ_CHANGE_INVENT_REAL_UNUSED_UNUSED_UNUSED">"c6960"</definedName>
    <definedName name="IQ_CHANGE_INVENT_REAL_YOY_FC_UNUSED_UNUSED_UNUSED">"c8280"</definedName>
    <definedName name="IQ_CHANGE_INVENT_REAL_YOY_UNUSED_UNUSED_UNUSED">"c7400"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TRACTS_OTHER_COMMODITIES_EQUITIES._FDIC">"c6522"</definedName>
    <definedName name="IQ_CONV_DATE" hidden="1">"c2191"</definedName>
    <definedName name="IQ_CONV_EXP_DATE" hidden="1">"c3043"</definedName>
    <definedName name="IQ_CONV_PREMIUM" hidden="1">"c2195"</definedName>
    <definedName name="IQ_CONV_PRICE" hidden="1">"c2193"</definedName>
    <definedName name="IQ_CONV_RATE">"c2192"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RP_GOODS_PRICE_INDEX_APR_FC_UNUSED_UNUSED_UNUSED">"c8381"</definedName>
    <definedName name="IQ_CORP_GOODS_PRICE_INDEX_APR_UNUSED_UNUSED_UNUSED">"c7501"</definedName>
    <definedName name="IQ_CORP_GOODS_PRICE_INDEX_FC_UNUSED_UNUSED_UNUSED">"c7721"</definedName>
    <definedName name="IQ_CORP_GOODS_PRICE_INDEX_POP_FC_UNUSED_UNUSED_UNUSED">"c7941"</definedName>
    <definedName name="IQ_CORP_GOODS_PRICE_INDEX_POP_UNUSED_UNUSED_UNUSED">"c7061"</definedName>
    <definedName name="IQ_CORP_GOODS_PRICE_INDEX_UNUSED_UNUSED_UNUSED">"c6841"</definedName>
    <definedName name="IQ_CORP_GOODS_PRICE_INDEX_YOY_FC_UNUSED_UNUSED_UNUSED">"c8161"</definedName>
    <definedName name="IQ_CORP_GOODS_PRICE_INDEX_YOY_UNUSED_UNUSED_UNUSED">"c7281"</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ACCT_BALANCE_APR_FC_UNUSED_UNUSED_UNUSED">"c8387"</definedName>
    <definedName name="IQ_CURR_ACCT_BALANCE_APR_UNUSED_UNUSED_UNUSED">"c7507"</definedName>
    <definedName name="IQ_CURR_ACCT_BALANCE_FC_UNUSED_UNUSED_UNUSED">"c7727"</definedName>
    <definedName name="IQ_CURR_ACCT_BALANCE_POP_FC_UNUSED_UNUSED_UNUSED">"c7947"</definedName>
    <definedName name="IQ_CURR_ACCT_BALANCE_POP_UNUSED_UNUSED_UNUSED">"c7067"</definedName>
    <definedName name="IQ_CURR_ACCT_BALANCE_UNUSED_UNUSED_UNUSED">"c6847"</definedName>
    <definedName name="IQ_CURR_ACCT_BALANCE_YOY_FC_UNUSED_UNUSED_UNUSED">"c8167"</definedName>
    <definedName name="IQ_CURR_ACCT_BALANCE_YOY_UNUSED_UNUSED_UNUSED">"c7287"</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PAYOUT" hidden="1">"c3005"</definedName>
    <definedName name="IQ_DISTRIBUTABLE_CASH_SHARE" hidden="1">"c3003"</definedName>
    <definedName name="IQ_DISTRIBUTABLE_CASH_SHARE_ACT_OR_EST" hidden="1">"c4286"</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700000</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GW_ACT_OR_EST" hidden="1">"c4320"</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HIGH_EST" hidden="1">"c370"</definedName>
    <definedName name="IQ_EBITDA_HIGH_EST_REUT" hidden="1">"c3642"</definedName>
    <definedName name="IQ_EBITDA_INT" hidden="1">"c373"</definedName>
    <definedName name="IQ_EBITDA_LOW_EST" hidden="1">"c371"</definedName>
    <definedName name="IQ_EBITDA_LOW_EST_REUT" hidden="1">"c3643"</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SBC_ACT_OR_EST" hidden="1">"c4350"</definedName>
    <definedName name="IQ_EBT_SBC_GW_ACT_OR_EST" hidden="1">"c4354"</definedName>
    <definedName name="IQ_EBT_UTI" hidden="1">"c390"</definedName>
    <definedName name="IQ_ECO_METRIC_6825_UNUSED_UNUSED_UNUSED">"c6825"</definedName>
    <definedName name="IQ_ECO_METRIC_6839_UNUSED_UNUSED_UNUSED">"c6839"</definedName>
    <definedName name="IQ_ECO_METRIC_6896_UNUSED_UNUSED_UNUSED">"c6896"</definedName>
    <definedName name="IQ_ECO_METRIC_6897_UNUSED_UNUSED_UNUSED">"c6897"</definedName>
    <definedName name="IQ_ECO_METRIC_6988_UNUSED_UNUSED_UNUSED">"c6988"</definedName>
    <definedName name="IQ_ECO_METRIC_7045_UNUSED_UNUSED_UNUSED">"c7045"</definedName>
    <definedName name="IQ_ECO_METRIC_7059_UNUSED_UNUSED_UNUSED">"c7059"</definedName>
    <definedName name="IQ_ECO_METRIC_7116_UNUSED_UNUSED_UNUSED">"c7116"</definedName>
    <definedName name="IQ_ECO_METRIC_7117_UNUSED_UNUSED_UNUSED">"c7117"</definedName>
    <definedName name="IQ_ECO_METRIC_7208_UNUSED_UNUSED_UNUSED">"c7208"</definedName>
    <definedName name="IQ_ECO_METRIC_7265_UNUSED_UNUSED_UNUSED">"c7265"</definedName>
    <definedName name="IQ_ECO_METRIC_7279_UNUSED_UNUSED_UNUSED">"c7279"</definedName>
    <definedName name="IQ_ECO_METRIC_7336_UNUSED_UNUSED_UNUSED">"c7336"</definedName>
    <definedName name="IQ_ECO_METRIC_7337_UNUSED_UNUSED_UNUSED">"c7337"</definedName>
    <definedName name="IQ_ECO_METRIC_7428_UNUSED_UNUSED_UNUSED">"c7428"</definedName>
    <definedName name="IQ_ECO_METRIC_7556_UNUSED_UNUSED_UNUSED">"c7556"</definedName>
    <definedName name="IQ_ECO_METRIC_7557_UNUSED_UNUSED_UNUSED">"c7557"</definedName>
    <definedName name="IQ_ECO_METRIC_7648_UNUSED_UNUSED_UNUSED">"c7648"</definedName>
    <definedName name="IQ_ECO_METRIC_7705_UNUSED_UNUSED_UNUSED">"c7705"</definedName>
    <definedName name="IQ_ECO_METRIC_7719_UNUSED_UNUSED_UNUSED">"c7719"</definedName>
    <definedName name="IQ_ECO_METRIC_7776_UNUSED_UNUSED_UNUSED">"c7776"</definedName>
    <definedName name="IQ_ECO_METRIC_7777_UNUSED_UNUSED_UNUSED">"c7777"</definedName>
    <definedName name="IQ_ECO_METRIC_7868_UNUSED_UNUSED_UNUSED">"c7868"</definedName>
    <definedName name="IQ_ECO_METRIC_7925_UNUSED_UNUSED_UNUSED">"c7925"</definedName>
    <definedName name="IQ_ECO_METRIC_7939_UNUSED_UNUSED_UNUSED">"c7939"</definedName>
    <definedName name="IQ_ECO_METRIC_7996_UNUSED_UNUSED_UNUSED">"c7996"</definedName>
    <definedName name="IQ_ECO_METRIC_7997_UNUSED_UNUSED_UNUSED">"c7997"</definedName>
    <definedName name="IQ_ECO_METRIC_8088_UNUSED_UNUSED_UNUSED">"c8088"</definedName>
    <definedName name="IQ_ECO_METRIC_8145_UNUSED_UNUSED_UNUSED">"c8145"</definedName>
    <definedName name="IQ_ECO_METRIC_8159_UNUSED_UNUSED_UNUSED">"c8159"</definedName>
    <definedName name="IQ_ECO_METRIC_8216_UNUSED_UNUSED_UNUSED">"c8216"</definedName>
    <definedName name="IQ_ECO_METRIC_8217_UNUSED_UNUSED_UNUSED">"c8217"</definedName>
    <definedName name="IQ_ECO_METRIC_8308_UNUSED_UNUSED_UNUSED">"c8308"</definedName>
    <definedName name="IQ_ECO_METRIC_8436_UNUSED_UNUSED_UNUSED">"c8436"</definedName>
    <definedName name="IQ_ECO_METRIC_8437_UNUSED_UNUSED_UNUSED">"c8437"</definedName>
    <definedName name="IQ_ECO_METRIC_8528_UNUSED_UNUSED_UNUSED">"c8528"</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EST_REUT" hidden="1">"c5453"</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UM_EST" hidden="1">"c402"</definedName>
    <definedName name="IQ_EPS_NUM_EST_REUT" hidden="1">"c5451"</definedName>
    <definedName name="IQ_EPS_SBC_ACT_OR_EST" hidden="1">"c4376"</definedName>
    <definedName name="IQ_EPS_SBC_GW_ACT_OR_EST" hidden="1">"c4380"</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CURRENCY_REUT" hidden="1">"c5437"</definedName>
    <definedName name="IQ_EST_DATE" hidden="1">"c1634"</definedName>
    <definedName name="IQ_EST_DATE_REUT" hidden="1">"c5438"</definedName>
    <definedName name="IQ_EST_EPS_DIFF" hidden="1">"c1864"</definedName>
    <definedName name="IQ_EST_EPS_GROWTH_1YR" hidden="1">"c1636"</definedName>
    <definedName name="IQ_EST_EPS_GROWTH_1YR_REUT" hidden="1">"c3646"</definedName>
    <definedName name="IQ_EST_EPS_GROWTH_5YR" hidden="1">"c1655"</definedName>
    <definedName name="IQ_EST_EPS_GROWTH_5YR_REUT" hidden="1">"c3633"</definedName>
    <definedName name="IQ_EST_EPS_GROWTH_Q_1YR" hidden="1">"c1641"</definedName>
    <definedName name="IQ_EST_EPS_GROWTH_Q_1YR_REUT" hidden="1">"c5410"</definedName>
    <definedName name="IQ_EST_EPS_SURPRISE">"c1635"</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PORTS_APR_FC_UNUSED_UNUSED_UNUSED">"c8401"</definedName>
    <definedName name="IQ_EXPORTS_APR_UNUSED_UNUSED_UNUSED">"c7521"</definedName>
    <definedName name="IQ_EXPORTS_FC_UNUSED_UNUSED_UNUSED">"c7741"</definedName>
    <definedName name="IQ_EXPORTS_GOODS_REAL_SAAR_APR_FC_UNUSED_UNUSED_UNUSED">"c8512"</definedName>
    <definedName name="IQ_EXPORTS_GOODS_REAL_SAAR_APR_UNUSED_UNUSED_UNUSED">"c7632"</definedName>
    <definedName name="IQ_EXPORTS_GOODS_REAL_SAAR_FC_UNUSED_UNUSED_UNUSED">"c7852"</definedName>
    <definedName name="IQ_EXPORTS_GOODS_REAL_SAAR_POP_FC_UNUSED_UNUSED_UNUSED">"c8072"</definedName>
    <definedName name="IQ_EXPORTS_GOODS_REAL_SAAR_POP_UNUSED_UNUSED_UNUSED">"c7192"</definedName>
    <definedName name="IQ_EXPORTS_GOODS_REAL_SAAR_UNUSED_UNUSED_UNUSED">"c6972"</definedName>
    <definedName name="IQ_EXPORTS_GOODS_REAL_SAAR_YOY_FC_UNUSED_UNUSED_UNUSED">"c8292"</definedName>
    <definedName name="IQ_EXPORTS_GOODS_REAL_SAAR_YOY_UNUSED_UNUSED_UNUSED">"c7412"</definedName>
    <definedName name="IQ_EXPORTS_POP_FC_UNUSED_UNUSED_UNUSED">"c7961"</definedName>
    <definedName name="IQ_EXPORTS_POP_UNUSED_UNUSED_UNUSED">"c7081"</definedName>
    <definedName name="IQ_EXPORTS_SERVICES_REAL_SAAR_APR_FC_UNUSED_UNUSED_UNUSED">"c8516"</definedName>
    <definedName name="IQ_EXPORTS_SERVICES_REAL_SAAR_APR_UNUSED_UNUSED_UNUSED">"c7636"</definedName>
    <definedName name="IQ_EXPORTS_SERVICES_REAL_SAAR_FC_UNUSED_UNUSED_UNUSED">"c7856"</definedName>
    <definedName name="IQ_EXPORTS_SERVICES_REAL_SAAR_POP_FC_UNUSED_UNUSED_UNUSED">"c8076"</definedName>
    <definedName name="IQ_EXPORTS_SERVICES_REAL_SAAR_POP_UNUSED_UNUSED_UNUSED">"c7196"</definedName>
    <definedName name="IQ_EXPORTS_SERVICES_REAL_SAAR_UNUSED_UNUSED_UNUSED">"c6976"</definedName>
    <definedName name="IQ_EXPORTS_SERVICES_REAL_SAAR_YOY_FC_UNUSED_UNUSED_UNUSED">"c8296"</definedName>
    <definedName name="IQ_EXPORTS_SERVICES_REAL_SAAR_YOY_UNUSED_UNUSED_UNUSED">"c7416"</definedName>
    <definedName name="IQ_EXPORTS_UNUSED_UNUSED_UNUSED">"c6861"</definedName>
    <definedName name="IQ_EXPORTS_YOY_FC_UNUSED_UNUSED_UNUSED">"c8181"</definedName>
    <definedName name="IQ_EXPORTS_YOY_UNUSED_UNUSED_UNUSED">"c7301"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DJ_ACT_OR_EST" hidden="1">"c4435"</definedName>
    <definedName name="IQ_FFO_PAYOUT_RATIO" hidden="1">"c3492"</definedName>
    <definedName name="IQ_FFO_SHARE_ACT_OR_EST" hidden="1">"c4446"</definedName>
    <definedName name="IQ_FH">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URRENT_PORT_DEBT_TOTAL" hidden="1">"c5524"</definedName>
    <definedName name="IQ_FIN_DIV_CURRENT_PORT_LEASES_TOTAL" hidden="1">"c5523"</definedName>
    <definedName name="IQ_FIN_DIV_DEBT_CURRENT" hidden="1">"c429"</definedName>
    <definedName name="IQ_FIN_DIV_DEBT_LT" hidden="1">"c430"</definedName>
    <definedName name="IQ_FIN_DIV_DEBT_LT_TOTAL" hidden="1">"c5526"</definedName>
    <definedName name="IQ_FIN_DIV_EXP" hidden="1">"c431"</definedName>
    <definedName name="IQ_FIN_DIV_INT_EXP" hidden="1">"c432"</definedName>
    <definedName name="IQ_FIN_DIV_LEASES_LT_TOTAL" hidden="1">"c5525"</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NOTES_PAY_TOTAL" hidden="1">"c5522"</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IXED_INVEST_APR_FC_UNUSED_UNUSED_UNUSED">"c8410"</definedName>
    <definedName name="IQ_FIXED_INVEST_APR_UNUSED_UNUSED_UNUSED">"c7530"</definedName>
    <definedName name="IQ_FIXED_INVEST_FC_UNUSED_UNUSED_UNUSED">"c7750"</definedName>
    <definedName name="IQ_FIXED_INVEST_POP_FC_UNUSED_UNUSED_UNUSED">"c7970"</definedName>
    <definedName name="IQ_FIXED_INVEST_POP_UNUSED_UNUSED_UNUSED">"c7090"</definedName>
    <definedName name="IQ_FIXED_INVEST_REAL_APR_FC_UNUSED_UNUSED_UNUSED">"c8518"</definedName>
    <definedName name="IQ_FIXED_INVEST_REAL_APR_UNUSED_UNUSED_UNUSED">"c7638"</definedName>
    <definedName name="IQ_FIXED_INVEST_REAL_FC_UNUSED_UNUSED_UNUSED">"c7858"</definedName>
    <definedName name="IQ_FIXED_INVEST_REAL_POP_FC_UNUSED_UNUSED_UNUSED">"c8078"</definedName>
    <definedName name="IQ_FIXED_INVEST_REAL_POP_UNUSED_UNUSED_UNUSED">"c7198"</definedName>
    <definedName name="IQ_FIXED_INVEST_REAL_UNUSED_UNUSED_UNUSED">"c6978"</definedName>
    <definedName name="IQ_FIXED_INVEST_REAL_YOY_FC_UNUSED_UNUSED_UNUSED">"c8298"</definedName>
    <definedName name="IQ_FIXED_INVEST_REAL_YOY_UNUSED_UNUSED_UNUSED">"c7418"</definedName>
    <definedName name="IQ_FIXED_INVEST_UNUSED_UNUSED_UNUSED">"c6870"</definedName>
    <definedName name="IQ_FIXED_INVEST_YOY_FC_UNUSED_UNUSED_UNUSED">"c8190"</definedName>
    <definedName name="IQ_FIXED_INVEST_YOY_UNUSED_UNUSED_UNUSED">"c7310"</definedName>
    <definedName name="IQ_FLOAT_PERCENT" hidden="1">"c1575"</definedName>
    <definedName name="IQ_FOREIGN_BRANCHES_U.S._BANKS_LOANS_FDIC">"c6438"</definedName>
    <definedName name="IQ_FOREIGN_DEP_IB" hidden="1">"c446"</definedName>
    <definedName name="IQ_FOREIGN_DEP_NON_IB" hidden="1">"c447"</definedName>
    <definedName name="IQ_FOREIGN_EXCHANGE" hidden="1">"c1376"</definedName>
    <definedName name="IQ_FOREIGN_LOANS" hidden="1">"c448"</definedName>
    <definedName name="IQ_FQ">500</definedName>
    <definedName name="IQ_FUEL" hidden="1">"c449"</definedName>
    <definedName name="IQ_FULL_TIME" hidden="1">"c450"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X" hidden="1">"c451"</definedName>
    <definedName name="IQ_FY">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HOUSING_COMPLETIONS_SINGLE_FAM_APR_FC_UNUSED_UNUSED_UNUSED">"c8422"</definedName>
    <definedName name="IQ_HOUSING_COMPLETIONS_SINGLE_FAM_APR_UNUSED_UNUSED_UNUSED">"c7542"</definedName>
    <definedName name="IQ_HOUSING_COMPLETIONS_SINGLE_FAM_FC_UNUSED_UNUSED_UNUSED">"c7762"</definedName>
    <definedName name="IQ_HOUSING_COMPLETIONS_SINGLE_FAM_POP_FC_UNUSED_UNUSED_UNUSED">"c7982"</definedName>
    <definedName name="IQ_HOUSING_COMPLETIONS_SINGLE_FAM_POP_UNUSED_UNUSED_UNUSED">"c7102"</definedName>
    <definedName name="IQ_HOUSING_COMPLETIONS_SINGLE_FAM_UNUSED_UNUSED_UNUSED">"c6882"</definedName>
    <definedName name="IQ_HOUSING_COMPLETIONS_SINGLE_FAM_YOY_FC_UNUSED_UNUSED_UNUSED">"c8202"</definedName>
    <definedName name="IQ_HOUSING_COMPLETIONS_SINGLE_FAM_YOY_UNUSED_UNUSED_UNUSED">"c7322"</definedName>
    <definedName name="IQ_IMPAIR_OIL" hidden="1">"c547"</definedName>
    <definedName name="IQ_IMPAIRMENT_GW" hidden="1">"c548"</definedName>
    <definedName name="IQ_IMPORTS_GOODS_REAL_SAAR_APR_FC_UNUSED_UNUSED_UNUSED">"c8523"</definedName>
    <definedName name="IQ_IMPORTS_GOODS_REAL_SAAR_APR_UNUSED_UNUSED_UNUSED">"c7643"</definedName>
    <definedName name="IQ_IMPORTS_GOODS_REAL_SAAR_FC_UNUSED_UNUSED_UNUSED">"c7863"</definedName>
    <definedName name="IQ_IMPORTS_GOODS_REAL_SAAR_POP_FC_UNUSED_UNUSED_UNUSED">"c8083"</definedName>
    <definedName name="IQ_IMPORTS_GOODS_REAL_SAAR_POP_UNUSED_UNUSED_UNUSED">"c7203"</definedName>
    <definedName name="IQ_IMPORTS_GOODS_REAL_SAAR_UNUSED_UNUSED_UNUSED">"c6983"</definedName>
    <definedName name="IQ_IMPORTS_GOODS_REAL_SAAR_YOY_FC_UNUSED_UNUSED_UNUSED">"c8303"</definedName>
    <definedName name="IQ_IMPORTS_GOODS_REAL_SAAR_YOY_UNUSED_UNUSED_UNUSED">"c7423"</definedName>
    <definedName name="IQ_IMPORTS_GOODS_SERVICES_APR_FC_UNUSED_UNUSED_UNUSED">"c8429"</definedName>
    <definedName name="IQ_IMPORTS_GOODS_SERVICES_APR_UNUSED_UNUSED_UNUSED">"c7549"</definedName>
    <definedName name="IQ_IMPORTS_GOODS_SERVICES_FC_UNUSED_UNUSED_UNUSED">"c7769"</definedName>
    <definedName name="IQ_IMPORTS_GOODS_SERVICES_POP_FC_UNUSED_UNUSED_UNUSED">"c7989"</definedName>
    <definedName name="IQ_IMPORTS_GOODS_SERVICES_POP_UNUSED_UNUSED_UNUSED">"c7109"</definedName>
    <definedName name="IQ_IMPORTS_GOODS_SERVICES_REAL_SAAR_APR_FC_UNUSED_UNUSED_UNUSED">"c8524"</definedName>
    <definedName name="IQ_IMPORTS_GOODS_SERVICES_REAL_SAAR_APR_UNUSED_UNUSED_UNUSED">"c7644"</definedName>
    <definedName name="IQ_IMPORTS_GOODS_SERVICES_REAL_SAAR_FC_UNUSED_UNUSED_UNUSED">"c7864"</definedName>
    <definedName name="IQ_IMPORTS_GOODS_SERVICES_REAL_SAAR_POP_FC_UNUSED_UNUSED_UNUSED">"c8084"</definedName>
    <definedName name="IQ_IMPORTS_GOODS_SERVICES_REAL_SAAR_POP_UNUSED_UNUSED_UNUSED">"c7204"</definedName>
    <definedName name="IQ_IMPORTS_GOODS_SERVICES_REAL_SAAR_UNUSED_UNUSED_UNUSED">"c6984"</definedName>
    <definedName name="IQ_IMPORTS_GOODS_SERVICES_REAL_SAAR_YOY_FC_UNUSED_UNUSED_UNUSED">"c8304"</definedName>
    <definedName name="IQ_IMPORTS_GOODS_SERVICES_REAL_SAAR_YOY_UNUSED_UNUSED_UNUSED">"c7424"</definedName>
    <definedName name="IQ_IMPORTS_GOODS_SERVICES_UNUSED_UNUSED_UNUSED">"c6889"</definedName>
    <definedName name="IQ_IMPORTS_GOODS_SERVICES_YOY_FC_UNUSED_UNUSED_UNUSED">"c8209"</definedName>
    <definedName name="IQ_IMPORTS_GOODS_SERVICES_YOY_UNUSED_UNUSED_UNUSED">"c7329"</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M_SERVICES_APR_FC_UNUSED_UNUSED_UNUSED">"c8443"</definedName>
    <definedName name="IQ_ISM_SERVICES_APR_UNUSED_UNUSED_UNUSED">"c7563"</definedName>
    <definedName name="IQ_ISM_SERVICES_FC_UNUSED_UNUSED_UNUSED">"c7783"</definedName>
    <definedName name="IQ_ISM_SERVICES_POP_FC_UNUSED_UNUSED_UNUSED">"c8003"</definedName>
    <definedName name="IQ_ISM_SERVICES_POP_UNUSED_UNUSED_UNUSED">"c7123"</definedName>
    <definedName name="IQ_ISM_SERVICES_UNUSED_UNUSED_UNUSED">"c6903"</definedName>
    <definedName name="IQ_ISM_SERVICES_YOY_FC_UNUSED_UNUSED_UNUSED">"c8223"</definedName>
    <definedName name="IQ_ISM_SERVICES_YOY_UNUSED_UNUSED_UNUSED">"c7343"</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1000</definedName>
    <definedName name="IQ_LATESTQ">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2000</definedName>
    <definedName name="IQ_LTM_REVENUE_OVER_EMPLOYEES" hidden="1">"c1437"</definedName>
    <definedName name="IQ_LTMMONTH">120000</definedName>
    <definedName name="IQ_MACHINERY" hidden="1">"c711"</definedName>
    <definedName name="IQ_MAINT_CAPEX" hidden="1">"c2947"</definedName>
    <definedName name="IQ_MAINT_CAPEX_ACT_OR_EST" hidden="1">"c4458"</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NEW_HOME_SALES_APR_FC_UNUSED_UNUSED_UNUSED">"c8460"</definedName>
    <definedName name="IQ_MEDIAN_NEW_HOME_SALES_APR_UNUSED_UNUSED_UNUSED">"c7580"</definedName>
    <definedName name="IQ_MEDIAN_NEW_HOME_SALES_FC_UNUSED_UNUSED_UNUSED">"c7800"</definedName>
    <definedName name="IQ_MEDIAN_NEW_HOME_SALES_POP_FC_UNUSED_UNUSED_UNUSED">"c8020"</definedName>
    <definedName name="IQ_MEDIAN_NEW_HOME_SALES_POP_UNUSED_UNUSED_UNUSED">"c7140"</definedName>
    <definedName name="IQ_MEDIAN_NEW_HOME_SALES_UNUSED_UNUSED_UNUSED">"c6920"</definedName>
    <definedName name="IQ_MEDIAN_NEW_HOME_SALES_YOY_FC_UNUSED_UNUSED_UNUSED">"c8240"</definedName>
    <definedName name="IQ_MEDIAN_NEW_HOME_SALES_YOY_UNUSED_UNUSED_UNUSED">"c7360"</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TH">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800000</definedName>
    <definedName name="IQ_NAMES_REVISION_DATE_">41277.2356134259</definedName>
    <definedName name="IQ_NAMES_REVISION_DATE__1">42298.8973032407</definedName>
    <definedName name="IQ_NAV_ACT_OR_EST">"c2225"</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BC_ACT_OR_EST" hidden="1">"c4474"</definedName>
    <definedName name="IQ_NI_SBC_GW_ACT_OR_EST" hidden="1">"c4478"</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RES_FIXED_INVEST_PRIV_APR_FC_UNUSED_UNUSED_UNUSED">"c8468"</definedName>
    <definedName name="IQ_NONRES_FIXED_INVEST_PRIV_APR_UNUSED_UNUSED_UNUSED">"c7588"</definedName>
    <definedName name="IQ_NONRES_FIXED_INVEST_PRIV_FC_UNUSED_UNUSED_UNUSED">"c7808"</definedName>
    <definedName name="IQ_NONRES_FIXED_INVEST_PRIV_POP_FC_UNUSED_UNUSED_UNUSED">"c8028"</definedName>
    <definedName name="IQ_NONRES_FIXED_INVEST_PRIV_POP_UNUSED_UNUSED_UNUSED">"c7148"</definedName>
    <definedName name="IQ_NONRES_FIXED_INVEST_PRIV_UNUSED_UNUSED_UNUSED">"c6928"</definedName>
    <definedName name="IQ_NONRES_FIXED_INVEST_PRIV_YOY_FC_UNUSED_UNUSED_UNUSED">"c8248"</definedName>
    <definedName name="IQ_NONRES_FIXED_INVEST_PRIV_YOY_UNUSED_UNUSED_UNUSED">"c7368"</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ED55">1</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R" hidden="1">"c5566"</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_TARGET_REUT" hidden="1">"c3631"</definedName>
    <definedName name="IQ_PRICEDATE" hidden="1">"c1069"</definedName>
    <definedName name="IQ_PRICING_DATE" hidden="1">"c1613"</definedName>
    <definedName name="IQ_PRIMARY_INDUSTRY" hidden="1">"c1070"</definedName>
    <definedName name="IQ_PRINCIPAL_AMT" hidden="1">"c2157"</definedName>
    <definedName name="IQ_PRIVATE_CONST_TOTAL_APR_FC_UNUSED_UNUSED_UNUSED">"c8559"</definedName>
    <definedName name="IQ_PRIVATE_CONST_TOTAL_APR_UNUSED_UNUSED_UNUSED">"c7679"</definedName>
    <definedName name="IQ_PRIVATE_CONST_TOTAL_FC_UNUSED_UNUSED_UNUSED">"c7899"</definedName>
    <definedName name="IQ_PRIVATE_CONST_TOTAL_POP_FC_UNUSED_UNUSED_UNUSED">"c8119"</definedName>
    <definedName name="IQ_PRIVATE_CONST_TOTAL_POP_UNUSED_UNUSED_UNUSED">"c7239"</definedName>
    <definedName name="IQ_PRIVATE_CONST_TOTAL_UNUSED_UNUSED_UNUSED">"c7019"</definedName>
    <definedName name="IQ_PRIVATE_CONST_TOTAL_YOY_FC_UNUSED_UNUSED_UNUSED">"c8339"</definedName>
    <definedName name="IQ_PRIVATE_CONST_TOTAL_YOY_UNUSED_UNUSED_UNUSED">"c7459"</definedName>
    <definedName name="IQ_PRIVATE_RES_CONST_REAL_APR_FC_UNUSED_UNUSED_UNUSED">"c8535"</definedName>
    <definedName name="IQ_PRIVATE_RES_CONST_REAL_APR_UNUSED_UNUSED_UNUSED">"c7655"</definedName>
    <definedName name="IQ_PRIVATE_RES_CONST_REAL_FC_UNUSED_UNUSED_UNUSED">"c7875"</definedName>
    <definedName name="IQ_PRIVATE_RES_CONST_REAL_POP_FC_UNUSED_UNUSED_UNUSED">"c8095"</definedName>
    <definedName name="IQ_PRIVATE_RES_CONST_REAL_POP_UNUSED_UNUSED_UNUSED">"c7215"</definedName>
    <definedName name="IQ_PRIVATE_RES_CONST_REAL_UNUSED_UNUSED_UNUSED">"c6995"</definedName>
    <definedName name="IQ_PRIVATE_RES_CONST_REAL_YOY_FC_UNUSED_UNUSED_UNUSED">"c8315"</definedName>
    <definedName name="IQ_PRIVATE_RES_CONST_REAL_YOY_UNUSED_UNUSED_UNUSED">"c7435"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PURCHASES_EQUIP_NONRES_SAAR_APR_FC_UNUSED_UNUSED_UNUSED">"c8491"</definedName>
    <definedName name="IQ_PURCHASES_EQUIP_NONRES_SAAR_APR_UNUSED_UNUSED_UNUSED">"c7611"</definedName>
    <definedName name="IQ_PURCHASES_EQUIP_NONRES_SAAR_FC_UNUSED_UNUSED_UNUSED">"c7831"</definedName>
    <definedName name="IQ_PURCHASES_EQUIP_NONRES_SAAR_POP_FC_UNUSED_UNUSED_UNUSED">"c8051"</definedName>
    <definedName name="IQ_PURCHASES_EQUIP_NONRES_SAAR_POP_UNUSED_UNUSED_UNUSED">"c7171"</definedName>
    <definedName name="IQ_PURCHASES_EQUIP_NONRES_SAAR_UNUSED_UNUSED_UNUSED">"c6951"</definedName>
    <definedName name="IQ_PURCHASES_EQUIP_NONRES_SAAR_YOY_FC_UNUSED_UNUSED_UNUSED">"c8271"</definedName>
    <definedName name="IQ_PURCHASES_EQUIP_NONRES_SAAR_YOY_UNUSED_UNUSED_UNUSED">"c7391"</definedName>
    <definedName name="IQ_PUT_DATE_SCHEDULE" hidden="1">"c2483"</definedName>
    <definedName name="IQ_PUT_NOTIFICATION" hidden="1">"c2485"</definedName>
    <definedName name="IQ_PUT_PRICE_SCHEDULE" hidden="1">"c2484"</definedName>
    <definedName name="IQ_QTD">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SHARE_ACT_OR_EST" hidden="1">"c4508"</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_CONST_REAL_APR_FC_UNUSED_UNUSED_UNUSED">"c8536"</definedName>
    <definedName name="IQ_RES_CONST_REAL_APR_UNUSED_UNUSED_UNUSED">"c7656"</definedName>
    <definedName name="IQ_RES_CONST_REAL_FC_UNUSED_UNUSED_UNUSED">"c7876"</definedName>
    <definedName name="IQ_RES_CONST_REAL_POP_FC_UNUSED_UNUSED_UNUSED">"c8096"</definedName>
    <definedName name="IQ_RES_CONST_REAL_POP_UNUSED_UNUSED_UNUSED">"c7216"</definedName>
    <definedName name="IQ_RES_CONST_REAL_SAAR_APR_FC_UNUSED_UNUSED_UNUSED">"c8537"</definedName>
    <definedName name="IQ_RES_CONST_REAL_SAAR_APR_UNUSED_UNUSED_UNUSED">"c7657"</definedName>
    <definedName name="IQ_RES_CONST_REAL_SAAR_FC_UNUSED_UNUSED_UNUSED">"c7877"</definedName>
    <definedName name="IQ_RES_CONST_REAL_SAAR_POP_FC_UNUSED_UNUSED_UNUSED">"c8097"</definedName>
    <definedName name="IQ_RES_CONST_REAL_SAAR_POP_UNUSED_UNUSED_UNUSED">"c7217"</definedName>
    <definedName name="IQ_RES_CONST_REAL_SAAR_UNUSED_UNUSED_UNUSED">"c6997"</definedName>
    <definedName name="IQ_RES_CONST_REAL_SAAR_YOY_FC_UNUSED_UNUSED_UNUSED">"c8317"</definedName>
    <definedName name="IQ_RES_CONST_REAL_SAAR_YOY_UNUSED_UNUSED_UNUSED">"c7437"</definedName>
    <definedName name="IQ_RES_CONST_REAL_UNUSED_UNUSED_UNUSED">"c6996"</definedName>
    <definedName name="IQ_RES_CONST_REAL_YOY_FC_UNUSED_UNUSED_UNUSED">"c8316"</definedName>
    <definedName name="IQ_RES_CONST_REAL_YOY_UNUSED_UNUSED_UNUSED">"c7436"</definedName>
    <definedName name="IQ_RES_CONST_SAAR_APR_FC_UNUSED_UNUSED_UNUSED">"c8540"</definedName>
    <definedName name="IQ_RES_CONST_SAAR_APR_UNUSED_UNUSED_UNUSED">"c7660"</definedName>
    <definedName name="IQ_RES_CONST_SAAR_FC_UNUSED_UNUSED_UNUSED">"c7880"</definedName>
    <definedName name="IQ_RES_CONST_SAAR_POP_FC_UNUSED_UNUSED_UNUSED">"c8100"</definedName>
    <definedName name="IQ_RES_CONST_SAAR_POP_UNUSED_UNUSED_UNUSED">"c7220"</definedName>
    <definedName name="IQ_RES_CONST_SAAR_UNUSED_UNUSED_UNUSED">"c7000"</definedName>
    <definedName name="IQ_RES_CONST_SAAR_YOY_FC_UNUSED_UNUSED_UNUSED">"c8320"</definedName>
    <definedName name="IQ_RES_CONST_SAAR_YOY_UNUSED_UNUSED_UNUSED">"c7440"</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EST" hidden="1">"c1126"</definedName>
    <definedName name="IQ_REVENUE_EST_REUT" hidden="1">"c3634"</definedName>
    <definedName name="IQ_REVENUE_HIGH_EST" hidden="1">"c1127"</definedName>
    <definedName name="IQ_REVENUE_HIGH_EST_REUT" hidden="1">"c3636"</definedName>
    <definedName name="IQ_REVENUE_LOW_EST" hidden="1">"c1128"</definedName>
    <definedName name="IQ_REVENUE_LOW_EST_REUT" hidden="1">"c3637"</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39483.7502777778</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_BANK" hidden="1">"c2637"</definedName>
    <definedName name="IQ_SP_BANK_ACTION" hidden="1">"c2636"</definedName>
    <definedName name="IQ_SP_BANK_DATE" hidden="1">"c2635"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3000</definedName>
    <definedName name="IQ_YTDMONTH">130000</definedName>
    <definedName name="IQ_YTW" hidden="1">"c2163"</definedName>
    <definedName name="IQ_YTW_DATE" hidden="1">"c2164"</definedName>
    <definedName name="IQ_YTW_DATE_TYPE" hidden="1">"c2165"</definedName>
    <definedName name="IQ_Z_SCORE" hidden="1">"c1339"</definedName>
    <definedName name="IQRA12">"$A$13:$A$272"</definedName>
    <definedName name="IQRA279">"$A$280:$A$539"</definedName>
    <definedName name="IQRAC12">"$AC$13"</definedName>
    <definedName name="IQRAC279">"$AC$280:$AC$539"</definedName>
    <definedName name="IQRAF12">"$AF$13"</definedName>
    <definedName name="IQRAF279">"$AF$280:$AF$339"</definedName>
    <definedName name="IQRAJ12">"$AJ$13"</definedName>
    <definedName name="IQRAJ279">"$AJ$280:$AJ$539"</definedName>
    <definedName name="IQRAM12">"$AM$13"</definedName>
    <definedName name="IQRAM279">"$AM$280:$AM$339"</definedName>
    <definedName name="IQRAQ12">"$AQ$13"</definedName>
    <definedName name="IQRAQ279">"$AQ$280:$AQ$539"</definedName>
    <definedName name="IQRAT12">"$AT$13"</definedName>
    <definedName name="IQRAT279">"$AT$280:$AT$339"</definedName>
    <definedName name="IQRAX12">"$AX$13"</definedName>
    <definedName name="IQRAX279">"$AX$280:$AX$539"</definedName>
    <definedName name="IQRBA12">"$BA$13"</definedName>
    <definedName name="IQRBA279">"$BA$280:$BA$339"</definedName>
    <definedName name="IQRBE12">"$BE$13"</definedName>
    <definedName name="IQRBE279">"$BE$280:$BE$539"</definedName>
    <definedName name="IQRBH12">"$BH$13"</definedName>
    <definedName name="IQRBH279">"$BH$280:$BH$339"</definedName>
    <definedName name="IQRBL12">"$BL$13"</definedName>
    <definedName name="IQRBL279">"$BL$280:$BL$539"</definedName>
    <definedName name="IQRBO12">"$BO$13"</definedName>
    <definedName name="IQRBO279">"$BO$280:$BO$339"</definedName>
    <definedName name="IQRBS11">"$BS$12:$BS$272"</definedName>
    <definedName name="IQRBS12">"$BS$13"</definedName>
    <definedName name="IQRBS279">"$BS$280:$BS$539"</definedName>
    <definedName name="IQRBV12">"$BV$13"</definedName>
    <definedName name="IQRBV279">"$BV$280:$BV$339"</definedName>
    <definedName name="IQRBZ12">"$BZ$13"</definedName>
    <definedName name="IQRBZ279">"$BZ$280:$BZ$539"</definedName>
    <definedName name="IQRCC12">"$CC$13"</definedName>
    <definedName name="IQRCC279">"$CC$280:$CC$339"</definedName>
    <definedName name="IQRCG12">"$CG$13"</definedName>
    <definedName name="IQRCG279">"$CG$280:$CG$539"</definedName>
    <definedName name="IQRCJ12">"$CJ$13"</definedName>
    <definedName name="IQRCJ279">"$CJ$280:$CJ$339"</definedName>
    <definedName name="IQRCN12">"$CN$13"</definedName>
    <definedName name="IQRCN279">"$CN$280:$CN$539"</definedName>
    <definedName name="IQRCQ12">"$CQ$13"</definedName>
    <definedName name="IQRCQ279">"$CQ$280:$CQ$339"</definedName>
    <definedName name="IQRCU12">"$CU$13"</definedName>
    <definedName name="IQRCU279">"$CU$280:$CU$539"</definedName>
    <definedName name="IQRCX12">"$CX$13"</definedName>
    <definedName name="IQRCX279">"$CX$280:$CX$339"</definedName>
    <definedName name="IQRD12">"$D$13:$D$71"</definedName>
    <definedName name="IQRD279">"$D$280:$D$339"</definedName>
    <definedName name="IQRD40" hidden="1">"$D$41:$D$2543"</definedName>
    <definedName name="IQRD41" hidden="1">"$D$42:$D$2544"</definedName>
    <definedName name="IQRE41" hidden="1">"$E$42:$E$2544"</definedName>
    <definedName name="IQRH12">"$H$13"</definedName>
    <definedName name="IQRH279">"$H$280:$H$539"</definedName>
    <definedName name="IQRK12">"$K$13"</definedName>
    <definedName name="IQRK279">"$K$280:$K$339"</definedName>
    <definedName name="IQRO12">"$O$13"</definedName>
    <definedName name="IQRO279">"$O$280:$O$539"</definedName>
    <definedName name="IQRR12">"$R$13"</definedName>
    <definedName name="IQRR279">"$R$280:$R$339"</definedName>
    <definedName name="IQRV12">"$V$13"</definedName>
    <definedName name="IQRV279">"$V$280:$V$539"</definedName>
    <definedName name="IQRY12">"$Y$13"</definedName>
    <definedName name="IQRY279">"$Y$280:$Y$339"</definedName>
    <definedName name="j" localSheetId="4">'[15]13. Headcount Forecast'!#REF!</definedName>
    <definedName name="j" localSheetId="1">'[15]13. Headcount Forecast'!#REF!</definedName>
    <definedName name="j" localSheetId="3">'[15]13. Headcount Forecast'!#REF!</definedName>
    <definedName name="j">'[15]13. Headcount Forecast'!#REF!</definedName>
    <definedName name="JAN" localSheetId="4">#REF!</definedName>
    <definedName name="JAN" localSheetId="1">#REF!</definedName>
    <definedName name="JAN" localSheetId="3">#REF!</definedName>
    <definedName name="JAN">#REF!</definedName>
    <definedName name="Jan_03_Estimate_p1">#REF!</definedName>
    <definedName name="Jan_03_Estimate_p2">#REF!</definedName>
    <definedName name="Jan_03_p3">#REF!</definedName>
    <definedName name="Jan_03_p4">#REF!</definedName>
    <definedName name="JE_S">#REF!</definedName>
    <definedName name="jean" localSheetId="4">[12]!is1b,[12]!is1c,[12]!STATS2,[12]!STATS3</definedName>
    <definedName name="jean" localSheetId="1">[12]!is1b,[12]!is1c,[12]!STATS2,[12]!STATS3</definedName>
    <definedName name="jean">[12]!is1b,[12]!is1c,[12]!STATS2,[12]!STATS3</definedName>
    <definedName name="JEG">#REF!</definedName>
    <definedName name="JEH">#REF!</definedName>
    <definedName name="JES">#REF!</definedName>
    <definedName name="JESUS" hidden="1">{#N/A,#N/A,TRUE,"Facility-Input";#N/A,#N/A,TRUE,"Graphs";#N/A,#N/A,TRUE,"TOTAL"}</definedName>
    <definedName name="JGM">#REF!</definedName>
    <definedName name="jh" hidden="1">{#N/A,#N/A,FALSE,"Aging Summary";#N/A,#N/A,FALSE,"Ratio Analysis";#N/A,#N/A,FALSE,"Test 120 Day Accts";#N/A,#N/A,FALSE,"Tickmarks"}</definedName>
    <definedName name="JHG">#REF!</definedName>
    <definedName name="jj" localSheetId="4">'[80]13. Headcount Forecast'!#REF!</definedName>
    <definedName name="jj" localSheetId="1">'[80]13. Headcount Forecast'!#REF!</definedName>
    <definedName name="jj" localSheetId="3">'[80]13. Headcount Forecast'!#REF!</definedName>
    <definedName name="jj">'[80]13. Headcount Forecast'!#REF!</definedName>
    <definedName name="jjj" localSheetId="4">'[15]13. Headcount Forecast'!#REF!</definedName>
    <definedName name="jjj" localSheetId="1">'[15]13. Headcount Forecast'!#REF!</definedName>
    <definedName name="jjj" localSheetId="3">'[15]13. Headcount Forecast'!#REF!</definedName>
    <definedName name="jjj">'[15]13. Headcount Forecast'!#REF!</definedName>
    <definedName name="jjjj" localSheetId="4">'[15]13. Headcount Forecast'!#REF!</definedName>
    <definedName name="jjjj" localSheetId="1">'[15]13. Headcount Forecast'!#REF!</definedName>
    <definedName name="jjjj" localSheetId="3">'[15]13. Headcount Forecast'!#REF!</definedName>
    <definedName name="jjjj">'[15]13. Headcount Forecast'!#REF!</definedName>
    <definedName name="JLB">#REF!</definedName>
    <definedName name="JPH">#REF!</definedName>
    <definedName name="JTP">#REF!</definedName>
    <definedName name="JUL" localSheetId="4">#REF!</definedName>
    <definedName name="JUL" localSheetId="1">#REF!</definedName>
    <definedName name="JUL" localSheetId="3">#REF!</definedName>
    <definedName name="JUL">#REF!</definedName>
    <definedName name="JUN">#REF!</definedName>
    <definedName name="JV1_38_90">#REF!</definedName>
    <definedName name="k" localSheetId="4">'[15]13. Headcount Forecast'!#REF!</definedName>
    <definedName name="k" localSheetId="1">'[15]13. Headcount Forecast'!#REF!</definedName>
    <definedName name="k" localSheetId="3">'[15]13. Headcount Forecast'!#REF!</definedName>
    <definedName name="k">'[15]13. Headcount Forecast'!#REF!</definedName>
    <definedName name="kk" localSheetId="4">'[80]13. Headcount Forecast'!#REF!</definedName>
    <definedName name="kk" localSheetId="1">'[80]13. Headcount Forecast'!#REF!</definedName>
    <definedName name="kk" localSheetId="3">'[80]13. Headcount Forecast'!#REF!</definedName>
    <definedName name="kk">'[80]13. Headcount Forecast'!#REF!</definedName>
    <definedName name="kkk" localSheetId="4">'[15]13. Headcount Forecast'!#REF!</definedName>
    <definedName name="kkk" localSheetId="1">'[15]13. Headcount Forecast'!#REF!</definedName>
    <definedName name="kkk" localSheetId="3">'[15]13. Headcount Forecast'!#REF!</definedName>
    <definedName name="kkk">'[15]13. Headcount Forecast'!#REF!</definedName>
    <definedName name="kkkk" localSheetId="4">'[15]13. Headcount Forecast'!#REF!</definedName>
    <definedName name="kkkk" localSheetId="1">'[15]13. Headcount Forecast'!#REF!</definedName>
    <definedName name="kkkk" localSheetId="3">'[15]13. Headcount Forecast'!#REF!</definedName>
    <definedName name="kkkk">'[15]13. Headcount Forecast'!#REF!</definedName>
    <definedName name="KMD">#REF!</definedName>
    <definedName name="ko" hidden="1">{#N/A,#N/A,FALSE,"Aging Summary";#N/A,#N/A,FALSE,"Ratio Analysis";#N/A,#N/A,FALSE,"Test 120 Day Accts";#N/A,#N/A,FALSE,"Tickmarks"}</definedName>
    <definedName name="l">'[15]13. Headcount Forecast'!#REF!</definedName>
    <definedName name="Labour_Esc_02">'[50]5. Escalators'!$B$25</definedName>
    <definedName name="Labour_Esc_03">'[50]5. Escalators'!$B$26</definedName>
    <definedName name="Labour_Esc_04">'[50]5. Escalators'!$B$27</definedName>
    <definedName name="Labour_Esc_05">'[50]5. Escalators'!$B$28</definedName>
    <definedName name="Labour_Esc_06">'[50]5. Escalators'!$B$29</definedName>
    <definedName name="Labour_Esc_07">'[50]5. Escalators'!$B$30</definedName>
    <definedName name="Labour_Esc_08">'[50]5. Escalators'!$B$31</definedName>
    <definedName name="Labour_Esc_09">'[50]5. Escalators'!$B$32</definedName>
    <definedName name="Lallo">'[99]BK page #5'!$F$20</definedName>
    <definedName name="LAlloc">#REF!</definedName>
    <definedName name="Language" localSheetId="4">#REF!</definedName>
    <definedName name="Language" localSheetId="1">#REF!</definedName>
    <definedName name="Language" localSheetId="3">#REF!</definedName>
    <definedName name="Language">#REF!</definedName>
    <definedName name="last_year">'[76]Cognos  instructions'!$B$27</definedName>
    <definedName name="lborefin">LEFT('[100]lbo-sum'!$Y$13)="Y"</definedName>
    <definedName name="LDC" localSheetId="4">'[82]Dx_Tariff&amp;COP'!#REF!</definedName>
    <definedName name="LDC" localSheetId="1">'[82]Dx_Tariff&amp;COP'!#REF!</definedName>
    <definedName name="LDC" localSheetId="3">'[82]Dx_Tariff&amp;COP'!#REF!</definedName>
    <definedName name="LDC">'[82]Dx_Tariff&amp;COP'!#REF!</definedName>
    <definedName name="LDCkWh" localSheetId="4">'[82]Dx_Tariff&amp;COP'!#REF!</definedName>
    <definedName name="LDCkWh" localSheetId="1">'[82]Dx_Tariff&amp;COP'!#REF!</definedName>
    <definedName name="LDCkWh" localSheetId="3">'[82]Dx_Tariff&amp;COP'!#REF!</definedName>
    <definedName name="LDCkWh">'[82]Dx_Tariff&amp;COP'!#REF!</definedName>
    <definedName name="LDCkWh2" localSheetId="4">'[82]Dx_Tariff&amp;COP'!#REF!</definedName>
    <definedName name="LDCkWh2" localSheetId="1">'[82]Dx_Tariff&amp;COP'!#REF!</definedName>
    <definedName name="LDCkWh2" localSheetId="3">'[82]Dx_Tariff&amp;COP'!#REF!</definedName>
    <definedName name="LDCkWh2">'[82]Dx_Tariff&amp;COP'!#REF!</definedName>
    <definedName name="LDCkWh3" localSheetId="4">'[82]Dx_Tariff&amp;COP'!#REF!</definedName>
    <definedName name="LDCkWh3" localSheetId="1">'[82]Dx_Tariff&amp;COP'!#REF!</definedName>
    <definedName name="LDCkWh3" localSheetId="3">'[82]Dx_Tariff&amp;COP'!#REF!</definedName>
    <definedName name="LDCkWh3">'[82]Dx_Tariff&amp;COP'!#REF!</definedName>
    <definedName name="LDCLoads" localSheetId="4">'[82]Dx_Tariff&amp;COP'!#REF!</definedName>
    <definedName name="LDCLoads" localSheetId="1">'[82]Dx_Tariff&amp;COP'!#REF!</definedName>
    <definedName name="LDCLoads" localSheetId="3">'[82]Dx_Tariff&amp;COP'!#REF!</definedName>
    <definedName name="LDCLoads">'[82]Dx_Tariff&amp;COP'!#REF!</definedName>
    <definedName name="LDCRates" localSheetId="4">#REF!</definedName>
    <definedName name="LDCRates" localSheetId="1">#REF!</definedName>
    <definedName name="LDCRates" localSheetId="3">#REF!</definedName>
    <definedName name="LDCRates">#REF!</definedName>
    <definedName name="LDCRates2">#REF!</definedName>
    <definedName name="LEDGER">#REF!</definedName>
    <definedName name="level" localSheetId="4">[12]!is1b,[12]!is1c,[12]!STATS2,[12]!STATS3</definedName>
    <definedName name="level" localSheetId="1">[12]!is1b,[12]!is1c,[12]!STATS2,[12]!STATS3</definedName>
    <definedName name="level">[12]!is1b,[12]!is1c,[12]!STATS2,[12]!STATS3</definedName>
    <definedName name="lew" localSheetId="4" hidden="1">{#N/A,#N/A,FALSE,"INPUTDATA";#N/A,#N/A,FALSE,"SUMMARY"}</definedName>
    <definedName name="lew" localSheetId="1" hidden="1">{#N/A,#N/A,FALSE,"INPUTDATA";#N/A,#N/A,FALSE,"SUMMARY"}</definedName>
    <definedName name="lew" localSheetId="3" hidden="1">{#N/A,#N/A,FALSE,"INPUTDATA";#N/A,#N/A,FALSE,"SUMMARY"}</definedName>
    <definedName name="lew" hidden="1">{#N/A,#N/A,FALSE,"INPUTDATA";#N/A,#N/A,FALSE,"SUMMARY"}</definedName>
    <definedName name="limcount" hidden="1">2</definedName>
    <definedName name="Liquids" hidden="1">{#N/A,#N/A,FALSE,"Earnings release"}</definedName>
    <definedName name="list">[101]Dropdown!$B$1:$B$4</definedName>
    <definedName name="ListOffset">1</definedName>
    <definedName name="LJG">#REF!</definedName>
    <definedName name="LJK">#REF!</definedName>
    <definedName name="ll">'[80]13. Headcount Forecast'!#REF!</definedName>
    <definedName name="lll" localSheetId="4" hidden="1">{#N/A,#N/A,FALSE,"INPUTDATA";#N/A,#N/A,FALSE,"SUMMARY";#N/A,#N/A,FALSE,"CTAREP";#N/A,#N/A,FALSE,"CTBREP";#N/A,#N/A,FALSE,"TURBEFF";#N/A,#N/A,FALSE,"Condenser Performance"}</definedName>
    <definedName name="lll" localSheetId="1" hidden="1">{#N/A,#N/A,FALSE,"INPUTDATA";#N/A,#N/A,FALSE,"SUMMARY";#N/A,#N/A,FALSE,"CTAREP";#N/A,#N/A,FALSE,"CTBREP";#N/A,#N/A,FALSE,"TURBEFF";#N/A,#N/A,FALSE,"Condenser Performance"}</definedName>
    <definedName name="lll" localSheetId="3" hidden="1">{#N/A,#N/A,FALSE,"INPUTDATA";#N/A,#N/A,FALSE,"SUMMARY";#N/A,#N/A,FALSE,"CTAREP";#N/A,#N/A,FALSE,"CTBREP";#N/A,#N/A,FALSE,"TURBEFF";#N/A,#N/A,FALSE,"Condenser Performance"}</definedName>
    <definedName name="lll" hidden="1">{#N/A,#N/A,FALSE,"INPUTDATA";#N/A,#N/A,FALSE,"SUMMARY";#N/A,#N/A,FALSE,"CTAREP";#N/A,#N/A,FALSE,"CTBREP";#N/A,#N/A,FALSE,"TURBEFF";#N/A,#N/A,FALSE,"Condenser Performance"}</definedName>
    <definedName name="llll">'[15]13. Headcount Forecast'!#REF!</definedName>
    <definedName name="LNSallo">'[99]BK page #5'!$F$37</definedName>
    <definedName name="LoadForecast">'[82]Dx_Tariff&amp;COP'!#REF!</definedName>
    <definedName name="Loads">'[82]Dx_Tariff&amp;COP'!#REF!</definedName>
    <definedName name="lpo" hidden="1">{#N/A,#N/A,FALSE,"Aging Summary";#N/A,#N/A,FALSE,"Ratio Analysis";#N/A,#N/A,FALSE,"Test 120 Day Accts";#N/A,#N/A,FALSE,"Tickmarks"}</definedName>
    <definedName name="lslkjd" hidden="1">'[102]Expense Escalation-Old-dk'!#REF!</definedName>
    <definedName name="LU" localSheetId="4">#REF!</definedName>
    <definedName name="LU" localSheetId="1">#REF!</definedName>
    <definedName name="LU" localSheetId="3">#REF!</definedName>
    <definedName name="LU">#REF!</definedName>
    <definedName name="lvlt" localSheetId="4">[12]!is1b,[12]!is1c,[12]!STATS2,[12]!STATS3</definedName>
    <definedName name="lvlt" localSheetId="1">[12]!is1b,[12]!is1c,[12]!STATS2,[12]!STATS3</definedName>
    <definedName name="lvlt">[12]!is1b,[12]!is1c,[12]!STATS2,[12]!STATS3</definedName>
    <definedName name="LY_YTD">'[76]Cognos  instructions'!$C$25</definedName>
    <definedName name="LYN" localSheetId="4">#REF!</definedName>
    <definedName name="LYN" localSheetId="1">#REF!</definedName>
    <definedName name="LYN" localSheetId="3">#REF!</definedName>
    <definedName name="LYN">#REF!</definedName>
    <definedName name="MACRO">#REF!</definedName>
    <definedName name="MACROS">'[103]01TAXREG'!#REF!</definedName>
    <definedName name="Manual">'[61]Manual Input'!$A$7:$N$24</definedName>
    <definedName name="Manual_Prior_Year">'[96]2004Manual Input'!$A$8:$N$34</definedName>
    <definedName name="MAR" localSheetId="4">#REF!</definedName>
    <definedName name="MAR" localSheetId="1">#REF!</definedName>
    <definedName name="MAR" localSheetId="3">#REF!</definedName>
    <definedName name="MAR">#REF!</definedName>
    <definedName name="MARCOS" localSheetId="4">'[103]01CPPTMP'!#REF!</definedName>
    <definedName name="MARCOS" localSheetId="1">'[103]01CPPTMP'!#REF!</definedName>
    <definedName name="MARCOS" localSheetId="3">'[103]01CPPTMP'!#REF!</definedName>
    <definedName name="MARCOS">'[103]01CPPTMP'!#REF!</definedName>
    <definedName name="margin_growth">[70]growth!$A$1:$A$65536,[70]growth!$Z$1:$Z$65536</definedName>
    <definedName name="margin_main">[70]main!$A$1:$A$65536,[70]main!$Z$1:$Z$65536</definedName>
    <definedName name="margin_matrix">[70]matrix!$A$1:$A$65536,[70]matrix!$AG$1:$AG$65536</definedName>
    <definedName name="margin_notes">[70]main!$AF$1:$AF$65536,[70]main!$AZ$1:$AZ$65536</definedName>
    <definedName name="margin_valuation">[70]valuation!$A$1:$A$65536,[70]valuation!$AI$1:$AI$65536</definedName>
    <definedName name="MARY" hidden="1">{#N/A,#N/A,TRUE,"TOTAL DISTRIBUTION";#N/A,#N/A,TRUE,"SOUTH";#N/A,#N/A,TRUE,"NORTHEAST";#N/A,#N/A,TRUE,"WEST"}</definedName>
    <definedName name="maternity_actualpayment" localSheetId="4">#REF!</definedName>
    <definedName name="maternity_actualpayment" localSheetId="1">#REF!</definedName>
    <definedName name="maternity_actualpayment" localSheetId="3">#REF!</definedName>
    <definedName name="maternity_actualpayment">#REF!</definedName>
    <definedName name="maternity_cum_actualpayment">#REF!</definedName>
    <definedName name="maternity_forecastpayment">#REF!</definedName>
    <definedName name="Max_Mat">#REF!</definedName>
    <definedName name="MAY">#REF!</definedName>
    <definedName name="Mercer_Lab_Esc_Rate">'[104]5. Escalators'!$D$23</definedName>
    <definedName name="MEULoads" localSheetId="4">'[82]Dx_Tariff&amp;COP'!#REF!</definedName>
    <definedName name="MEULoads" localSheetId="1">'[82]Dx_Tariff&amp;COP'!#REF!</definedName>
    <definedName name="MEULoads" localSheetId="3">'[82]Dx_Tariff&amp;COP'!#REF!</definedName>
    <definedName name="MEULoads">'[82]Dx_Tariff&amp;COP'!#REF!</definedName>
    <definedName name="MEUR" localSheetId="4">#REF!</definedName>
    <definedName name="MEUR" localSheetId="1">#REF!</definedName>
    <definedName name="MEUR" localSheetId="3">#REF!</definedName>
    <definedName name="MEUR">#REF!</definedName>
    <definedName name="MEURates">#REF!</definedName>
    <definedName name="MEURTXLoad">'[82]Dx_Tariff&amp;COP'!#REF!</definedName>
    <definedName name="MEURTXRate" localSheetId="4">#REF!</definedName>
    <definedName name="MEURTXRate" localSheetId="1">#REF!</definedName>
    <definedName name="MEURTXRate" localSheetId="3">#REF!</definedName>
    <definedName name="MEURTXRate">#REF!</definedName>
    <definedName name="mgr" localSheetId="4">[67]Sheet1!$B$1:$D$12815</definedName>
    <definedName name="mgr" localSheetId="1">[67]Sheet1!$B$1:$D$12815</definedName>
    <definedName name="mgr" localSheetId="3">[67]Sheet1!$B$1:$D$12815</definedName>
    <definedName name="mgr">[68]Sheet1!$B$1:$D$12815</definedName>
    <definedName name="michael" localSheetId="4">[12]!is1b,[12]!is1c,[12]!STATS2,[12]!STATS3</definedName>
    <definedName name="michael" localSheetId="1">[12]!is1b,[12]!is1c,[12]!STATS2,[12]!STATS3</definedName>
    <definedName name="michael">[12]!is1b,[12]!is1c,[12]!STATS2,[12]!STATS3</definedName>
    <definedName name="mil">[105]notes!$F$1</definedName>
    <definedName name="milko" localSheetId="4">[12]!is1b,[12]!is1c,[12]!STATS2,[12]!STATS3</definedName>
    <definedName name="milko" localSheetId="1">[12]!is1b,[12]!is1c,[12]!STATS2,[12]!STATS3</definedName>
    <definedName name="milko">[12]!is1b,[12]!is1c,[12]!STATS2,[12]!STATS3</definedName>
    <definedName name="million">[106]notes!$J$1</definedName>
    <definedName name="misc1">'[10]97PVModel'!$C$14:$C$17</definedName>
    <definedName name="misc2">'[10]97PVModel'!$C$33:$C$36</definedName>
    <definedName name="misc3">'[10]97PVModel'!$C$52:$C$55</definedName>
    <definedName name="misc4">'[10]97PVModel'!$C$71:$C$74</definedName>
    <definedName name="misc5">'[10]97PVModel'!$C$90:$C$93</definedName>
    <definedName name="misc6">'[10]97PVModel'!$C$109:$C$112</definedName>
    <definedName name="mistie1">#REF!</definedName>
    <definedName name="mistiered">#REF!</definedName>
    <definedName name="mmm">'[107]Apr-03 Method'!$G$5</definedName>
    <definedName name="mmmm" localSheetId="4">'[15]13. Headcount Forecast'!#REF!</definedName>
    <definedName name="mmmm" localSheetId="1">'[15]13. Headcount Forecast'!#REF!</definedName>
    <definedName name="mmmm" localSheetId="3">'[15]13. Headcount Forecast'!#REF!</definedName>
    <definedName name="mmmm">'[15]13. Headcount Forecast'!#REF!</definedName>
    <definedName name="mmmmm">'[15]13. Headcount Forecast'!#REF!</definedName>
    <definedName name="MMW">#REF!</definedName>
    <definedName name="Model_Accounts">'[77]Active Accounts'!$B$11:$B$457</definedName>
    <definedName name="MonitorCol">1</definedName>
    <definedName name="MonitorRow">1</definedName>
    <definedName name="Month">'[108]Month Identifier'!$B$1</definedName>
    <definedName name="MONTH_CHANGE" localSheetId="4">#REF!</definedName>
    <definedName name="MONTH_CHANGE" localSheetId="1">#REF!</definedName>
    <definedName name="MONTH_CHANGE" localSheetId="3">#REF!</definedName>
    <definedName name="MONTH_CHANGE">#REF!</definedName>
    <definedName name="Month_Prior" localSheetId="4">[67]Dx!#REF!</definedName>
    <definedName name="Month_Prior" localSheetId="1">[67]Dx!#REF!</definedName>
    <definedName name="Month_Prior" localSheetId="3">[67]Dx!#REF!</definedName>
    <definedName name="Month_Prior">[68]Dx!#REF!</definedName>
    <definedName name="MONTHS" localSheetId="4">#REF!</definedName>
    <definedName name="MONTHS" localSheetId="1">#REF!</definedName>
    <definedName name="MONTHS" localSheetId="3">#REF!</definedName>
    <definedName name="MONTHS">#REF!</definedName>
    <definedName name="MonthsMultiplier">'[60]8. Empl Future Benefits Expense'!$D$100:$E$104</definedName>
    <definedName name="MSRates">'[109]CCCM-Budget'!$C$149</definedName>
    <definedName name="MWY">#REF!</definedName>
    <definedName name="n"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NA" hidden="1">{#N/A,#N/A,FALSE,"Expenses";#N/A,#N/A,FALSE,"Revenue"}</definedName>
    <definedName name="nada" hidden="1">{2;#N/A;"R13C16:R17C16";#N/A;"R13C14:R17C15";FALSE;FALSE;FALSE;95;#N/A;#N/A;"R13C19";#N/A;FALSE;FALSE;FALSE;FALSE;#N/A;"";#N/A;FALSE;"";"";#N/A;#N/A;#N/A}</definedName>
    <definedName name="naec1">#REF!</definedName>
    <definedName name="naec2">#REF!</definedName>
    <definedName name="naeccoc">#REF!</definedName>
    <definedName name="NAECCOC2">#REF!</definedName>
    <definedName name="name" localSheetId="4">#REF!</definedName>
    <definedName name="name" localSheetId="1">#REF!</definedName>
    <definedName name="name" localSheetId="3">#REF!</definedName>
    <definedName name="name">#REF!</definedName>
    <definedName name="NameTar">[110]Inputs!$C$5</definedName>
    <definedName name="NELDC_kWhs" localSheetId="4">#REF!</definedName>
    <definedName name="NELDC_kWhs" localSheetId="1">#REF!</definedName>
    <definedName name="NELDC_kWhs" localSheetId="3">#REF!</definedName>
    <definedName name="NELDC_kWhs">#REF!</definedName>
    <definedName name="new" localSheetId="4">[67]Sheet1!$A$64:$B$69</definedName>
    <definedName name="new" localSheetId="1">[67]Sheet1!$A$64:$B$69</definedName>
    <definedName name="new" localSheetId="3">[67]Sheet1!$A$64:$B$69</definedName>
    <definedName name="new">[68]Sheet1!$A$64:$B$69</definedName>
    <definedName name="newname" localSheetId="4" hidden="1">{#N/A,#N/A,FALSE,"CAP 1998";#N/A,#N/A,FALSE,"CAP 1999";#N/A,#N/A,FALSE,"CAP 2000";#N/A,#N/A,FALSE,"CAP_2001";#N/A,#N/A,FALSE,"CAP_2002";#N/A,#N/A,FALSE,"MAINT_1998";#N/A,#N/A,FALSE,"MAINT_1999";#N/A,#N/A,FALSE,"MAINT_2000";#N/A,#N/A,FALSE,"MAINT_2001";#N/A,#N/A,FALSE,"MAINT_2002"}</definedName>
    <definedName name="newname" localSheetId="1" hidden="1">{#N/A,#N/A,FALSE,"CAP 1998";#N/A,#N/A,FALSE,"CAP 1999";#N/A,#N/A,FALSE,"CAP 2000";#N/A,#N/A,FALSE,"CAP_2001";#N/A,#N/A,FALSE,"CAP_2002";#N/A,#N/A,FALSE,"MAINT_1998";#N/A,#N/A,FALSE,"MAINT_1999";#N/A,#N/A,FALSE,"MAINT_2000";#N/A,#N/A,FALSE,"MAINT_2001";#N/A,#N/A,FALSE,"MAINT_2002"}</definedName>
    <definedName name="newname" localSheetId="3" hidden="1">{#N/A,#N/A,FALSE,"CAP 1998";#N/A,#N/A,FALSE,"CAP 1999";#N/A,#N/A,FALSE,"CAP 2000";#N/A,#N/A,FALSE,"CAP_2001";#N/A,#N/A,FALSE,"CAP_2002";#N/A,#N/A,FALSE,"MAINT_1998";#N/A,#N/A,FALSE,"MAINT_1999";#N/A,#N/A,FALSE,"MAINT_2000";#N/A,#N/A,FALSE,"MAINT_2001";#N/A,#N/A,FALSE,"MAINT_2002"}</definedName>
    <definedName name="newname" hidden="1">{#N/A,#N/A,FALSE,"CAP 1998";#N/A,#N/A,FALSE,"CAP 1999";#N/A,#N/A,FALSE,"CAP 2000";#N/A,#N/A,FALSE,"CAP_2001";#N/A,#N/A,FALSE,"CAP_2002";#N/A,#N/A,FALSE,"MAINT_1998";#N/A,#N/A,FALSE,"MAINT_1999";#N/A,#N/A,FALSE,"MAINT_2000";#N/A,#N/A,FALSE,"MAINT_2001";#N/A,#N/A,FALSE,"MAINT_2002"}</definedName>
    <definedName name="NewPensionBPERatio">'[50]30. OPRB, OPRB, LTD, SPP, RPP'!$AC$7</definedName>
    <definedName name="NNELDCkWhs" localSheetId="4">'[82]Dx_Tariff&amp;COP'!#REF!</definedName>
    <definedName name="NNELDCkWhs" localSheetId="1">'[82]Dx_Tariff&amp;COP'!#REF!</definedName>
    <definedName name="NNELDCkWhs" localSheetId="3">'[82]Dx_Tariff&amp;COP'!#REF!</definedName>
    <definedName name="NNELDCkWhs">'[82]Dx_Tariff&amp;COP'!#REF!</definedName>
    <definedName name="nnnn">'[15]13. Headcount Forecast'!#REF!</definedName>
    <definedName name="nnnnn">'[15]13. Headcount Forecast'!#REF!</definedName>
    <definedName name="NON_Pensioners_ABO" localSheetId="4">'[53]35. OPRB, OPRB, LTD, SPP, RPP'!$C$8</definedName>
    <definedName name="NON_Pensioners_ABO" localSheetId="1">'[53]35. OPRB, OPRB, LTD, SPP, RPP'!$C$8</definedName>
    <definedName name="NON_Pensioners_ABO" localSheetId="3">'[53]35. OPRB, OPRB, LTD, SPP, RPP'!$C$8</definedName>
    <definedName name="NON_Pensioners_ABO">'[54]35. OPRB, OPRB, LTD, SPP, RPP'!$C$8</definedName>
    <definedName name="Non_Pensioners_PBO" localSheetId="4">'[53]35. OPRB, OPRB, LTD, SPP, RPP'!$B$8</definedName>
    <definedName name="Non_Pensioners_PBO" localSheetId="1">'[53]35. OPRB, OPRB, LTD, SPP, RPP'!$B$8</definedName>
    <definedName name="Non_Pensioners_PBO" localSheetId="3">'[53]35. OPRB, OPRB, LTD, SPP, RPP'!$B$8</definedName>
    <definedName name="Non_Pensioners_PBO">'[54]35. OPRB, OPRB, LTD, SPP, RPP'!$B$8</definedName>
    <definedName name="none" hidden="1">{#N/A,#N/A,TRUE,"TOTAL DISTRIBUTION";#N/A,#N/A,TRUE,"SOUTH";#N/A,#N/A,TRUE,"NORTHEAST";#N/A,#N/A,TRUE,"WEST"}</definedName>
    <definedName name="NonUtil_06Actual_Essbase">#REF!</definedName>
    <definedName name="NOV" localSheetId="4">#REF!</definedName>
    <definedName name="NOV" localSheetId="1">#REF!</definedName>
    <definedName name="NOV" localSheetId="3">#REF!</definedName>
    <definedName name="NOV">#REF!</definedName>
    <definedName name="NR_RPY_CI_HOI_02">'[50]10. Headcount Forecast'!$O$7</definedName>
    <definedName name="NR_RPY_CI_HOI_03">'[50]10. Headcount Forecast'!$O$8</definedName>
    <definedName name="NR_RPY_CI_HOI_04">'[50]10. Headcount Forecast'!$O$9</definedName>
    <definedName name="NR_RPY_CI_HOI_05">'[50]10. Headcount Forecast'!$O$10</definedName>
    <definedName name="NR_RPY_CI_HOI_06">'[50]10. Headcount Forecast'!$O$11</definedName>
    <definedName name="NR_RPY_CI_HOI_07">'[50]10. Headcount Forecast'!$O$12</definedName>
    <definedName name="NR_RPY_CI_HOI_08">'[50]10. Headcount Forecast'!$O$13</definedName>
    <definedName name="NR_RPY_CI_HOI_09">'[50]10. Headcount Forecast'!$O$14</definedName>
    <definedName name="NR_RPY_CI_Mkt_02" localSheetId="4">'[111]13. Headcount Forecast'!#REF!</definedName>
    <definedName name="NR_RPY_CI_Mkt_02" localSheetId="1">'[111]13. Headcount Forecast'!#REF!</definedName>
    <definedName name="NR_RPY_CI_Mkt_02" localSheetId="3">'[111]13. Headcount Forecast'!#REF!</definedName>
    <definedName name="NR_RPY_CI_Mkt_02">'[111]13. Headcount Forecast'!#REF!</definedName>
    <definedName name="NR_RPY_CI_Mkt_03" localSheetId="4">'[111]13. Headcount Forecast'!#REF!</definedName>
    <definedName name="NR_RPY_CI_Mkt_03" localSheetId="1">'[111]13. Headcount Forecast'!#REF!</definedName>
    <definedName name="NR_RPY_CI_Mkt_03" localSheetId="3">'[111]13. Headcount Forecast'!#REF!</definedName>
    <definedName name="NR_RPY_CI_Mkt_03">'[111]13. Headcount Forecast'!#REF!</definedName>
    <definedName name="NR_RPY_CI_Ntw_02">'[50]10. Headcount Forecast'!$O$16</definedName>
    <definedName name="NR_RPY_CI_Ntw_03">'[50]10. Headcount Forecast'!$O$17</definedName>
    <definedName name="NR_RPY_CI_Ntw_04">'[50]10. Headcount Forecast'!$O$18</definedName>
    <definedName name="NR_RPY_CI_Ntw_05">'[50]10. Headcount Forecast'!$O$19</definedName>
    <definedName name="NR_RPY_CI_Ntw_06">'[50]10. Headcount Forecast'!$O$20</definedName>
    <definedName name="NR_RPY_CI_Ntw_07">'[50]10. Headcount Forecast'!$O$21</definedName>
    <definedName name="NR_RPY_CI_Ntw_08">'[50]10. Headcount Forecast'!$O$22</definedName>
    <definedName name="NR_RPY_CI_Ntw_09">'[50]10. Headcount Forecast'!$O$23</definedName>
    <definedName name="NR_RPY_CI_OHE_02" localSheetId="4">'[111]13. Headcount Forecast'!#REF!</definedName>
    <definedName name="NR_RPY_CI_OHE_02" localSheetId="1">'[111]13. Headcount Forecast'!#REF!</definedName>
    <definedName name="NR_RPY_CI_OHE_02" localSheetId="3">'[111]13. Headcount Forecast'!#REF!</definedName>
    <definedName name="NR_RPY_CI_OHE_02">'[111]13. Headcount Forecast'!#REF!</definedName>
    <definedName name="NR_RPY_CI_OHE_03" localSheetId="4">'[111]13. Headcount Forecast'!#REF!</definedName>
    <definedName name="NR_RPY_CI_OHE_03" localSheetId="1">'[111]13. Headcount Forecast'!#REF!</definedName>
    <definedName name="NR_RPY_CI_OHE_03" localSheetId="3">'[111]13. Headcount Forecast'!#REF!</definedName>
    <definedName name="NR_RPY_CI_OHE_03">'[111]13. Headcount Forecast'!#REF!</definedName>
    <definedName name="NR_RPY_CI_OHE_04">'[111]13. Headcount Forecast'!#REF!</definedName>
    <definedName name="NR_RPY_CI_OHE_05">'[111]13. Headcount Forecast'!#REF!</definedName>
    <definedName name="NR_RPY_CI_OHE_06">'[111]13. Headcount Forecast'!#REF!</definedName>
    <definedName name="NR_RPY_CI_OHE_07">'[111]13. Headcount Forecast'!#REF!</definedName>
    <definedName name="NR_RPY_CI_OHE_08">'[111]13. Headcount Forecast'!#REF!</definedName>
    <definedName name="NR_RPY_CI_RC_02">'[50]10. Headcount Forecast'!$O$25</definedName>
    <definedName name="NR_RPY_CI_RC_03">'[50]10. Headcount Forecast'!$O$26</definedName>
    <definedName name="NR_RPY_CI_RC_04">'[50]10. Headcount Forecast'!$O$27</definedName>
    <definedName name="NR_RPY_CI_RC_05">'[50]10. Headcount Forecast'!$O$28</definedName>
    <definedName name="NR_RPY_CI_RC_06">'[50]10. Headcount Forecast'!$O$29</definedName>
    <definedName name="NR_RPY_CI_RC_07">'[50]10. Headcount Forecast'!$O$30</definedName>
    <definedName name="NR_RPY_CI_RC_08">'[50]10. Headcount Forecast'!$O$31</definedName>
    <definedName name="NR_RPY_CI_RC_09">'[50]10. Headcount Forecast'!$O$32</definedName>
    <definedName name="NR_RPY_CI_Tel_02">'[50]10. Headcount Forecast'!$O$34</definedName>
    <definedName name="NR_RPY_CI_Tel_03">'[50]10. Headcount Forecast'!$O$35</definedName>
    <definedName name="NR_RPY_CI_Tel_04">'[50]10. Headcount Forecast'!$O$36</definedName>
    <definedName name="NR_RPY_CI_Tel_05">'[50]10. Headcount Forecast'!$O$37</definedName>
    <definedName name="NR_RPY_CI_Tel_06">'[50]10. Headcount Forecast'!$O$38</definedName>
    <definedName name="NR_RPY_CI_Tel_07">'[50]10. Headcount Forecast'!$O$39</definedName>
    <definedName name="NR_RPY_CI_Tel_08">'[50]10. Headcount Forecast'!$O$40</definedName>
    <definedName name="NR_RPY_CI_Tel_09">'[50]10. Headcount Forecast'!$O$41</definedName>
    <definedName name="NvsASD">"V2003-02-28"</definedName>
    <definedName name="NvsAutoDrillOk">"VN"</definedName>
    <definedName name="NvsElapsedTime">0.0000925925924093463</definedName>
    <definedName name="NvsEndTime">37697.5868518519</definedName>
    <definedName name="NvsInstLang">"VENG"</definedName>
    <definedName name="NvsInstSpec">"%,LS_ACCT_ACT,SBAL,FCURRENCY_CD,V ,VCAD,FBUSINESS_UNIT,TY2K_BU_MODEL,NOHSC CONSOLIDATED,FACCOUNT,TACCT_2002,NREGULATORY ASSETS,FBUSINESS_UNIT,TOHSC_CONSOLIDATED1,NOHSC CONSOLIDATED"</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"%,XZF.ACCOUNT.PSDetail"</definedName>
    <definedName name="NvsPanelBusUnit">"V1000L"</definedName>
    <definedName name="NvsPanelEffdt">"V1995-01-01"</definedName>
    <definedName name="NvsPanelSetid">"VMFG"</definedName>
    <definedName name="NvsParentRef" localSheetId="4">#REF!</definedName>
    <definedName name="NvsParentRef" localSheetId="1">#REF!</definedName>
    <definedName name="NvsParentRef" localSheetId="3">#REF!</definedName>
    <definedName name="NvsParentRef">#REF!</definedName>
    <definedName name="NvsReqBU">"V900"</definedName>
    <definedName name="NvsReqBUOnly">"VN"</definedName>
    <definedName name="NvsTransLed">"VN"</definedName>
    <definedName name="NvsTreeASD">"V2003-02-28"</definedName>
    <definedName name="NvsValTbl.ACCOUNT">"GL_ACCOUNT_TBL"</definedName>
    <definedName name="NvsValTbl.ACTIVITY_ID">"PROJ_ACTIVITY"</definedName>
    <definedName name="NvsValTbl.AFFILIATE">"AFFILIATE_VW"</definedName>
    <definedName name="NvsValTbl.BUSINESS_UNIT">"BUS_UNIT_TBL_GL"</definedName>
    <definedName name="NvsValTbl.CURRENCY_CD">"CURRENCY_CD_TBL"</definedName>
    <definedName name="NvsValTbl.DEPTID">"DEPARTMENT_TBL"</definedName>
    <definedName name="NvsValTbl.OH_WORK_PROG">"OH_NVPROGRAM_VW"</definedName>
    <definedName name="NvsValTbl.PROJECT_ID">"OH_P300_TREE_VW"</definedName>
    <definedName name="NvsValTbl.PROJECT_TYPE">"PROJ_TYPE_TBL"</definedName>
    <definedName name="NvsValTbl.RESOURCE_TYPE">"PROJ_RES_TYPE"</definedName>
    <definedName name="NvsValTbl.STATISTICS_CODE">"STAT_TBL"</definedName>
    <definedName name="NvsValTbl.UNIT_OF_MEASURE">"UNITS_TBL"</definedName>
    <definedName name="o" localSheetId="4">'[15]13. Headcount Forecast'!#REF!</definedName>
    <definedName name="o" localSheetId="1">'[15]13. Headcount Forecast'!#REF!</definedName>
    <definedName name="o" localSheetId="3">'[15]13. Headcount Forecast'!#REF!</definedName>
    <definedName name="o">'[15]13. Headcount Forecast'!#REF!</definedName>
    <definedName name="OCT" localSheetId="4">#REF!</definedName>
    <definedName name="OCT" localSheetId="1">#REF!</definedName>
    <definedName name="OCT" localSheetId="3">#REF!</definedName>
    <definedName name="OCT">#REF!</definedName>
    <definedName name="OCTASSETS" localSheetId="4">'[112]Oct 08 - By BU'!$B$4:$N$136</definedName>
    <definedName name="OCTASSETS" localSheetId="1">'[112]Oct 08 - By BU'!$B$4:$N$136</definedName>
    <definedName name="OCTASSETS" localSheetId="3">'[112]Oct 08 - By BU'!$B$4:$N$136</definedName>
    <definedName name="OCTASSETS">'[113]Oct 08 - By BU'!$B$4:$N$136</definedName>
    <definedName name="OHP_esc">'[114]5. Escalators'!$K$63</definedName>
    <definedName name="ok" hidden="1">{#N/A,#N/A,FALSE,"Aging Summary";#N/A,#N/A,FALSE,"Ratio Analysis";#N/A,#N/A,FALSE,"Test 120 Day Accts";#N/A,#N/A,FALSE,"Tickmarks"}</definedName>
    <definedName name="Old_Print_Area_A" localSheetId="4">#REF!</definedName>
    <definedName name="Old_Print_Area_A" localSheetId="1">#REF!</definedName>
    <definedName name="Old_Print_Area_A" localSheetId="3">#REF!</definedName>
    <definedName name="Old_Print_Area_A">#REF!</definedName>
    <definedName name="oldname" hidden="1">{#N/A,#N/A,FALSE,"CAP 1998";#N/A,#N/A,FALSE,"CAP 1999";#N/A,#N/A,FALSE,"CAP 2000";#N/A,#N/A,FALSE,"CAP_2001";#N/A,#N/A,FALSE,"CAP_2002";#N/A,#N/A,FALSE,"MAINT_1998";#N/A,#N/A,FALSE,"MAINT_1999";#N/A,#N/A,FALSE,"MAINT_2000";#N/A,#N/A,FALSE,"MAINT_2001";#N/A,#N/A,FALSE,"MAINT_2002"}</definedName>
    <definedName name="olg" localSheetId="4" hidden="1">{#N/A,#N/A,FALSE,"Results";#N/A,#N/A,FALSE,"Input Data";#N/A,#N/A,FALSE,"Generation Calculation";#N/A,#N/A,FALSE,"Unit Heat Rate Calculation";#N/A,#N/A,FALSE,"BEFF.XLS";#N/A,#N/A,FALSE,"TURBEFF.XLS";#N/A,#N/A,FALSE,"Final FWH Extraction Flow";#N/A,#N/A,FALSE,"Condenser Performance";#N/A,#N/A,FALSE,"Stage Pressure Correction"}</definedName>
    <definedName name="olg" localSheetId="1" hidden="1">{#N/A,#N/A,FALSE,"Results";#N/A,#N/A,FALSE,"Input Data";#N/A,#N/A,FALSE,"Generation Calculation";#N/A,#N/A,FALSE,"Unit Heat Rate Calculation";#N/A,#N/A,FALSE,"BEFF.XLS";#N/A,#N/A,FALSE,"TURBEFF.XLS";#N/A,#N/A,FALSE,"Final FWH Extraction Flow";#N/A,#N/A,FALSE,"Condenser Performance";#N/A,#N/A,FALSE,"Stage Pressure Correction"}</definedName>
    <definedName name="olg" localSheetId="3" hidden="1">{#N/A,#N/A,FALSE,"Results";#N/A,#N/A,FALSE,"Input Data";#N/A,#N/A,FALSE,"Generation Calculation";#N/A,#N/A,FALSE,"Unit Heat Rate Calculation";#N/A,#N/A,FALSE,"BEFF.XLS";#N/A,#N/A,FALSE,"TURBEFF.XLS";#N/A,#N/A,FALSE,"Final FWH Extraction Flow";#N/A,#N/A,FALSE,"Condenser Performance";#N/A,#N/A,FALSE,"Stage Pressure Correction"}</definedName>
    <definedName name="olg" hidden="1">{#N/A,#N/A,FALSE,"Results";#N/A,#N/A,FALSE,"Input Data";#N/A,#N/A,FALSE,"Generation Calculation";#N/A,#N/A,FALSE,"Unit Heat Rate Calculation";#N/A,#N/A,FALSE,"BEFF.XLS";#N/A,#N/A,FALSE,"TURBEFF.XLS";#N/A,#N/A,FALSE,"Final FWH Extraction Flow";#N/A,#N/A,FALSE,"Condenser Performance";#N/A,#N/A,FALSE,"Stage Pressure Correction"}</definedName>
    <definedName name="OM_06Actual_Essbase">#REF!</definedName>
    <definedName name="OMA" localSheetId="4">[6]Assumpt.!$I$90</definedName>
    <definedName name="OMA" localSheetId="1">[6]Assumpt.!$I$90</definedName>
    <definedName name="OMA" localSheetId="3">[6]Assumpt.!$I$90</definedName>
    <definedName name="OMA">[7]Assumpt.!$I$90</definedName>
    <definedName name="oo" localSheetId="4">'[80]13. Headcount Forecast'!#REF!</definedName>
    <definedName name="oo" localSheetId="1">'[80]13. Headcount Forecast'!#REF!</definedName>
    <definedName name="oo" localSheetId="3">'[80]13. Headcount Forecast'!#REF!</definedName>
    <definedName name="oo">'[80]13. Headcount Forecast'!#REF!</definedName>
    <definedName name="ooo" localSheetId="4">'[15]13. Headcount Forecast'!#REF!</definedName>
    <definedName name="ooo" localSheetId="1">'[15]13. Headcount Forecast'!#REF!</definedName>
    <definedName name="ooo" localSheetId="3">'[15]13. Headcount Forecast'!#REF!</definedName>
    <definedName name="ooo">'[15]13. Headcount Forecast'!#REF!</definedName>
    <definedName name="oooooo">'[15]13. Headcount Forecast'!#REF!</definedName>
    <definedName name="OPEB_actual">'[31]6. OPEB'!$A$23:$IV$28</definedName>
    <definedName name="OPEB_Actualpayment">'[31]6. OPEB'!$A$71:$IV$76</definedName>
    <definedName name="OPEB_Budget">'[31]6. OPEB'!$A$39:$IV$44</definedName>
    <definedName name="OPEB_Cum_Actual">'[31]6. OPEB'!$A$31:$IV$36</definedName>
    <definedName name="OPEB_cum_actualpayment">'[31]6. OPEB'!$A$79:$IV$84</definedName>
    <definedName name="OPEB_Cum_Budget">'[31]6. OPEB'!$A$47:$IV$52</definedName>
    <definedName name="OPEB_forecast">'[31]6. OPEB'!$A$87:$IV$92</definedName>
    <definedName name="opiu" hidden="1">{2;#N/A;"R13C16:R17C16";#N/A;"R13C14:R17C15";FALSE;FALSE;FALSE;95;#N/A;#N/A;"R13C19";#N/A;FALSE;FALSE;FALSE;FALSE;#N/A;"";#N/A;FALSE;"";"";#N/A;#N/A;#N/A}</definedName>
    <definedName name="OPRB_ACTUAL">'[31]4. OPRB H1'!$A$23:$IV$28</definedName>
    <definedName name="OPRB_actualpayment">'[31]4. OPRB H1'!$A$71:$IV$76</definedName>
    <definedName name="OPRB_Budget">'[31]4. OPRB H1'!$A$39:$IV$44</definedName>
    <definedName name="OPRB_CUM_Actual">'[31]4. OPRB H1'!$A$31:$IV$36</definedName>
    <definedName name="OPRB_Cum_actualpayment">'[31]4. OPRB H1'!$A$79:$IV$84</definedName>
    <definedName name="OPRB_CUM_Budget">'[31]4. OPRB H1'!$A$47:$IV$52</definedName>
    <definedName name="OPRB_Cum_Plan" localSheetId="4">#REF!</definedName>
    <definedName name="OPRB_Cum_Plan" localSheetId="1">#REF!</definedName>
    <definedName name="OPRB_Cum_Plan" localSheetId="3">#REF!</definedName>
    <definedName name="OPRB_Cum_Plan">#REF!</definedName>
    <definedName name="OPRB_forecast">'[31]4. OPRB H1'!$A$87:$IV$92</definedName>
    <definedName name="OPRB_gli_cum_to_gwl">'[34]3. Pension Contribution '!$A$149:$IV$154</definedName>
    <definedName name="OPRB_Inergi_CumActualPmt">'[34]5. OPRB_Inergi'!$A$44:$IV$45</definedName>
    <definedName name="OPRB_Inergi_ForecastPmt">'[34]5. OPRB_Inergi'!$A$48:$IV$49</definedName>
    <definedName name="OPRB_MEU_Cumopeningbalance">'[31]9. OPRB MEU'!$A$21:$IV$26</definedName>
    <definedName name="oprb_meu_mth">'[34]9. OPRB MEU'!$A$13:$P$18</definedName>
    <definedName name="OPRB_Plan" localSheetId="4">#REF!</definedName>
    <definedName name="OPRB_Plan" localSheetId="1">#REF!</definedName>
    <definedName name="OPRB_Plan" localSheetId="3">#REF!</definedName>
    <definedName name="OPRB_Plan">#REF!</definedName>
    <definedName name="opy" localSheetId="4">[12]!is1b,[12]!is1c,[12]!STATS2,[12]!STATS3</definedName>
    <definedName name="opy" localSheetId="1">[12]!is1b,[12]!is1c,[12]!STATS2,[12]!STATS3</definedName>
    <definedName name="opy">[12]!is1b,[12]!is1c,[12]!STATS2,[12]!STATS3</definedName>
    <definedName name="Others" localSheetId="4">'[73]14. CY Actual Summary Results'!#REF!</definedName>
    <definedName name="Others" localSheetId="1">'[73]14. CY Actual Summary Results'!#REF!</definedName>
    <definedName name="Others" localSheetId="3">'[73]14. CY Actual Summary Results'!#REF!</definedName>
    <definedName name="Others">'[73]14. CY Actual Summary Results'!#REF!</definedName>
    <definedName name="overhead">'[95]Input - Proj Info'!$I$148</definedName>
    <definedName name="Own">#REF!</definedName>
    <definedName name="Ownership" localSheetId="4">[12]!is1b,[12]!is1c,[12]!STATS2,[12]!STATS3</definedName>
    <definedName name="Ownership" localSheetId="1">[12]!is1b,[12]!is1c,[12]!STATS2,[12]!STATS3</definedName>
    <definedName name="Ownership">[12]!is1b,[12]!is1c,[12]!STATS2,[12]!STATS3</definedName>
    <definedName name="p" localSheetId="4">'[15]13. Headcount Forecast'!#REF!</definedName>
    <definedName name="p" localSheetId="1">'[15]13. Headcount Forecast'!#REF!</definedName>
    <definedName name="p" localSheetId="3">'[15]13. Headcount Forecast'!#REF!</definedName>
    <definedName name="p">'[15]13. Headcount Forecast'!#REF!</definedName>
    <definedName name="Page_Count" localSheetId="4">#REF!</definedName>
    <definedName name="Page_Count" localSheetId="1">#REF!</definedName>
    <definedName name="Page_Count" localSheetId="3">#REF!</definedName>
    <definedName name="Page_Count">#REF!</definedName>
    <definedName name="page1">#REF!</definedName>
    <definedName name="page1a">'[115]1997 PSA'!#REF!</definedName>
    <definedName name="PAGE2">#REF!</definedName>
    <definedName name="page3">#REF!</definedName>
    <definedName name="page4">#REF!</definedName>
    <definedName name="pagenumber1">#REF!</definedName>
    <definedName name="pagenumber3">#REF!</definedName>
    <definedName name="pagenumber4">#REF!</definedName>
    <definedName name="panel">#REF!</definedName>
    <definedName name="PC">'[61]PC Input'!$A$9:$N$38</definedName>
    <definedName name="PC_Prior_Year">'[96]2004PC Input'!$A$8:$N$116</definedName>
    <definedName name="PCap" hidden="1">#REF!</definedName>
    <definedName name="PD_Status">'[116]Dropdown Lists'!$E$2:$E$10</definedName>
    <definedName name="peaks">#REF!</definedName>
    <definedName name="Pension_ACTUAL">'[34]3. Pension'!$D$26:$P$31</definedName>
    <definedName name="Pension_actualpayment">'[31]3. Pension'!$A$74:$IV$79</definedName>
    <definedName name="Pension_Budget">'[34]3. Pension'!$A$42:$Q$47</definedName>
    <definedName name="Pension_CUM_Actual">'[31]3. Pension'!$A$34:$IV$39</definedName>
    <definedName name="Pension_Cum_Actualpayment">'[31]3. Pension'!$A$82:$IV$87</definedName>
    <definedName name="Pension_CUM_Budget">'[34]3. Pension'!$A$50:$O$55</definedName>
    <definedName name="Percent_Area">[117]Trial_Balance!$I$15:$I$50,[117]Trial_Balance!$N$15:$N$50,[117]Trial_Balance!$X$15:$X$50,[117]Trial_Balance!$AC$15:$AC$50</definedName>
    <definedName name="Perrigo" localSheetId="4">[12]!is1b,[12]!is1c,[12]!STATS2,[12]!STATS3</definedName>
    <definedName name="Perrigo" localSheetId="1">[12]!is1b,[12]!is1c,[12]!STATS2,[12]!STATS3</definedName>
    <definedName name="Perrigo">[12]!is1b,[12]!is1c,[12]!STATS2,[12]!STATS3</definedName>
    <definedName name="pig_dig5" localSheetId="4" hidden="1">{#N/A,#N/A,FALSE,"T COST";#N/A,#N/A,FALSE,"COST_FH"}</definedName>
    <definedName name="pig_dig5" localSheetId="1" hidden="1">{#N/A,#N/A,FALSE,"T COST";#N/A,#N/A,FALSE,"COST_FH"}</definedName>
    <definedName name="pig_dig5" localSheetId="3" hidden="1">{#N/A,#N/A,FALSE,"T COST";#N/A,#N/A,FALSE,"COST_FH"}</definedName>
    <definedName name="pig_dig5" hidden="1">{#N/A,#N/A,FALSE,"T COST";#N/A,#N/A,FALSE,"COST_FH"}</definedName>
    <definedName name="pig_dog" localSheetId="4" hidden="1">{2;#N/A;"R13C16:R17C16";#N/A;"R13C14:R17C15";FALSE;FALSE;FALSE;95;#N/A;#N/A;"R13C19";#N/A;FALSE;FALSE;FALSE;FALSE;#N/A;"";#N/A;FALSE;"";"";#N/A;#N/A;#N/A}</definedName>
    <definedName name="pig_dog" localSheetId="1" hidden="1">{2;#N/A;"R13C16:R17C16";#N/A;"R13C14:R17C15";FALSE;FALSE;FALSE;95;#N/A;#N/A;"R13C19";#N/A;FALSE;FALSE;FALSE;FALSE;#N/A;"";#N/A;FALSE;"";"";#N/A;#N/A;#N/A}</definedName>
    <definedName name="pig_dog" localSheetId="3" hidden="1">{2;#N/A;"R13C16:R17C16";#N/A;"R13C14:R17C15";FALSE;FALSE;FALSE;95;#N/A;#N/A;"R13C19";#N/A;FALSE;FALSE;FALSE;FALSE;#N/A;"";#N/A;FALSE;"";"";#N/A;#N/A;#N/A}</definedName>
    <definedName name="pig_dog" hidden="1">{2;#N/A;"R13C16:R17C16";#N/A;"R13C14:R17C15";FALSE;FALSE;FALSE;95;#N/A;#N/A;"R13C19";#N/A;FALSE;FALSE;FALSE;FALSE;#N/A;"";#N/A;FALSE;"";"";#N/A;#N/A;#N/A}</definedName>
    <definedName name="pig_dog\" localSheetId="4" hidden="1">{"EXCELHLP.HLP!1802";5;10;5;10;13;13;13;8;5;5;10;14;13;13;13;13;5;10;14;13;5;10;1;2;24}</definedName>
    <definedName name="pig_dog\" localSheetId="1" hidden="1">{"EXCELHLP.HLP!1802";5;10;5;10;13;13;13;8;5;5;10;14;13;13;13;13;5;10;14;13;5;10;1;2;24}</definedName>
    <definedName name="pig_dog\" localSheetId="3" hidden="1">{"EXCELHLP.HLP!1802";5;10;5;10;13;13;13;8;5;5;10;14;13;13;13;13;5;10;14;13;5;10;1;2;24}</definedName>
    <definedName name="pig_dog\" hidden="1">{"EXCELHLP.HLP!1802";5;10;5;10;13;13;13;8;5;5;10;14;13;13;13;13;5;10;14;13;5;10;1;2;24}</definedName>
    <definedName name="pig_dog2" localSheetId="4"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2" localSheetId="1"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2" localSheetId="3"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2"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pig_dog3" localSheetId="4" hidden="1">{#N/A,#N/A,FALSE,"Results";#N/A,#N/A,FALSE,"Input Data";#N/A,#N/A,FALSE,"Generation Calculation";#N/A,#N/A,FALSE,"Unit Heat Rate Calculation";#N/A,#N/A,FALSE,"BEFF.XLS";#N/A,#N/A,FALSE,"TURBEFF.XLS";#N/A,#N/A,FALSE,"Final FWH Extraction Flow";#N/A,#N/A,FALSE,"Condenser Performance";#N/A,#N/A,FALSE,"Stage Pressure Correction"}</definedName>
    <definedName name="pig_dog3" localSheetId="1" hidden="1">{#N/A,#N/A,FALSE,"Results";#N/A,#N/A,FALSE,"Input Data";#N/A,#N/A,FALSE,"Generation Calculation";#N/A,#N/A,FALSE,"Unit Heat Rate Calculation";#N/A,#N/A,FALSE,"BEFF.XLS";#N/A,#N/A,FALSE,"TURBEFF.XLS";#N/A,#N/A,FALSE,"Final FWH Extraction Flow";#N/A,#N/A,FALSE,"Condenser Performance";#N/A,#N/A,FALSE,"Stage Pressure Correction"}</definedName>
    <definedName name="pig_dog3" localSheetId="3" hidden="1">{#N/A,#N/A,FALSE,"Results";#N/A,#N/A,FALSE,"Input Data";#N/A,#N/A,FALSE,"Generation Calculation";#N/A,#N/A,FALSE,"Unit Heat Rate Calculation";#N/A,#N/A,FALSE,"BEFF.XLS";#N/A,#N/A,FALSE,"TURBEFF.XLS";#N/A,#N/A,FALSE,"Final FWH Extraction Flow";#N/A,#N/A,FALSE,"Condenser Performance";#N/A,#N/A,FALSE,"Stage Pressure Correction"}</definedName>
    <definedName name="pig_dog3" hidden="1">{#N/A,#N/A,FALSE,"Results";#N/A,#N/A,FALSE,"Input Data";#N/A,#N/A,FALSE,"Generation Calculation";#N/A,#N/A,FALSE,"Unit Heat Rate Calculation";#N/A,#N/A,FALSE,"BEFF.XLS";#N/A,#N/A,FALSE,"TURBEFF.XLS";#N/A,#N/A,FALSE,"Final FWH Extraction Flow";#N/A,#N/A,FALSE,"Condenser Performance";#N/A,#N/A,FALSE,"Stage Pressure Correction"}</definedName>
    <definedName name="pig_dog4" localSheetId="4" hidden="1">{#N/A,#N/A,FALSE,"SUMMARY";#N/A,#N/A,FALSE,"INPUTDATA";#N/A,#N/A,FALSE,"Condenser Performance"}</definedName>
    <definedName name="pig_dog4" localSheetId="1" hidden="1">{#N/A,#N/A,FALSE,"SUMMARY";#N/A,#N/A,FALSE,"INPUTDATA";#N/A,#N/A,FALSE,"Condenser Performance"}</definedName>
    <definedName name="pig_dog4" localSheetId="3" hidden="1">{#N/A,#N/A,FALSE,"SUMMARY";#N/A,#N/A,FALSE,"INPUTDATA";#N/A,#N/A,FALSE,"Condenser Performance"}</definedName>
    <definedName name="pig_dog4" hidden="1">{#N/A,#N/A,FALSE,"SUMMARY";#N/A,#N/A,FALSE,"INPUTDATA";#N/A,#N/A,FALSE,"Condenser Performance"}</definedName>
    <definedName name="pig_dog6" localSheetId="4" hidden="1">{#N/A,#N/A,FALSE,"INPUTDATA";#N/A,#N/A,FALSE,"SUMMARY";#N/A,#N/A,FALSE,"CTAREP";#N/A,#N/A,FALSE,"CTBREP";#N/A,#N/A,FALSE,"TURBEFF";#N/A,#N/A,FALSE,"Condenser Performance"}</definedName>
    <definedName name="pig_dog6" localSheetId="1" hidden="1">{#N/A,#N/A,FALSE,"INPUTDATA";#N/A,#N/A,FALSE,"SUMMARY";#N/A,#N/A,FALSE,"CTAREP";#N/A,#N/A,FALSE,"CTBREP";#N/A,#N/A,FALSE,"TURBEFF";#N/A,#N/A,FALSE,"Condenser Performance"}</definedName>
    <definedName name="pig_dog6" localSheetId="3" hidden="1">{#N/A,#N/A,FALSE,"INPUTDATA";#N/A,#N/A,FALSE,"SUMMARY";#N/A,#N/A,FALSE,"CTAREP";#N/A,#N/A,FALSE,"CTBREP";#N/A,#N/A,FALSE,"TURBEFF";#N/A,#N/A,FALSE,"Condenser Performance"}</definedName>
    <definedName name="pig_dog6" hidden="1">{#N/A,#N/A,FALSE,"INPUTDATA";#N/A,#N/A,FALSE,"SUMMARY";#N/A,#N/A,FALSE,"CTAREP";#N/A,#N/A,FALSE,"CTBREP";#N/A,#N/A,FALSE,"TURBEFF";#N/A,#N/A,FALSE,"Condenser Performance"}</definedName>
    <definedName name="pig_dog7" localSheetId="4" hidden="1">{#N/A,#N/A,FALSE,"INPUTDATA";#N/A,#N/A,FALSE,"SUMMARY"}</definedName>
    <definedName name="pig_dog7" localSheetId="1" hidden="1">{#N/A,#N/A,FALSE,"INPUTDATA";#N/A,#N/A,FALSE,"SUMMARY"}</definedName>
    <definedName name="pig_dog7" localSheetId="3" hidden="1">{#N/A,#N/A,FALSE,"INPUTDATA";#N/A,#N/A,FALSE,"SUMMARY"}</definedName>
    <definedName name="pig_dog7" hidden="1">{#N/A,#N/A,FALSE,"INPUTDATA";#N/A,#N/A,FALSE,"SUMMARY"}</definedName>
    <definedName name="pig_dog8" localSheetId="4" hidden="1">{#N/A,#N/A,FALSE,"INPUTDATA";#N/A,#N/A,FALSE,"SUMMARY";#N/A,#N/A,FALSE,"CTAREP";#N/A,#N/A,FALSE,"CTBREP";#N/A,#N/A,FALSE,"PMG4ST86";#N/A,#N/A,FALSE,"TURBEFF";#N/A,#N/A,FALSE,"Condenser Performance"}</definedName>
    <definedName name="pig_dog8" localSheetId="1" hidden="1">{#N/A,#N/A,FALSE,"INPUTDATA";#N/A,#N/A,FALSE,"SUMMARY";#N/A,#N/A,FALSE,"CTAREP";#N/A,#N/A,FALSE,"CTBREP";#N/A,#N/A,FALSE,"PMG4ST86";#N/A,#N/A,FALSE,"TURBEFF";#N/A,#N/A,FALSE,"Condenser Performance"}</definedName>
    <definedName name="pig_dog8" localSheetId="3" hidden="1">{#N/A,#N/A,FALSE,"INPUTDATA";#N/A,#N/A,FALSE,"SUMMARY";#N/A,#N/A,FALSE,"CTAREP";#N/A,#N/A,FALSE,"CTBREP";#N/A,#N/A,FALSE,"PMG4ST86";#N/A,#N/A,FALSE,"TURBEFF";#N/A,#N/A,FALSE,"Condenser Performance"}</definedName>
    <definedName name="pig_dog8" hidden="1">{#N/A,#N/A,FALSE,"INPUTDATA";#N/A,#N/A,FALSE,"SUMMARY";#N/A,#N/A,FALSE,"CTAREP";#N/A,#N/A,FALSE,"CTBREP";#N/A,#N/A,FALSE,"PMG4ST86";#N/A,#N/A,FALSE,"TURBEFF";#N/A,#N/A,FALSE,"Condenser Performance"}</definedName>
    <definedName name="pivot" localSheetId="4">[67]Sheet1!$A$15:$O$55</definedName>
    <definedName name="pivot" localSheetId="1">[67]Sheet1!$A$15:$O$55</definedName>
    <definedName name="pivot" localSheetId="3">[67]Sheet1!$A$15:$O$55</definedName>
    <definedName name="pivot">[68]Sheet1!$A$15:$O$55</definedName>
    <definedName name="PJE">#REF!</definedName>
    <definedName name="pka" localSheetId="4" hidden="1">{#N/A,#N/A,FALSE,"INPUTDATA";#N/A,#N/A,FALSE,"SUMMARY";#N/A,#N/A,FALSE,"CTAREP";#N/A,#N/A,FALSE,"CTBREP";#N/A,#N/A,FALSE,"PMG4ST86";#N/A,#N/A,FALSE,"TURBEFF";#N/A,#N/A,FALSE,"Condenser Performance"}</definedName>
    <definedName name="pka" localSheetId="1" hidden="1">{#N/A,#N/A,FALSE,"INPUTDATA";#N/A,#N/A,FALSE,"SUMMARY";#N/A,#N/A,FALSE,"CTAREP";#N/A,#N/A,FALSE,"CTBREP";#N/A,#N/A,FALSE,"PMG4ST86";#N/A,#N/A,FALSE,"TURBEFF";#N/A,#N/A,FALSE,"Condenser Performance"}</definedName>
    <definedName name="pka" localSheetId="3" hidden="1">{#N/A,#N/A,FALSE,"INPUTDATA";#N/A,#N/A,FALSE,"SUMMARY";#N/A,#N/A,FALSE,"CTAREP";#N/A,#N/A,FALSE,"CTBREP";#N/A,#N/A,FALSE,"PMG4ST86";#N/A,#N/A,FALSE,"TURBEFF";#N/A,#N/A,FALSE,"Condenser Performance"}</definedName>
    <definedName name="pka" hidden="1">{#N/A,#N/A,FALSE,"INPUTDATA";#N/A,#N/A,FALSE,"SUMMARY";#N/A,#N/A,FALSE,"CTAREP";#N/A,#N/A,FALSE,"CTBREP";#N/A,#N/A,FALSE,"PMG4ST86";#N/A,#N/A,FALSE,"TURBEFF";#N/A,#N/A,FALSE,"Condenser Performance"}</definedName>
    <definedName name="PlantAlloc">'[118]Pre-97 WS5'!$E$42</definedName>
    <definedName name="pms" localSheetId="4" hidden="1">{"detail305",#N/A,FALSE,"BI-305"}</definedName>
    <definedName name="pms" localSheetId="1" hidden="1">{"detail305",#N/A,FALSE,"BI-305"}</definedName>
    <definedName name="pms" localSheetId="3" hidden="1">{"detail305",#N/A,FALSE,"BI-305"}</definedName>
    <definedName name="pms" hidden="1">{"detail305",#N/A,FALSE,"BI-305"}</definedName>
    <definedName name="pnc" localSheetId="4" hidden="1">{#N/A,#N/A,FALSE,"T COST";#N/A,#N/A,FALSE,"COST_FH"}</definedName>
    <definedName name="pnc" localSheetId="1" hidden="1">{#N/A,#N/A,FALSE,"T COST";#N/A,#N/A,FALSE,"COST_FH"}</definedName>
    <definedName name="pnc" localSheetId="3" hidden="1">{#N/A,#N/A,FALSE,"T COST";#N/A,#N/A,FALSE,"COST_FH"}</definedName>
    <definedName name="pnc" hidden="1">{#N/A,#N/A,FALSE,"T COST";#N/A,#N/A,FALSE,"COST_FH"}</definedName>
    <definedName name="poiuy" hidden="1">{#N/A,#N/A,FALSE,"Aging Summary";#N/A,#N/A,FALSE,"Ratio Analysis";#N/A,#N/A,FALSE,"Test 120 Day Accts";#N/A,#N/A,FALSE,"Tickmarks"}</definedName>
    <definedName name="pp">'[80]13. Headcount Forecast'!#REF!</definedName>
    <definedName name="PPage">#REF!</definedName>
    <definedName name="PPage1">#REF!</definedName>
    <definedName name="PPage2">#REF!</definedName>
    <definedName name="ppp">'[15]13. Headcount Forecast'!#REF!</definedName>
    <definedName name="pppppp">'[15]13. Headcount Forecast'!#REF!</definedName>
    <definedName name="prb" localSheetId="4" hidden="1">{"summary",#N/A,FALSE,"PCR DIRECTORY"}</definedName>
    <definedName name="prb" localSheetId="1" hidden="1">{"summary",#N/A,FALSE,"PCR DIRECTORY"}</definedName>
    <definedName name="prb" localSheetId="3" hidden="1">{"summary",#N/A,FALSE,"PCR DIRECTORY"}</definedName>
    <definedName name="prb" hidden="1">{"summary",#N/A,FALSE,"PCR DIRECTORY"}</definedName>
    <definedName name="prev_qtr_LY_YTD">'[76]Cognos  instructions'!$E$25</definedName>
    <definedName name="prev_qtr_ytd">'[76]Cognos  instructions'!$F$25</definedName>
    <definedName name="PRINT" localSheetId="4">#REF!</definedName>
    <definedName name="PRINT" localSheetId="1">#REF!</definedName>
    <definedName name="PRINT" localSheetId="3">#REF!</definedName>
    <definedName name="PRINT">#REF!</definedName>
    <definedName name="_xlnm.Print_Area" localSheetId="4">'FA-Exhibit CCVA'!$B$9:$Z$469</definedName>
    <definedName name="_xlnm.Print_Area" localSheetId="1">'FA-Exhibit Combined'!$B$1:$Z$468</definedName>
    <definedName name="_xlnm.Print_Area" localSheetId="3">'FA-Exhibit COVID'!$B$9:$Z$469</definedName>
    <definedName name="_xlnm.Print_Area" localSheetId="2">'FA-Exhibit EB-2020-0150'!$B$9:$Z$468</definedName>
    <definedName name="_xlnm.Print_Area">#REF!</definedName>
    <definedName name="PRINT_AREA_MI">#REF!</definedName>
    <definedName name="Print_functionality" localSheetId="4">[119]!Print_functionality</definedName>
    <definedName name="Print_functionality" localSheetId="1">[119]!Print_functionality</definedName>
    <definedName name="Print_functionality">[119]!Print_functionality</definedName>
    <definedName name="Print_List" localSheetId="4">#REF!</definedName>
    <definedName name="Print_List" localSheetId="1">#REF!</definedName>
    <definedName name="Print_List" localSheetId="3">#REF!</definedName>
    <definedName name="Print_List">#REF!</definedName>
    <definedName name="PRINT_OPTIONS">#REF!</definedName>
    <definedName name="Print_Preview">#REF!</definedName>
    <definedName name="Print_Titles_MI">#REF!</definedName>
    <definedName name="Prior_Month">#REF!</definedName>
    <definedName name="Proposed" hidden="1">{#N/A,#N/A,TRUE,"TOTAL DISTRIBUTION";#N/A,#N/A,TRUE,"SOUTH";#N/A,#N/A,TRUE,"NORTHEAST";#N/A,#N/A,TRUE,"WEST"}</definedName>
    <definedName name="Prudential_2002" localSheetId="4">#REF!</definedName>
    <definedName name="Prudential_2002" localSheetId="1">#REF!</definedName>
    <definedName name="Prudential_2002" localSheetId="3">#REF!</definedName>
    <definedName name="Prudential_2002">#REF!</definedName>
    <definedName name="Prudential_2003">#REF!</definedName>
    <definedName name="prys" localSheetId="4" hidden="1">table_inspection</definedName>
    <definedName name="prys" localSheetId="1" hidden="1">table_inspection</definedName>
    <definedName name="prys" hidden="1">table_inspection</definedName>
    <definedName name="psnh1">#REF!</definedName>
    <definedName name="psnh2">#REF!</definedName>
    <definedName name="psnhcoc">#REF!</definedName>
    <definedName name="PSNHCOC2">#REF!</definedName>
    <definedName name="PTFAlloc">'[118]Pre-97 WS5'!$E$13</definedName>
    <definedName name="Purpose">#REF!</definedName>
    <definedName name="PV_Rate">#REF!</definedName>
    <definedName name="PYData">'[77]PY TB'!$A$6:$D$10001</definedName>
    <definedName name="PYTB">'[120]PY TB'!$A:$J</definedName>
    <definedName name="q" localSheetId="4">'[15]13. Headcount Forecast'!#REF!</definedName>
    <definedName name="q" localSheetId="1">'[15]13. Headcount Forecast'!#REF!</definedName>
    <definedName name="q" localSheetId="3">'[15]13. Headcount Forecast'!#REF!</definedName>
    <definedName name="q">'[15]13. Headcount Forecast'!#REF!</definedName>
    <definedName name="q1bpe">'[121]q1 2002'!$A$15:$F$21</definedName>
    <definedName name="qq" localSheetId="4">'[80]13. Headcount Forecast'!#REF!</definedName>
    <definedName name="qq" localSheetId="1">'[80]13. Headcount Forecast'!#REF!</definedName>
    <definedName name="qq" localSheetId="3">'[80]13. Headcount Forecast'!#REF!</definedName>
    <definedName name="qq">'[80]13. Headcount Forecast'!#REF!</definedName>
    <definedName name="qqq" localSheetId="4">'[15]13. Headcount Forecast'!#REF!</definedName>
    <definedName name="qqq" localSheetId="1">'[15]13. Headcount Forecast'!#REF!</definedName>
    <definedName name="qqq" localSheetId="3">'[15]13. Headcount Forecast'!#REF!</definedName>
    <definedName name="qqq">'[15]13. Headcount Forecast'!#REF!</definedName>
    <definedName name="qqqq">'[15]13. Headcount Forecast'!#REF!</definedName>
    <definedName name="qqqqqq">'[15]13. Headcount Forecast'!#REF!</definedName>
    <definedName name="qqqqqqq" localSheetId="4" hidden="1">{#N/A,#N/A,FALSE,"Sum6 (1)"}</definedName>
    <definedName name="qqqqqqq" localSheetId="1" hidden="1">{#N/A,#N/A,FALSE,"Sum6 (1)"}</definedName>
    <definedName name="qqqqqqq" localSheetId="3" hidden="1">{#N/A,#N/A,FALSE,"Sum6 (1)"}</definedName>
    <definedName name="qqqqqqq" hidden="1">{#N/A,#N/A,FALSE,"Sum6 (1)"}</definedName>
    <definedName name="quarter">'[76]Cognos  instructions'!$B$25</definedName>
    <definedName name="RateLookup" localSheetId="4">#REF!</definedName>
    <definedName name="RateLookup" localSheetId="1">#REF!</definedName>
    <definedName name="RateLookup" localSheetId="3">#REF!</definedName>
    <definedName name="RateLookup">#REF!</definedName>
    <definedName name="rateq402" localSheetId="4">'[122]dx non-approved'!$B$10</definedName>
    <definedName name="rateq402" localSheetId="1">'[122]dx non-approved'!$B$10</definedName>
    <definedName name="rateq402" localSheetId="3">'[122]dx non-approved'!$B$10</definedName>
    <definedName name="rateq402">'[123]dx non-approved'!$B$10</definedName>
    <definedName name="RatesScenarios" localSheetId="4">[124]Fcst!#REF!</definedName>
    <definedName name="RatesScenarios" localSheetId="1">[124]Fcst!#REF!</definedName>
    <definedName name="RatesScenarios" localSheetId="3">[124]Fcst!#REF!</definedName>
    <definedName name="RatesScenarios">[124]Fcst!#REF!</definedName>
    <definedName name="RBN" localSheetId="4">[67]Sheet1!$AC$7</definedName>
    <definedName name="RBN" localSheetId="1">[67]Sheet1!$AC$7</definedName>
    <definedName name="RBN" localSheetId="3">[67]Sheet1!$AC$7</definedName>
    <definedName name="RBN">[68]Sheet1!$AC$7</definedName>
    <definedName name="RBU" localSheetId="4">#REF!</definedName>
    <definedName name="RBU" localSheetId="1">#REF!</definedName>
    <definedName name="RBU" localSheetId="3">#REF!</definedName>
    <definedName name="RBU">#REF!</definedName>
    <definedName name="rDeptCode" localSheetId="4">'[125]OUT-Exhibit E'!$C$8:$C$196</definedName>
    <definedName name="rDeptCode" localSheetId="1">'[125]OUT-Exhibit E'!$C$8:$C$196</definedName>
    <definedName name="rDeptCode" localSheetId="3">'[125]OUT-Exhibit E'!$C$8:$C$196</definedName>
    <definedName name="rDeptCode">'[126]OUT-Exhibit E'!$C$8:$C$196</definedName>
    <definedName name="rDeptYrly" localSheetId="4">'[127]CCCM-YearlyAllocatedDollar'!$E$8:$E$269</definedName>
    <definedName name="rDeptYrly" localSheetId="1">'[127]CCCM-YearlyAllocatedDollar'!$E$8:$E$269</definedName>
    <definedName name="rDeptYrly" localSheetId="3">'[127]CCCM-YearlyAllocatedDollar'!$E$8:$E$269</definedName>
    <definedName name="rDeptYrly">'[128]CCCM-YearlyAllocatedDollar'!$E$8:$E$269</definedName>
    <definedName name="Recalculation_Flag" localSheetId="4">#REF!</definedName>
    <definedName name="Recalculation_Flag" localSheetId="1">#REF!</definedName>
    <definedName name="Recalculation_Flag" localSheetId="3">#REF!</definedName>
    <definedName name="Recalculation_Flag">#REF!</definedName>
    <definedName name="RecdTbl" localSheetId="4">'[129]TS Received Table'!$A$6:$Z$494</definedName>
    <definedName name="RecdTbl" localSheetId="1">'[129]TS Received Table'!$A$6:$Z$494</definedName>
    <definedName name="RecdTbl" localSheetId="3">'[129]TS Received Table'!$A$6:$Z$494</definedName>
    <definedName name="RecdTbl">'[130]TS Received Table'!$A$6:$Z$494</definedName>
    <definedName name="refin">LEFT([131]sum!$Y$19)="Y"</definedName>
    <definedName name="Reg_Interest_Data_Input">'[92]Reg Interest'!$A$72:$F$126</definedName>
    <definedName name="Reg_Summary">'[92]4'!$B$16:$AI$304</definedName>
    <definedName name="RemAnnual">'[84]Analysis Summary'!$D$26</definedName>
    <definedName name="rename" hidden="1">{#N/A,#N/A,FALSE,"Aging Summary";#N/A,#N/A,FALSE,"Ratio Analysis";#N/A,#N/A,FALSE,"Test 120 Day Accts";#N/A,#N/A,FALSE,"Tickmarks"}</definedName>
    <definedName name="REPORT">#REF!</definedName>
    <definedName name="Report_Date">[132]notes!$B$3</definedName>
    <definedName name="Report_Month">[132]notes!$B$4</definedName>
    <definedName name="RES">#REF!</definedName>
    <definedName name="RES_CAT" localSheetId="4">#REF!</definedName>
    <definedName name="RES_CAT" localSheetId="1">#REF!</definedName>
    <definedName name="RES_CAT" localSheetId="3">#REF!</definedName>
    <definedName name="RES_CAT">#REF!</definedName>
    <definedName name="RES_SUB_CAT">#REF!</definedName>
    <definedName name="RES_TYPE">#REF!</definedName>
    <definedName name="ResultsData" localSheetId="4">'[129]TS Results Summ 2a'!$A$6:$O$494</definedName>
    <definedName name="ResultsData" localSheetId="1">'[129]TS Results Summ 2a'!$A$6:$O$494</definedName>
    <definedName name="ResultsData" localSheetId="3">'[129]TS Results Summ 2a'!$A$6:$O$494</definedName>
    <definedName name="ResultsData">'[130]TS Results Summ 2a'!$A$6:$O$494</definedName>
    <definedName name="Retailers_1505" localSheetId="4">#REF!</definedName>
    <definedName name="Retailers_1505" localSheetId="1">#REF!</definedName>
    <definedName name="Retailers_1505" localSheetId="3">#REF!</definedName>
    <definedName name="Retailers_1505">#REF!</definedName>
    <definedName name="RetailRates">#REF!</definedName>
    <definedName name="REVERSAL_VAL">'[133]valid values'!$AB$2:$AB$3</definedName>
    <definedName name="Revised_PV_Rates">'[10]97PVModel'!$A$432:$AB$605</definedName>
    <definedName name="rFunc" localSheetId="4">'[127]OUT-Report_Yearly'!$B:$B</definedName>
    <definedName name="rFunc" localSheetId="1">'[127]OUT-Report_Yearly'!$B:$B</definedName>
    <definedName name="rFunc" localSheetId="3">'[127]OUT-Report_Yearly'!$B:$B</definedName>
    <definedName name="rFunc">'[128]OUT-Report_Yearly'!$B:$B</definedName>
    <definedName name="rGroup" localSheetId="4">'[127]OUT-Report_Yearly'!$A:$A</definedName>
    <definedName name="rGroup" localSheetId="1">'[127]OUT-Report_Yearly'!$A:$A</definedName>
    <definedName name="rGroup" localSheetId="3">'[127]OUT-Report_Yearly'!$A:$A</definedName>
    <definedName name="rGroup">'[128]OUT-Report_Yearly'!$A:$A</definedName>
    <definedName name="rGroupCode" localSheetId="4">'[127]CCCM-YearlyAllocatedDollar'!$F:$F</definedName>
    <definedName name="rGroupCode" localSheetId="1">'[127]CCCM-YearlyAllocatedDollar'!$F:$F</definedName>
    <definedName name="rGroupCode" localSheetId="3">'[127]CCCM-YearlyAllocatedDollar'!$F:$F</definedName>
    <definedName name="rGroupCode">'[128]CCCM-YearlyAllocatedDollar'!$F:$F</definedName>
    <definedName name="rgytj" localSheetId="4">[12]!is1b,[12]!is1c,[12]!STATS2,[12]!STATS3</definedName>
    <definedName name="rgytj" localSheetId="1">[12]!is1b,[12]!is1c,[12]!STATS2,[12]!STATS3</definedName>
    <definedName name="rgytj">[12]!is1b,[12]!is1c,[12]!STATS2,[12]!STATS3</definedName>
    <definedName name="RID" localSheetId="4">[117]Trial_Balance!#REF!</definedName>
    <definedName name="RID" localSheetId="1">[117]Trial_Balance!#REF!</definedName>
    <definedName name="RID" localSheetId="3">[117]Trial_Balance!#REF!</definedName>
    <definedName name="RID">[117]Trial_Balance!#REF!</definedName>
    <definedName name="rIndex" localSheetId="4">'[127]OUT-Report_Yearly'!$E:$E</definedName>
    <definedName name="rIndex" localSheetId="1">'[127]OUT-Report_Yearly'!$E:$E</definedName>
    <definedName name="rIndex" localSheetId="3">'[127]OUT-Report_Yearly'!$E:$E</definedName>
    <definedName name="rIndex">'[128]OUT-Report_Yearly'!$E:$E</definedName>
    <definedName name="RiskAfterRecalcMacro">"Maximize_Cap_Structure"</definedName>
    <definedName name="RiskCollectDistributionSamples">2</definedName>
    <definedName name="RiskFixedSeed">1</definedName>
    <definedName name="RiskHasSettings">TRUE</definedName>
    <definedName name="RiskMinimizeOnStart">FALSE</definedName>
    <definedName name="RiskMonitorConvergence">TRUE</definedName>
    <definedName name="RiskNumIterations">1000</definedName>
    <definedName name="RiskNumSimulations">7</definedName>
    <definedName name="RiskPauseOnError">FALSE</definedName>
    <definedName name="RiskRealTimeResults">TRUE</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StatFunctionsUpdateFreq">10</definedName>
    <definedName name="RiskUpdateDisplay">TRUE</definedName>
    <definedName name="RiskUpdateStatFunctions">TRUE</definedName>
    <definedName name="RiskUseDifferentSeedForEachSim">FALSE</definedName>
    <definedName name="RiskUseFixedSeed">FALSE</definedName>
    <definedName name="rita" hidden="1">{#N/A,#N/A,TRUE,"TOTAL DISTRIBUTION";#N/A,#N/A,TRUE,"SOUTH";#N/A,#N/A,TRUE,"NORTHEAST";#N/A,#N/A,TRUE,"WEST"}</definedName>
    <definedName name="rlw" localSheetId="4">[12]!is1b,[12]!is1c,[12]!STATS2,[12]!STATS3</definedName>
    <definedName name="rlw" localSheetId="1">[12]!is1b,[12]!is1c,[12]!STATS2,[12]!STATS3</definedName>
    <definedName name="rlw">[12]!is1b,[12]!is1c,[12]!STATS2,[12]!STATS3</definedName>
    <definedName name="RMDepr" localSheetId="4">#REF!</definedName>
    <definedName name="RMDepr" localSheetId="1">#REF!</definedName>
    <definedName name="RMDepr" localSheetId="3">#REF!</definedName>
    <definedName name="RMDepr">#REF!</definedName>
    <definedName name="RMM">#REF!</definedName>
    <definedName name="roledata">#REF!</definedName>
    <definedName name="rolegroup">'[134]Role group'!$A$1:$C$8</definedName>
    <definedName name="rolegroupamt">'[134]Role group'!$A$1:$D$8</definedName>
    <definedName name="rOUTGroup" localSheetId="4">'[127]OUT-Report_Yearly'!$D$8:$D$196</definedName>
    <definedName name="rOUTGroup" localSheetId="1">'[127]OUT-Report_Yearly'!$D$8:$D$196</definedName>
    <definedName name="rOUTGroup" localSheetId="3">'[127]OUT-Report_Yearly'!$D$8:$D$196</definedName>
    <definedName name="rOUTGroup">'[128]OUT-Report_Yearly'!$D$8:$D$196</definedName>
    <definedName name="row_blank">'[65]R-Sched Sample'!#REF!,'[65]R-Sched Sample'!$A$14:$IV$14,'[65]R-Sched Sample'!$A$21:$IV$21,'[65]R-Sched Sample'!$A$28:$IV$28,'[65]R-Sched Sample'!$A$31:$IV$31,'[65]R-Sched Sample'!$A$39:$IV$39,'[65]R-Sched Sample'!$A$45:$IV$45</definedName>
    <definedName name="row_data">'[65]R-Sched Sample'!$A$7:$IV$11,'[65]R-Sched Sample'!$A$8:$IV$12,'[65]R-Sched Sample'!$A$15:$IV$19,'[65]R-Sched Sample'!$A$22:$IV$26,'[65]R-Sched Sample'!$A$29:$IV$30,'[65]R-Sched Sample'!$A$33:$IV$37,'[65]R-Sched Sample'!$A$40:$IV$43</definedName>
    <definedName name="row_header">'[65]R-Sched Sample'!#REF!,'[65]R-Sched Sample'!#REF!,'[65]R-Sched Sample'!#REF!,'[65]R-Sched Sample'!$H$5,'[65]R-Sched Sample'!#REF!,'[65]R-Sched Sample'!$A$5:$IV$5,'[65]R-Sched Sample'!#REF!,'[65]R-Sched Sample'!#REF!,'[65]R-Sched Sample'!#REF!,'[65]R-Sched Sample'!$H$5,'[65]R-Sched Sample'!#REF!,'[65]R-Sched Sample'!$A$6:$IV$6,'[65]R-Sched Sample'!$A$32:$IV$32</definedName>
    <definedName name="RPY_CI_Reg_HOI_02">'[50]10. Headcount Forecast'!$I$7</definedName>
    <definedName name="RPY_CI_Reg_HOI_03">'[50]10. Headcount Forecast'!$I$8</definedName>
    <definedName name="RPY_CI_Reg_HOI_04">'[50]10. Headcount Forecast'!$I$9</definedName>
    <definedName name="RPY_CI_Reg_HOI_05">'[50]10. Headcount Forecast'!$I$10</definedName>
    <definedName name="RPY_CI_Reg_HOI_06">'[50]10. Headcount Forecast'!$I$11</definedName>
    <definedName name="RPY_CI_Reg_HOI_07">'[50]10. Headcount Forecast'!$I$12</definedName>
    <definedName name="RPY_CI_Reg_HOI_08">'[50]10. Headcount Forecast'!$I$13</definedName>
    <definedName name="RPY_CI_Reg_HOI_09">'[50]10. Headcount Forecast'!$I$14</definedName>
    <definedName name="RPY_CI_Reg_Mkt_02" localSheetId="4">'[111]13. Headcount Forecast'!#REF!</definedName>
    <definedName name="RPY_CI_Reg_Mkt_02" localSheetId="1">'[111]13. Headcount Forecast'!#REF!</definedName>
    <definedName name="RPY_CI_Reg_Mkt_02" localSheetId="3">'[111]13. Headcount Forecast'!#REF!</definedName>
    <definedName name="RPY_CI_Reg_Mkt_02">'[111]13. Headcount Forecast'!#REF!</definedName>
    <definedName name="RPY_CI_Reg_Mkt_03" localSheetId="4">'[111]13. Headcount Forecast'!#REF!</definedName>
    <definedName name="RPY_CI_Reg_Mkt_03" localSheetId="1">'[111]13. Headcount Forecast'!#REF!</definedName>
    <definedName name="RPY_CI_Reg_Mkt_03" localSheetId="3">'[111]13. Headcount Forecast'!#REF!</definedName>
    <definedName name="RPY_CI_Reg_Mkt_03">'[111]13. Headcount Forecast'!#REF!</definedName>
    <definedName name="RPY_CI_Reg_Ntw_02">'[50]10. Headcount Forecast'!$I$16</definedName>
    <definedName name="RPY_CI_Reg_Ntw_03">'[50]10. Headcount Forecast'!$I$17</definedName>
    <definedName name="RPY_CI_Reg_Ntw_04">'[50]10. Headcount Forecast'!$I$18</definedName>
    <definedName name="RPY_CI_Reg_Ntw_05">'[50]10. Headcount Forecast'!$I$19</definedName>
    <definedName name="RPY_CI_Reg_Ntw_06">'[50]10. Headcount Forecast'!$I$20</definedName>
    <definedName name="RPY_CI_Reg_Ntw_07">'[50]10. Headcount Forecast'!$I$21</definedName>
    <definedName name="RPY_CI_Reg_Ntw_08">'[50]10. Headcount Forecast'!$I$22</definedName>
    <definedName name="RPY_CI_Reg_Ntw_09">'[50]10. Headcount Forecast'!$I$23</definedName>
    <definedName name="RPY_CI_Reg_OHE_02" localSheetId="4">'[111]13. Headcount Forecast'!#REF!</definedName>
    <definedName name="RPY_CI_Reg_OHE_02" localSheetId="1">'[111]13. Headcount Forecast'!#REF!</definedName>
    <definedName name="RPY_CI_Reg_OHE_02" localSheetId="3">'[111]13. Headcount Forecast'!#REF!</definedName>
    <definedName name="RPY_CI_Reg_OHE_02">'[111]13. Headcount Forecast'!#REF!</definedName>
    <definedName name="RPY_CI_Reg_OHE_03" localSheetId="4">'[111]13. Headcount Forecast'!#REF!</definedName>
    <definedName name="RPY_CI_Reg_OHE_03" localSheetId="1">'[111]13. Headcount Forecast'!#REF!</definedName>
    <definedName name="RPY_CI_Reg_OHE_03" localSheetId="3">'[111]13. Headcount Forecast'!#REF!</definedName>
    <definedName name="RPY_CI_Reg_OHE_03">'[111]13. Headcount Forecast'!#REF!</definedName>
    <definedName name="RPY_CI_Reg_OHE_04">'[111]13. Headcount Forecast'!#REF!</definedName>
    <definedName name="RPY_CI_Reg_OHE_05">'[111]13. Headcount Forecast'!#REF!</definedName>
    <definedName name="RPY_CI_Reg_OHE_06">'[111]13. Headcount Forecast'!#REF!</definedName>
    <definedName name="RPY_CI_Reg_OHE_07">'[111]13. Headcount Forecast'!#REF!</definedName>
    <definedName name="RPY_CI_Reg_OHE_08">'[111]13. Headcount Forecast'!#REF!</definedName>
    <definedName name="RPY_CI_Reg_RC_02">'[50]10. Headcount Forecast'!$I$25</definedName>
    <definedName name="RPY_CI_Reg_RC_03">'[50]10. Headcount Forecast'!$I$26</definedName>
    <definedName name="RPY_CI_Reg_RC_04">'[50]10. Headcount Forecast'!$I$27</definedName>
    <definedName name="RPY_CI_Reg_RC_05">'[50]10. Headcount Forecast'!$I$28</definedName>
    <definedName name="RPY_CI_Reg_RC_06">'[50]10. Headcount Forecast'!$I$29</definedName>
    <definedName name="RPY_CI_Reg_RC_07">'[50]10. Headcount Forecast'!$I$30</definedName>
    <definedName name="RPY_CI_Reg_RC_08">'[50]10. Headcount Forecast'!$I$31</definedName>
    <definedName name="RPY_CI_Reg_RC_09">'[50]10. Headcount Forecast'!$I$32</definedName>
    <definedName name="RPY_CI_Reg_Tel_02">'[50]10. Headcount Forecast'!$I$34</definedName>
    <definedName name="RPY_CI_Reg_Tel_03">'[50]10. Headcount Forecast'!$I$35</definedName>
    <definedName name="RPY_CI_Reg_Tel_04">'[50]10. Headcount Forecast'!$I$36</definedName>
    <definedName name="RPY_CI_Reg_Tel_05">'[50]10. Headcount Forecast'!$I$37</definedName>
    <definedName name="RPY_CI_Reg_Tel_06">'[50]10. Headcount Forecast'!$I$38</definedName>
    <definedName name="RPY_CI_Reg_Tel_07">'[50]10. Headcount Forecast'!$I$39</definedName>
    <definedName name="RPY_CI_Reg_Tel_08">'[50]10. Headcount Forecast'!$I$40</definedName>
    <definedName name="RPY_CI_Reg_Tel_09">'[50]10. Headcount Forecast'!$I$41</definedName>
    <definedName name="rr" localSheetId="4">'[80]13. Headcount Forecast'!#REF!</definedName>
    <definedName name="rr" localSheetId="1">'[80]13. Headcount Forecast'!#REF!</definedName>
    <definedName name="rr" localSheetId="3">'[80]13. Headcount Forecast'!#REF!</definedName>
    <definedName name="rr">'[80]13. Headcount Forecast'!#REF!</definedName>
    <definedName name="rrr" localSheetId="4">'[15]13. Headcount Forecast'!#REF!</definedName>
    <definedName name="rrr" localSheetId="1">'[15]13. Headcount Forecast'!#REF!</definedName>
    <definedName name="rrr" localSheetId="3">'[15]13. Headcount Forecast'!#REF!</definedName>
    <definedName name="rrr">'[15]13. Headcount Forecast'!#REF!</definedName>
    <definedName name="rrrrrr" localSheetId="4">'[15]13. Headcount Forecast'!#REF!</definedName>
    <definedName name="rrrrrr" localSheetId="1">'[15]13. Headcount Forecast'!#REF!</definedName>
    <definedName name="rrrrrr" localSheetId="3">'[15]13. Headcount Forecast'!#REF!</definedName>
    <definedName name="rrrrrr">'[15]13. Headcount Forecast'!#REF!</definedName>
    <definedName name="rSCS" localSheetId="4">'[127]CCCM-YearlyAllocatedDollar'!$BW:$BW</definedName>
    <definedName name="rSCS" localSheetId="1">'[127]CCCM-YearlyAllocatedDollar'!$BW:$BW</definedName>
    <definedName name="rSCS" localSheetId="3">'[127]CCCM-YearlyAllocatedDollar'!$BW:$BW</definedName>
    <definedName name="rSCS">'[128]CCCM-YearlyAllocatedDollar'!$BW:$BW</definedName>
    <definedName name="rSMS" localSheetId="4">'[127]CCCM-YearlyAllocatedDollar'!$BV:$BV</definedName>
    <definedName name="rSMS" localSheetId="1">'[127]CCCM-YearlyAllocatedDollar'!$BV:$BV</definedName>
    <definedName name="rSMS" localSheetId="3">'[127]CCCM-YearlyAllocatedDollar'!$BV:$BV</definedName>
    <definedName name="rSMS">'[128]CCCM-YearlyAllocatedDollar'!$BV:$BV</definedName>
    <definedName name="RTT" localSheetId="4">[67]Sheet1!$AC$4</definedName>
    <definedName name="RTT" localSheetId="1">[67]Sheet1!$AC$4</definedName>
    <definedName name="RTT" localSheetId="3">[67]Sheet1!$AC$4</definedName>
    <definedName name="RTT">[68]Sheet1!$AC$4</definedName>
    <definedName name="rtyf" localSheetId="4">[12]!is1b,[12]!is1c,[12]!STATS2,[12]!STATS3</definedName>
    <definedName name="rtyf" localSheetId="1">[12]!is1b,[12]!is1c,[12]!STATS2,[12]!STATS3</definedName>
    <definedName name="rtyf">[12]!is1b,[12]!is1c,[12]!STATS2,[12]!STATS3</definedName>
    <definedName name="rundate" localSheetId="4">#REF!</definedName>
    <definedName name="rundate" localSheetId="1">#REF!</definedName>
    <definedName name="rundate" localSheetId="3">#REF!</definedName>
    <definedName name="rundate">#REF!</definedName>
    <definedName name="rYrlyGroup" localSheetId="4">'[127]CCCM-Yearly$ToBeAllocated'!$E$8:$E$268</definedName>
    <definedName name="rYrlyGroup" localSheetId="1">'[127]CCCM-Yearly$ToBeAllocated'!$E$8:$E$268</definedName>
    <definedName name="rYrlyGroup" localSheetId="3">'[127]CCCM-Yearly$ToBeAllocated'!$E$8:$E$268</definedName>
    <definedName name="rYrlyGroup">'[128]CCCM-Yearly$ToBeAllocated'!$E$8:$E$268</definedName>
    <definedName name="s" localSheetId="4">'[15]13. Headcount Forecast'!#REF!</definedName>
    <definedName name="s" localSheetId="1">'[15]13. Headcount Forecast'!#REF!</definedName>
    <definedName name="s" localSheetId="3">'[15]13. Headcount Forecast'!#REF!</definedName>
    <definedName name="s">'[15]13. Headcount Forecast'!#REF!</definedName>
    <definedName name="sACCOMP">[135]Template!$BL$1</definedName>
    <definedName name="SAPBEXdnldView" hidden="1">"DOP9DPA0YGNM8YCU1ZO2S4VCO"</definedName>
    <definedName name="SAPBEXhrIndnt" hidden="1">2</definedName>
    <definedName name="SAPBEXrevision" hidden="1">2</definedName>
    <definedName name="SAPBEXsysID" hidden="1">"GP1"</definedName>
    <definedName name="SAPBEXwbID" hidden="1">"0QPV4RF636ZQNL5RK8PWSJVGT"</definedName>
    <definedName name="SAPCrosstab1">#REF!</definedName>
    <definedName name="SAPCrosstab10">#REF!</definedName>
    <definedName name="SAPCrosstab2">#REF!</definedName>
    <definedName name="SAPCrosstab8">#REF!</definedName>
    <definedName name="SAPsysID" hidden="1">"708C5W7SBKP804JT78WJ0JNKI"</definedName>
    <definedName name="SAPwbID" hidden="1">"ARS"</definedName>
    <definedName name="sCC">[135]Template!$AM$1</definedName>
    <definedName name="SCN" localSheetId="4">#REF!</definedName>
    <definedName name="SCN" localSheetId="1">#REF!</definedName>
    <definedName name="SCN" localSheetId="3">#REF!</definedName>
    <definedName name="SCN">#REF!</definedName>
    <definedName name="SCURVETAB" localSheetId="4">#REF!</definedName>
    <definedName name="SCURVETAB" localSheetId="1">#REF!</definedName>
    <definedName name="SCURVETAB" localSheetId="3">#REF!</definedName>
    <definedName name="SCURVETAB">#REF!</definedName>
    <definedName name="sdf_qww" localSheetId="4" hidden="1">table_demob</definedName>
    <definedName name="sdf_qww" localSheetId="1" hidden="1">table_demob</definedName>
    <definedName name="sdf_qww" hidden="1">table_demob</definedName>
    <definedName name="SecOps_OM_06Actual_Essbase">#REF!</definedName>
    <definedName name="sencount" hidden="1">1</definedName>
    <definedName name="SEP" localSheetId="4">#REF!</definedName>
    <definedName name="SEP" localSheetId="1">#REF!</definedName>
    <definedName name="SEP" localSheetId="3">#REF!</definedName>
    <definedName name="SEP">#REF!</definedName>
    <definedName name="Sept2011">'[136]Sept 2011 TB'!$A$3:$W$952</definedName>
    <definedName name="serp">#REF!</definedName>
    <definedName name="servco_switch" localSheetId="4">#REF!</definedName>
    <definedName name="servco_switch" localSheetId="1">#REF!</definedName>
    <definedName name="servco_switch" localSheetId="3">#REF!</definedName>
    <definedName name="servco_switch">#REF!</definedName>
    <definedName name="set_hdr_dates">#REF!</definedName>
    <definedName name="SFD" localSheetId="4">[67]Sheet1!$AC$5</definedName>
    <definedName name="SFD" localSheetId="1">[67]Sheet1!$AC$5</definedName>
    <definedName name="SFD" localSheetId="3">[67]Sheet1!$AC$5</definedName>
    <definedName name="SFD">[68]Sheet1!$AC$5</definedName>
    <definedName name="SFV" localSheetId="4">#REF!</definedName>
    <definedName name="SFV" localSheetId="1">#REF!</definedName>
    <definedName name="SFV" localSheetId="3">#REF!</definedName>
    <definedName name="SFV">#REF!</definedName>
    <definedName name="sGross">[135]Template!$Y$1</definedName>
    <definedName name="SHL">#REF!</definedName>
    <definedName name="sINSERADD">[135]Template!$BD$1</definedName>
    <definedName name="Sites" localSheetId="4" hidden="1">{#N/A,#N/A,TRUE,"TOTAL DISTRIBUTION";#N/A,#N/A,TRUE,"SOUTH";#N/A,#N/A,TRUE,"NORTHEAST";#N/A,#N/A,TRUE,"WEST"}</definedName>
    <definedName name="Sites" localSheetId="1" hidden="1">{#N/A,#N/A,TRUE,"TOTAL DISTRIBUTION";#N/A,#N/A,TRUE,"SOUTH";#N/A,#N/A,TRUE,"NORTHEAST";#N/A,#N/A,TRUE,"WEST"}</definedName>
    <definedName name="Sites" localSheetId="3" hidden="1">{#N/A,#N/A,TRUE,"TOTAL DISTRIBUTION";#N/A,#N/A,TRUE,"SOUTH";#N/A,#N/A,TRUE,"NORTHEAST";#N/A,#N/A,TRUE,"WEST"}</definedName>
    <definedName name="Sites" hidden="1">{#N/A,#N/A,TRUE,"TOTAL DISTRIBUTION";#N/A,#N/A,TRUE,"SOUTH";#N/A,#N/A,TRUE,"NORTHEAST";#N/A,#N/A,TRUE,"WEST"}</definedName>
    <definedName name="Sitesdate" localSheetId="4" hidden="1">{#N/A,#N/A,TRUE,"TOTAL DSBN";#N/A,#N/A,TRUE,"WEST";#N/A,#N/A,TRUE,"SOUTH";#N/A,#N/A,TRUE,"NORTHEAST"}</definedName>
    <definedName name="Sitesdate" localSheetId="1" hidden="1">{#N/A,#N/A,TRUE,"TOTAL DSBN";#N/A,#N/A,TRUE,"WEST";#N/A,#N/A,TRUE,"SOUTH";#N/A,#N/A,TRUE,"NORTHEAST"}</definedName>
    <definedName name="Sitesdate" localSheetId="3" hidden="1">{#N/A,#N/A,TRUE,"TOTAL DSBN";#N/A,#N/A,TRUE,"WEST";#N/A,#N/A,TRUE,"SOUTH";#N/A,#N/A,TRUE,"NORTHEAST"}</definedName>
    <definedName name="Sitesdate" hidden="1">{#N/A,#N/A,TRUE,"TOTAL DSBN";#N/A,#N/A,TRUE,"WEST";#N/A,#N/A,TRUE,"SOUTH";#N/A,#N/A,TRUE,"NORTHEAST"}</definedName>
    <definedName name="sNet">[135]Template!$S$1</definedName>
    <definedName name="solver_cvg" hidden="1">0.001</definedName>
    <definedName name="solver_drv" hidden="1">1</definedName>
    <definedName name="solver_est" hidden="1">1</definedName>
    <definedName name="solver_itr" hidden="1">100</definedName>
    <definedName name="solver_lin" hidden="1">2</definedName>
    <definedName name="solver_neg" hidden="1">2</definedName>
    <definedName name="solver_num" hidden="1">1</definedName>
    <definedName name="solver_nwt" hidden="1">1</definedName>
    <definedName name="solver_pre" hidden="1">0.000001</definedName>
    <definedName name="solver_rel1" hidden="1">2</definedName>
    <definedName name="solver_rhs1" hidden="1">17</definedName>
    <definedName name="solver_scl" hidden="1">2</definedName>
    <definedName name="solver_sho" hidden="1">2</definedName>
    <definedName name="solver_tim" hidden="1">100</definedName>
    <definedName name="solver_tol" hidden="1">0.05</definedName>
    <definedName name="solver_typ" hidden="1">1</definedName>
    <definedName name="solver_val" hidden="1">0</definedName>
    <definedName name="Source">#REF!</definedName>
    <definedName name="Split_kWh_First___Balance_040212b_Summary_Query" localSheetId="4">#REF!</definedName>
    <definedName name="Split_kWh_First___Balance_040212b_Summary_Query" localSheetId="1">#REF!</definedName>
    <definedName name="Split_kWh_First___Balance_040212b_Summary_Query" localSheetId="3">#REF!</definedName>
    <definedName name="Split_kWh_First___Balance_040212b_Summary_Query">#REF!</definedName>
    <definedName name="SPS_Active">'[50]30. OPRB, OPRB, LTD, SPP, RPP'!$D$5</definedName>
    <definedName name="SPS_ACTUAL">'[31]7. SPS'!$A$23:$IV$28</definedName>
    <definedName name="SPS_actualpayment">'[31]7. SPS'!$A$71:$IV$76</definedName>
    <definedName name="SPS_Budget">'[31]7. SPS'!$A$39:$IV$44</definedName>
    <definedName name="SPS_Cum_Actual">'[31]7. SPS'!$A$31:$IV$36</definedName>
    <definedName name="SPS_Cum_actualpayment">'[31]7. SPS'!$A$79:$IV$84</definedName>
    <definedName name="SPS_Cum_Budget">'[31]7. SPS'!$A$47:$IV$52</definedName>
    <definedName name="SPS_forecast">'[31]7. SPS'!$A$87:$IV$92</definedName>
    <definedName name="SPWS_WBID">"B1C80735-5882-4AF2-B0B4-34EDD8A645E0"</definedName>
    <definedName name="sRemoval">[135]Template!$AE$1</definedName>
    <definedName name="ss" localSheetId="4">{"'2003 05 15'!$W$11:$AI$18","'2003 05 15'!$A$1:$V$30"}</definedName>
    <definedName name="ss" localSheetId="1">{"'2003 05 15'!$W$11:$AI$18","'2003 05 15'!$A$1:$V$30"}</definedName>
    <definedName name="ss" localSheetId="3">{"'2003 05 15'!$W$11:$AI$18","'2003 05 15'!$A$1:$V$30"}</definedName>
    <definedName name="ss">{"'2003 05 15'!$W$11:$AI$18","'2003 05 15'!$A$1:$V$30"}</definedName>
    <definedName name="sss" localSheetId="4">'[15]13. Headcount Forecast'!#REF!</definedName>
    <definedName name="sss" localSheetId="1">'[15]13. Headcount Forecast'!#REF!</definedName>
    <definedName name="sss" localSheetId="3">'[15]13. Headcount Forecast'!#REF!</definedName>
    <definedName name="sss">'[15]13. Headcount Forecast'!#REF!</definedName>
    <definedName name="ssss" localSheetId="4">'[15]13. Headcount Forecast'!#REF!</definedName>
    <definedName name="ssss" localSheetId="1">'[15]13. Headcount Forecast'!#REF!</definedName>
    <definedName name="ssss" localSheetId="3">'[15]13. Headcount Forecast'!#REF!</definedName>
    <definedName name="ssss">'[15]13. Headcount Forecast'!#REF!</definedName>
    <definedName name="START_YR">'[95]Input - Proj Info'!$M$27</definedName>
    <definedName name="STAT_CODE" localSheetId="4">#REF!</definedName>
    <definedName name="STAT_CODE" localSheetId="1">#REF!</definedName>
    <definedName name="STAT_CODE" localSheetId="3">#REF!</definedName>
    <definedName name="STAT_CODE">#REF!</definedName>
    <definedName name="status">[137]Table!$F$1:$F$4</definedName>
    <definedName name="sthsrt" localSheetId="4">[12]!is1b,[12]!is1c,[12]!STATS2,[12]!STATS3</definedName>
    <definedName name="sthsrt" localSheetId="1">[12]!is1b,[12]!is1c,[12]!STATS2,[12]!STATS3</definedName>
    <definedName name="sthsrt">[12]!is1b,[12]!is1c,[12]!STATS2,[12]!STATS3</definedName>
    <definedName name="stu" localSheetId="4">[12]!is1b,[12]!is1c,[12]!STATS2,[12]!STATS3</definedName>
    <definedName name="stu" localSheetId="1">[12]!is1b,[12]!is1c,[12]!STATS2,[12]!STATS3</definedName>
    <definedName name="stu">[12]!is1b,[12]!is1c,[12]!STATS2,[12]!STATS3</definedName>
    <definedName name="styytjuyt" localSheetId="4">[12]!is1b,[12]!is1c,[12]!STATS2,[12]!STATS3</definedName>
    <definedName name="styytjuyt" localSheetId="1">[12]!is1b,[12]!is1c,[12]!STATS2,[12]!STATS3</definedName>
    <definedName name="styytjuyt">[12]!is1b,[12]!is1c,[12]!STATS2,[12]!STATS3</definedName>
    <definedName name="Sub" localSheetId="4" hidden="1">{#N/A,#N/A,TRUE,"Task Status";#N/A,#N/A,TRUE,"Document Status";#N/A,#N/A,TRUE,"Percent Complete";#N/A,#N/A,TRUE,"Manhour Sum"}</definedName>
    <definedName name="Sub" localSheetId="1" hidden="1">{#N/A,#N/A,TRUE,"Task Status";#N/A,#N/A,TRUE,"Document Status";#N/A,#N/A,TRUE,"Percent Complete";#N/A,#N/A,TRUE,"Manhour Sum"}</definedName>
    <definedName name="Sub" localSheetId="3" hidden="1">{#N/A,#N/A,TRUE,"Task Status";#N/A,#N/A,TRUE,"Document Status";#N/A,#N/A,TRUE,"Percent Complete";#N/A,#N/A,TRUE,"Manhour Sum"}</definedName>
    <definedName name="Sub" hidden="1">{#N/A,#N/A,TRUE,"Task Status";#N/A,#N/A,TRUE,"Document Status";#N/A,#N/A,TRUE,"Percent Complete";#N/A,#N/A,TRUE,"Manhour Sum"}</definedName>
    <definedName name="SUE" hidden="1">{#N/A,#N/A,TRUE,"TOTAL DISTRIBUTION";#N/A,#N/A,TRUE,"SOUTH";#N/A,#N/A,TRUE,"NORTHEAST";#N/A,#N/A,TRUE,"WEST"}</definedName>
    <definedName name="sum">'[138]CY Master'!$A$1260</definedName>
    <definedName name="Summary" localSheetId="4">#REF!</definedName>
    <definedName name="Summary" localSheetId="1">#REF!</definedName>
    <definedName name="Summary" localSheetId="3">#REF!</definedName>
    <definedName name="Summary">#REF!</definedName>
    <definedName name="sumtran2">#REF!</definedName>
    <definedName name="sumtrans">#REF!</definedName>
    <definedName name="Support">'[139]X Acquiror DCF'!$AH$86:$AS$142,'[139]X Acquiror DCF'!$B$145:$AC$179</definedName>
    <definedName name="t" localSheetId="4">'[15]13. Headcount Forecast'!#REF!</definedName>
    <definedName name="t" localSheetId="1">'[15]13. Headcount Forecast'!#REF!</definedName>
    <definedName name="t" localSheetId="3">'[15]13. Headcount Forecast'!#REF!</definedName>
    <definedName name="t">'[15]13. Headcount Forecast'!#REF!</definedName>
    <definedName name="Tax">[140]WACC!$D$6</definedName>
    <definedName name="Tax_Provision" localSheetId="4">#REF!</definedName>
    <definedName name="Tax_Provision" localSheetId="1">#REF!</definedName>
    <definedName name="Tax_Provision" localSheetId="3">#REF!</definedName>
    <definedName name="Tax_Provision">#REF!</definedName>
    <definedName name="Tax_Rate">[141]Lookups!$B$2</definedName>
    <definedName name="TaxProv1">#REF!</definedName>
    <definedName name="TaxProv2">#REF!</definedName>
    <definedName name="TaxProv3">#REF!</definedName>
    <definedName name="TaxProv5">#REF!</definedName>
    <definedName name="taxrate06">'[142]Tony Paul'!#REF!</definedName>
    <definedName name="taxrate08">'[142]Tony Paul'!#REF!</definedName>
    <definedName name="taxrate09">'[142]Tony Paul'!#REF!</definedName>
    <definedName name="taxrate10">'[142]Tony Paul'!#REF!</definedName>
    <definedName name="TB">[143]TB!$A$5:$J$1487</definedName>
    <definedName name="TBAUG">'[92]August 31 TB'!$A$2:$AD$1393</definedName>
    <definedName name="tblCCCMAct" localSheetId="4">'[127]CCCM-Activities'!$G$1:$T$1112</definedName>
    <definedName name="tblCCCMAct" localSheetId="1">'[127]CCCM-Activities'!$G$1:$T$1112</definedName>
    <definedName name="tblCCCMAct" localSheetId="3">'[127]CCCM-Activities'!$G$1:$T$1112</definedName>
    <definedName name="tblCCCMAct">'[128]CCCM-Activities'!$G$1:$T$1112</definedName>
    <definedName name="tblCCCMBudget" localSheetId="4">'[127]CCCM-Budget'!$D$1:$J$235</definedName>
    <definedName name="tblCCCMBudget" localSheetId="1">'[127]CCCM-Budget'!$D$1:$J$235</definedName>
    <definedName name="tblCCCMBudget" localSheetId="3">'[127]CCCM-Budget'!$D$1:$J$235</definedName>
    <definedName name="tblCCCMBudget">'[128]CCCM-Budget'!$D$1:$J$235</definedName>
    <definedName name="tblCCCMTime" localSheetId="4">'[127]CCCM-TIME'!$I$7:$FM$277</definedName>
    <definedName name="tblCCCMTime" localSheetId="1">'[127]CCCM-TIME'!$I$7:$FM$277</definedName>
    <definedName name="tblCCCMTime" localSheetId="3">'[127]CCCM-TIME'!$I$7:$FM$277</definedName>
    <definedName name="tblCCCMTime">'[128]CCCM-TIME'!$I$7:$FM$277</definedName>
    <definedName name="tblCCCMTimeact" localSheetId="4">'[127]CCCM-TIME'!$E$7:$FM$277</definedName>
    <definedName name="tblCCCMTimeact" localSheetId="1">'[127]CCCM-TIME'!$E$7:$FM$277</definedName>
    <definedName name="tblCCCMTimeact" localSheetId="3">'[127]CCCM-TIME'!$E$7:$FM$277</definedName>
    <definedName name="tblCCCMTimeact">'[128]CCCM-TIME'!$E$7:$FM$277</definedName>
    <definedName name="tblDrivers" localSheetId="4">'[127]CCCM-Drivers'!$A$6:$V$98</definedName>
    <definedName name="tblDrivers" localSheetId="1">'[127]CCCM-Drivers'!$A$6:$V$98</definedName>
    <definedName name="tblDrivers" localSheetId="3">'[127]CCCM-Drivers'!$A$6:$V$98</definedName>
    <definedName name="tblDrivers">'[128]CCCM-Drivers'!$A$6:$V$98</definedName>
    <definedName name="tblLabor" localSheetId="4">[127]LabourBP!$E$5:$J$69</definedName>
    <definedName name="tblLabor" localSheetId="1">[127]LabourBP!$E$5:$J$69</definedName>
    <definedName name="tblLabor" localSheetId="3">[127]LabourBP!$E$5:$J$69</definedName>
    <definedName name="tblLabor">[128]LabourBP!$E$5:$J$69</definedName>
    <definedName name="tblNonLabor" localSheetId="4">[127]NonLabourBP!$E$5:$J$69</definedName>
    <definedName name="tblNonLabor" localSheetId="1">[127]NonLabourBP!$E$5:$J$69</definedName>
    <definedName name="tblNonLabor" localSheetId="3">[127]NonLabourBP!$E$5:$J$69</definedName>
    <definedName name="tblNonLabor">[128]NonLabourBP!$E$5:$J$69</definedName>
    <definedName name="tblOtherBP" localSheetId="4">[127]OtherBP!$D$5:$I$32</definedName>
    <definedName name="tblOtherBP" localSheetId="1">[127]OtherBP!$D$5:$I$32</definedName>
    <definedName name="tblOtherBP" localSheetId="3">[127]OtherBP!$D$5:$I$32</definedName>
    <definedName name="tblOtherBP">[128]OtherBP!$D$5:$I$32</definedName>
    <definedName name="tblOutYrly" localSheetId="4">'[144]OUT-Report_Yearly'!$D$7:$BE$195</definedName>
    <definedName name="tblOutYrly" localSheetId="1">'[144]OUT-Report_Yearly'!$D$7:$BE$195</definedName>
    <definedName name="tblOutYrly" localSheetId="3">'[144]OUT-Report_Yearly'!$D$7:$BE$195</definedName>
    <definedName name="tblOutYrly">'[145]OUT-Report_Yearly'!$D$7:$BE$195</definedName>
    <definedName name="TCCommon">[49]ReportTemplate!$B$50</definedName>
    <definedName name="TCDevelopment">[49]ReportTemplate!$B$40</definedName>
    <definedName name="TCOperating">[49]ReportTemplate!$B$46</definedName>
    <definedName name="TCSustainment">[49]ReportTemplate!$B$36</definedName>
    <definedName name="team">[101]Dropdown!$A$1:$A$10</definedName>
    <definedName name="teast" localSheetId="4" hidden="1">{#N/A,#N/A,TRUE,"TOTAL DSBN";#N/A,#N/A,TRUE,"WEST";#N/A,#N/A,TRUE,"SOUTH";#N/A,#N/A,TRUE,"NORTHEAST"}</definedName>
    <definedName name="teast" localSheetId="1" hidden="1">{#N/A,#N/A,TRUE,"TOTAL DSBN";#N/A,#N/A,TRUE,"WEST";#N/A,#N/A,TRUE,"SOUTH";#N/A,#N/A,TRUE,"NORTHEAST"}</definedName>
    <definedName name="teast" localSheetId="3" hidden="1">{#N/A,#N/A,TRUE,"TOTAL DSBN";#N/A,#N/A,TRUE,"WEST";#N/A,#N/A,TRUE,"SOUTH";#N/A,#N/A,TRUE,"NORTHEAST"}</definedName>
    <definedName name="teast" hidden="1">{#N/A,#N/A,TRUE,"TOTAL DSBN";#N/A,#N/A,TRUE,"WEST";#N/A,#N/A,TRUE,"SOUTH";#N/A,#N/A,TRUE,"NORTHEAST"}</definedName>
    <definedName name="temp" localSheetId="4" hidden="1">{#N/A,#N/A,TRUE,"Task Status";#N/A,#N/A,TRUE,"Document Status";#N/A,#N/A,TRUE,"Percent Complete";#N/A,#N/A,TRUE,"Manhour Sum"}</definedName>
    <definedName name="temp" localSheetId="1" hidden="1">{#N/A,#N/A,TRUE,"Task Status";#N/A,#N/A,TRUE,"Document Status";#N/A,#N/A,TRUE,"Percent Complete";#N/A,#N/A,TRUE,"Manhour Sum"}</definedName>
    <definedName name="temp" localSheetId="3" hidden="1">{#N/A,#N/A,TRUE,"Task Status";#N/A,#N/A,TRUE,"Document Status";#N/A,#N/A,TRUE,"Percent Complete";#N/A,#N/A,TRUE,"Manhour Sum"}</definedName>
    <definedName name="temp" hidden="1">{#N/A,#N/A,TRUE,"Task Status";#N/A,#N/A,TRUE,"Document Status";#N/A,#N/A,TRUE,"Percent Complete";#N/A,#N/A,TRUE,"Manhour Sum"}</definedName>
    <definedName name="temp1" localSheetId="4" hidden="1">{#N/A,#N/A,TRUE,"Task Status";#N/A,#N/A,TRUE,"Document Status";#N/A,#N/A,TRUE,"Percent Complete";#N/A,#N/A,TRUE,"Manhour Sum"}</definedName>
    <definedName name="temp1" localSheetId="1" hidden="1">{#N/A,#N/A,TRUE,"Task Status";#N/A,#N/A,TRUE,"Document Status";#N/A,#N/A,TRUE,"Percent Complete";#N/A,#N/A,TRUE,"Manhour Sum"}</definedName>
    <definedName name="temp1" localSheetId="3" hidden="1">{#N/A,#N/A,TRUE,"Task Status";#N/A,#N/A,TRUE,"Document Status";#N/A,#N/A,TRUE,"Percent Complete";#N/A,#N/A,TRUE,"Manhour Sum"}</definedName>
    <definedName name="temp1" hidden="1">{#N/A,#N/A,TRUE,"Task Status";#N/A,#N/A,TRUE,"Document Status";#N/A,#N/A,TRUE,"Percent Complete";#N/A,#N/A,TRUE,"Manhour Sum"}</definedName>
    <definedName name="temp2" localSheetId="4" hidden="1">{#N/A,#N/A,TRUE,"Task Status";#N/A,#N/A,TRUE,"Document Status";#N/A,#N/A,TRUE,"Percent Complete";#N/A,#N/A,TRUE,"Manhour Sum"}</definedName>
    <definedName name="temp2" localSheetId="1" hidden="1">{#N/A,#N/A,TRUE,"Task Status";#N/A,#N/A,TRUE,"Document Status";#N/A,#N/A,TRUE,"Percent Complete";#N/A,#N/A,TRUE,"Manhour Sum"}</definedName>
    <definedName name="temp2" localSheetId="3" hidden="1">{#N/A,#N/A,TRUE,"Task Status";#N/A,#N/A,TRUE,"Document Status";#N/A,#N/A,TRUE,"Percent Complete";#N/A,#N/A,TRUE,"Manhour Sum"}</definedName>
    <definedName name="temp2" hidden="1">{#N/A,#N/A,TRUE,"Task Status";#N/A,#N/A,TRUE,"Document Status";#N/A,#N/A,TRUE,"Percent Complete";#N/A,#N/A,TRUE,"Manhour Sum"}</definedName>
    <definedName name="test" hidden="1">{#N/A,#N/A,TRUE,"Facility-Input";#N/A,#N/A,TRUE,"Graphs";#N/A,#N/A,TRUE,"TOTAL"}</definedName>
    <definedName name="test." hidden="1">{#N/A,#N/A,TRUE,"TOTAL DISTRIBUTION";#N/A,#N/A,TRUE,"SOUTH";#N/A,#N/A,TRUE,"NORTHEAST";#N/A,#N/A,TRUE,"WEST"}</definedName>
    <definedName name="TEST0">#REF!</definedName>
    <definedName name="test1" localSheetId="4" hidden="1">#REF!</definedName>
    <definedName name="test1" localSheetId="1" hidden="1">#REF!</definedName>
    <definedName name="test1" localSheetId="3" hidden="1">#REF!</definedName>
    <definedName name="test1" hidden="1">#REF!</definedName>
    <definedName name="TEST10">#REF!</definedName>
    <definedName name="TEST11">#REF!</definedName>
    <definedName name="test12" hidden="1">{"assumptions",#N/A,FALSE,"Scenario 1";"valuation",#N/A,FALSE,"Scenario 1"}</definedName>
    <definedName name="test13" hidden="1">{"LBO Summary",#N/A,FALSE,"Summary"}</definedName>
    <definedName name="test14" hidden="1">{"LBO Summary",#N/A,FALSE,"Summary";"Income Statement",#N/A,FALSE,"Model";"Cash Flow",#N/A,FALSE,"Model";"Balance Sheet",#N/A,FALSE,"Model";"Working Capital",#N/A,FALSE,"Model";"Pro Forma Balance Sheets",#N/A,FALSE,"PFBS";"Debt Balances",#N/A,FALSE,"Model";"Fee Schedules",#N/A,FALSE,"Model"}</definedName>
    <definedName name="test15" hidden="1">{"LBO Summary",#N/A,FALSE,"Summary";"Income Statement",#N/A,FALSE,"Model";"Cash Flow",#N/A,FALSE,"Model";"Balance Sheet",#N/A,FALSE,"Model";"Working Capital",#N/A,FALSE,"Model";"Pro Forma Balance Sheets",#N/A,FALSE,"PFBS";"Debt Balances",#N/A,FALSE,"Model";"Fee Schedules",#N/A,FALSE,"Model"}</definedName>
    <definedName name="test16" hidden="1">{"LBO Summary",#N/A,FALSE,"Summary";"Income Statement",#N/A,FALSE,"Model";"Cash Flow",#N/A,FALSE,"Model";"Balance Sheet",#N/A,FALSE,"Model";"Working Capital",#N/A,FALSE,"Model";"Pro Forma Balance Sheets",#N/A,FALSE,"PFBS";"Debt Balances",#N/A,FALSE,"Model";"Fee Schedules",#N/A,FALSE,"Model"}</definedName>
    <definedName name="TEST17">#REF!</definedName>
    <definedName name="TEST18">#REF!</definedName>
    <definedName name="TEST19">#REF!</definedName>
    <definedName name="test2" hidden="1">{#N/A,#N/A,TRUE,"TOTAL DISTRIBUTION";#N/A,#N/A,TRUE,"SOUTH";#N/A,#N/A,TRUE,"NORTHEAST";#N/A,#N/A,TRUE,"WEST"}</definedName>
    <definedName name="TEST20">#REF!</definedName>
    <definedName name="test21" hidden="1">{#N/A,#N/A,TRUE,"TOTAL DISTRIBUTION";#N/A,#N/A,TRUE,"SOUTH";#N/A,#N/A,TRUE,"NORTHEAST";#N/A,#N/A,TRUE,"WEST"}</definedName>
    <definedName name="TEST22">#REF!</definedName>
    <definedName name="test23" hidden="1">{#N/A,#N/A,TRUE,"TOTAL DISTRIBUTION";#N/A,#N/A,TRUE,"SOUTH";#N/A,#N/A,TRUE,"NORTHEAST";#N/A,#N/A,TRUE,"WEST"}</definedName>
    <definedName name="TEST24">#REF!</definedName>
    <definedName name="TEST25">#REF!</definedName>
    <definedName name="TEST26">#REF!</definedName>
    <definedName name="TEST27">#REF!</definedName>
    <definedName name="TEST28">#REF!</definedName>
    <definedName name="TEST29">#REF!</definedName>
    <definedName name="TEST3">#REF!</definedName>
    <definedName name="TEST30">#REF!</definedName>
    <definedName name="TEST31">#REF!</definedName>
    <definedName name="TEST32">#REF!</definedName>
    <definedName name="TEST33">#REF!</definedName>
    <definedName name="TEST34">#REF!</definedName>
    <definedName name="TEST35">#REF!</definedName>
    <definedName name="TEST36">#REF!</definedName>
    <definedName name="TEST37">#REF!</definedName>
    <definedName name="TEST38">#REF!</definedName>
    <definedName name="TEST39">#REF!</definedName>
    <definedName name="TEST4">#REF!</definedName>
    <definedName name="TEST40">#REF!</definedName>
    <definedName name="TEST41">#REF!</definedName>
    <definedName name="TEST42">#REF!</definedName>
    <definedName name="TEST43">#REF!</definedName>
    <definedName name="TEST44">#REF!</definedName>
    <definedName name="TEST5">#REF!</definedName>
    <definedName name="TEST6">#REF!</definedName>
    <definedName name="TEST7">#REF!</definedName>
    <definedName name="TEST8">#REF!</definedName>
    <definedName name="TEST9">#REF!</definedName>
    <definedName name="TESTHKEY">#REF!</definedName>
    <definedName name="testing" localSheetId="4" hidden="1">{"detail305",#N/A,FALSE,"BI-305"}</definedName>
    <definedName name="testing" localSheetId="1" hidden="1">{"detail305",#N/A,FALSE,"BI-305"}</definedName>
    <definedName name="testing" localSheetId="3" hidden="1">{"detail305",#N/A,FALSE,"BI-305"}</definedName>
    <definedName name="testing" hidden="1">{"detail305",#N/A,FALSE,"BI-305"}</definedName>
    <definedName name="TESTKEYS">#REF!</definedName>
    <definedName name="TESTVKEY">#REF!</definedName>
    <definedName name="testwe" hidden="1">{#N/A,#N/A,TRUE,"TOTAL DSBN";#N/A,#N/A,TRUE,"WEST";#N/A,#N/A,TRUE,"SOUTH";#N/A,#N/A,TRUE,"NORTHEAST"}</definedName>
    <definedName name="TextRefCopyRangeCount" hidden="1">99</definedName>
    <definedName name="TFP">#REF!</definedName>
    <definedName name="the" localSheetId="4">[12]!is1b,[12]!is1c,[12]!STATS2,[12]!STATS3</definedName>
    <definedName name="the" localSheetId="1">[12]!is1b,[12]!is1c,[12]!STATS2,[12]!STATS3</definedName>
    <definedName name="the">[12]!is1b,[12]!is1c,[12]!STATS2,[12]!STATS3</definedName>
    <definedName name="thjty" hidden="1">{#N/A,#N/A,TRUE,"TOTAL DSBN";#N/A,#N/A,TRUE,"WEST";#N/A,#N/A,TRUE,"SOUTH";#N/A,#N/A,TRUE,"NORTHEAST"}</definedName>
    <definedName name="thou">[105]notes!$I$1</definedName>
    <definedName name="Thousands">[146]Inputs!$C$28</definedName>
    <definedName name="Ticker">""</definedName>
    <definedName name="Tier2_Lookup">'[140]t2-svc data'!$A$3:$U$64</definedName>
    <definedName name="Tier2_reference">'[140]t2-svc data'!$C$2:$K$65</definedName>
    <definedName name="Title">[147]Index!$B$4</definedName>
    <definedName name="Title1" localSheetId="4">#REF!</definedName>
    <definedName name="Title1" localSheetId="1">#REF!</definedName>
    <definedName name="Title1" localSheetId="3">#REF!</definedName>
    <definedName name="Title1">#REF!</definedName>
    <definedName name="Title2">#REF!</definedName>
    <definedName name="Title3">#REF!</definedName>
    <definedName name="tkuy" localSheetId="4">[12]!is1b,[12]!is1c,[12]!STATS2,[12]!STATS3</definedName>
    <definedName name="tkuy" localSheetId="1">[12]!is1b,[12]!is1c,[12]!STATS2,[12]!STATS3</definedName>
    <definedName name="tkuy">[12]!is1b,[12]!is1c,[12]!STATS2,[12]!STATS3</definedName>
    <definedName name="TMCommon">[49]ReportTemplate!$B$26</definedName>
    <definedName name="TMCustomer">[49]ReportTemplate!$B$22</definedName>
    <definedName name="TMDevelopment">[49]ReportTemplate!$B$12</definedName>
    <definedName name="TMOperating">[49]ReportTemplate!$B$18</definedName>
    <definedName name="TMSustaintment">[49]ReportTemplate!$B$8</definedName>
    <definedName name="totaltrans">#REF!</definedName>
    <definedName name="Trade_Month">[58]notes!$B$5</definedName>
    <definedName name="Transact">[90]Deals!$A$418:$G$516,[90]Deals!$A$518:$G$564,[90]Deals!$A$566:$G$600,[90]Deals!$A$602:$G$629,[90]Deals!$A$630:$G$650,[90]Deals!$A$653:$G$690,[90]Deals!$A$693:$G$735,[90]Deals!$A$737:$G$771,[90]Deals!$A$773:$G$809,[90]Deals!$A$812:$G$840,[90]Deals!$A$843:$G$875,[90]Deals!$A$877:$G$915,[90]Deals!$A$919:$G$955,[90]Deals!$A$957:$G$990,[90]Deals!$A$995:$G$1040,[90]Deals!$A$1043:$G$1082,[90]Deals!$A$1087:$G$1114,[90]Deals!$A$1116:$G$1144</definedName>
    <definedName name="Transallo">'[99]BK page #5'!$F$28</definedName>
    <definedName name="tt" localSheetId="4">'[80]13. Headcount Forecast'!#REF!</definedName>
    <definedName name="tt" localSheetId="1">'[80]13. Headcount Forecast'!#REF!</definedName>
    <definedName name="tt" localSheetId="3">'[80]13. Headcount Forecast'!#REF!</definedName>
    <definedName name="tt">'[80]13. Headcount Forecast'!#REF!</definedName>
    <definedName name="ttt">'[15]13. Headcount Forecast'!#REF!</definedName>
    <definedName name="tttttt">'[15]13. Headcount Forecast'!#REF!</definedName>
    <definedName name="TXLDCLoad">'[82]Dx_Tariff&amp;COP'!#REF!</definedName>
    <definedName name="TXLDCRate" localSheetId="4">#REF!</definedName>
    <definedName name="TXLDCRate" localSheetId="1">#REF!</definedName>
    <definedName name="TXLDCRate" localSheetId="3">#REF!</definedName>
    <definedName name="TXLDCRate">#REF!</definedName>
    <definedName name="tyu" localSheetId="4">[12]!is1b,[12]!is1c,[12]!STATS2,[12]!STATS3</definedName>
    <definedName name="tyu" localSheetId="1">[12]!is1b,[12]!is1c,[12]!STATS2,[12]!STATS3</definedName>
    <definedName name="tyu">[12]!is1b,[12]!is1c,[12]!STATS2,[12]!STATS3</definedName>
    <definedName name="u" localSheetId="4">'[15]13. Headcount Forecast'!#REF!</definedName>
    <definedName name="u" localSheetId="1">'[15]13. Headcount Forecast'!#REF!</definedName>
    <definedName name="u" localSheetId="3">'[15]13. Headcount Forecast'!#REF!</definedName>
    <definedName name="u">'[15]13. Headcount Forecast'!#REF!</definedName>
    <definedName name="ukryt" localSheetId="4">[12]!is1b,[12]!is1c,[12]!STATS2,[12]!STATS3</definedName>
    <definedName name="ukryt" localSheetId="1">[12]!is1b,[12]!is1c,[12]!STATS2,[12]!STATS3</definedName>
    <definedName name="ukryt">[12]!is1b,[12]!is1c,[12]!STATS2,[12]!STATS3</definedName>
    <definedName name="unlock_NonOp">'[65]Sched 4'!$B$7:$B$23,'[65]Sched 4'!#REF!,'[65]Sched 4'!$C$7:$C$23,'[65]Sched 4'!$A$3:$IV$4</definedName>
    <definedName name="uod" localSheetId="4" hidden="1">{"detail305",#N/A,FALSE,"BI-305"}</definedName>
    <definedName name="uod" localSheetId="1" hidden="1">{"detail305",#N/A,FALSE,"BI-305"}</definedName>
    <definedName name="uod" localSheetId="3" hidden="1">{"detail305",#N/A,FALSE,"BI-305"}</definedName>
    <definedName name="uod" hidden="1">{"detail305",#N/A,FALSE,"BI-305"}</definedName>
    <definedName name="Update_Date">'[148]47. 2003 Comp&amp;Benefits Summary'!$AB$1</definedName>
    <definedName name="Upload_End">[86]Inputs!$C$6</definedName>
    <definedName name="usemcb">LEFT([131]sum!$AE$6)="Y"</definedName>
    <definedName name="usofa" localSheetId="4">'[149]usofa mapping for brampton'!$A$2:$C$1688</definedName>
    <definedName name="usofa" localSheetId="1">'[149]usofa mapping for brampton'!$A$2:$C$1688</definedName>
    <definedName name="usofa" localSheetId="3">'[149]usofa mapping for brampton'!$A$2:$C$1688</definedName>
    <definedName name="usofa">'[150]usofa mapping for brampton'!$A$2:$C$1688</definedName>
    <definedName name="uu" localSheetId="4">'[80]13. Headcount Forecast'!#REF!</definedName>
    <definedName name="uu" localSheetId="1">'[80]13. Headcount Forecast'!#REF!</definedName>
    <definedName name="uu" localSheetId="3">'[80]13. Headcount Forecast'!#REF!</definedName>
    <definedName name="uu">'[80]13. Headcount Forecast'!#REF!</definedName>
    <definedName name="uuu" localSheetId="4">'[15]13. Headcount Forecast'!#REF!</definedName>
    <definedName name="uuu" localSheetId="1">'[15]13. Headcount Forecast'!#REF!</definedName>
    <definedName name="uuu" localSheetId="3">'[15]13. Headcount Forecast'!#REF!</definedName>
    <definedName name="uuu">'[15]13. Headcount Forecast'!#REF!</definedName>
    <definedName name="uuuuuu">'[15]13. Headcount Forecast'!#REF!</definedName>
    <definedName name="v" hidden="1">{"Complete Budget",#N/A,FALSE,"Title";"Complete budget",#N/A,FALSE,"Accrual Summary";"Complete budget",#N/A,FALSE,"Accrual-Detail";"Complete budget",#N/A,FALSE,"Accrual-Captions";"Complete budget",#N/A,FALSE,"Accrual-GL Level";"Complete budget",#N/A,FALSE,"Cash Summary";"Complete budget",#N/A,FALSE,"Cash-Detail";"Complete budget",#N/A,FALSE,"Cash-Captions";"Complete budget",#N/A,FALSE,"Cash-GL Level";"Complete budget",#N/A,FALSE,"Production";"Complete budget",#N/A,FALSE,"5year support";"Complete budget",#N/A,FALSE,"Support";"Complete budget",#N/A,FALSE,"AvoidedCost";"Complete budget",#N/A,FALSE,"PowerPrices";"Complete budget",#N/A,FALSE,"GasPrices";"Complete budget",#N/A,FALSE,"Assumptions&amp;Notes";"Complete Budget",#N/A,FALSE,"Debt Covenants";"Complete Budget",#N/A,FALSE,"Accrual Analysis"}</definedName>
    <definedName name="val" localSheetId="4">[12]!is1b,[12]!is1c,[12]!STATS2,[12]!STATS3</definedName>
    <definedName name="val" localSheetId="1">[12]!is1b,[12]!is1c,[12]!STATS2,[12]!STATS3</definedName>
    <definedName name="val">[12]!is1b,[12]!is1c,[12]!STATS2,[12]!STATS3</definedName>
    <definedName name="Value" hidden="1">{"assumptions",#N/A,FALSE,"Scenario 1";"valuation",#N/A,FALSE,"Scenario 1"}</definedName>
    <definedName name="value1" hidden="1">{#N/A,#N/A,FALSE,"Cashflow Analysis";#N/A,#N/A,FALSE,"Sensitivity Analysis";#N/A,#N/A,FALSE,"PV";#N/A,#N/A,FALSE,"Pro Forma"}</definedName>
    <definedName name="valuel" localSheetId="4">[12]!is1b,[12]!is1c,[12]!STATS2,[12]!STATS3</definedName>
    <definedName name="valuel" localSheetId="1">[12]!is1b,[12]!is1c,[12]!STATS2,[12]!STATS3</definedName>
    <definedName name="valuel">[12]!is1b,[12]!is1c,[12]!STATS2,[12]!STATS3</definedName>
    <definedName name="vgtl" localSheetId="4" hidden="1">{#N/A,#N/A,FALSE,"INPUTDATA";#N/A,#N/A,FALSE,"SUMMARY"}</definedName>
    <definedName name="vgtl" localSheetId="1" hidden="1">{#N/A,#N/A,FALSE,"INPUTDATA";#N/A,#N/A,FALSE,"SUMMARY"}</definedName>
    <definedName name="vgtl" localSheetId="3" hidden="1">{#N/A,#N/A,FALSE,"INPUTDATA";#N/A,#N/A,FALSE,"SUMMARY"}</definedName>
    <definedName name="vgtl" hidden="1">{#N/A,#N/A,FALSE,"INPUTDATA";#N/A,#N/A,FALSE,"SUMMARY"}</definedName>
    <definedName name="votingshare">#REF!</definedName>
    <definedName name="VRIO" localSheetId="4">[12]!is1b,[12]!is1c,[12]!STATS2,[12]!STATS3</definedName>
    <definedName name="VRIO" localSheetId="1">[12]!is1b,[12]!is1c,[12]!STATS2,[12]!STATS3</definedName>
    <definedName name="VRIO">[12]!is1b,[12]!is1c,[12]!STATS2,[12]!STATS3</definedName>
    <definedName name="VRIO_1" localSheetId="4">[12]!is1b,[12]!is1c,[12]!STATS2,[12]!STATS3</definedName>
    <definedName name="VRIO_1" localSheetId="1">[12]!is1b,[12]!is1c,[12]!STATS2,[12]!STATS3</definedName>
    <definedName name="VRIO_1">[12]!is1b,[12]!is1c,[12]!STATS2,[12]!STATS3</definedName>
    <definedName name="vvv" localSheetId="4" hidden="1">{"EXCELHLP.HLP!1802";5;10;5;10;13;13;13;8;5;5;10;14;13;13;13;13;5;10;14;13;5;10;1;2;24}</definedName>
    <definedName name="vvv" localSheetId="1" hidden="1">{"EXCELHLP.HLP!1802";5;10;5;10;13;13;13;8;5;5;10;14;13;13;13;13;5;10;14;13;5;10;1;2;24}</definedName>
    <definedName name="vvv" localSheetId="3" hidden="1">{"EXCELHLP.HLP!1802";5;10;5;10;13;13;13;8;5;5;10;14;13;13;13;13;5;10;14;13;5;10;1;2;24}</definedName>
    <definedName name="vvv" hidden="1">{"EXCELHLP.HLP!1802";5;10;5;10;13;13;13;8;5;5;10;14;13;13;13;13;5;10;14;13;5;10;1;2;24}</definedName>
    <definedName name="vvvv">'[15]13. Headcount Forecast'!#REF!</definedName>
    <definedName name="vvvvv">'[15]13. Headcount Forecast'!#REF!</definedName>
    <definedName name="w" localSheetId="4">'[15]13. Headcount Forecast'!#REF!</definedName>
    <definedName name="w" localSheetId="1">'[15]13. Headcount Forecast'!#REF!</definedName>
    <definedName name="w" localSheetId="3">'[15]13. Headcount Forecast'!#REF!</definedName>
    <definedName name="w">'[15]13. Headcount Forecast'!#REF!</definedName>
    <definedName name="WageAlloc">'[118]Pre-97 WS5'!$E$33</definedName>
    <definedName name="wageinfl06">[142]Summary!#REF!</definedName>
    <definedName name="wageinfl08">[142]Summary!#REF!</definedName>
    <definedName name="wageinfl09">[142]Summary!#REF!</definedName>
    <definedName name="wageinfl10">[142]Summary!#REF!</definedName>
    <definedName name="wageinfla09">[142]Summary!#REF!</definedName>
    <definedName name="wageinfla10">[142]Summary!#REF!</definedName>
    <definedName name="wetr" localSheetId="4">[12]!is1b,[12]!is1c,[12]!STATS2,[12]!STATS3</definedName>
    <definedName name="wetr" localSheetId="1">[12]!is1b,[12]!is1c,[12]!STATS2,[12]!STATS3</definedName>
    <definedName name="wetr">[12]!is1b,[12]!is1c,[12]!STATS2,[12]!STATS3</definedName>
    <definedName name="WFC" hidden="1">#REF!</definedName>
    <definedName name="wfe" localSheetId="4"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fe" localSheetId="1"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fe" localSheetId="3"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fe"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GW">#REF!</definedName>
    <definedName name="what" hidden="1">{#N/A,#N/A,TRUE,"TOTAL DISTRIBUTION";#N/A,#N/A,TRUE,"SOUTH";#N/A,#N/A,TRUE,"NORTHEAST";#N/A,#N/A,TRUE,"WEST"}</definedName>
    <definedName name="WHB">#REF!</definedName>
    <definedName name="whnos" localSheetId="4" hidden="1">{#N/A,#N/A,TRUE,"TOTAL DSBN";#N/A,#N/A,TRUE,"WEST";#N/A,#N/A,TRUE,"SOUTH";#N/A,#N/A,TRUE,"NORTHEAST"}</definedName>
    <definedName name="whnos" localSheetId="1" hidden="1">{#N/A,#N/A,TRUE,"TOTAL DSBN";#N/A,#N/A,TRUE,"WEST";#N/A,#N/A,TRUE,"SOUTH";#N/A,#N/A,TRUE,"NORTHEAST"}</definedName>
    <definedName name="whnos" localSheetId="3" hidden="1">{#N/A,#N/A,TRUE,"TOTAL DSBN";#N/A,#N/A,TRUE,"WEST";#N/A,#N/A,TRUE,"SOUTH";#N/A,#N/A,TRUE,"NORTHEAST"}</definedName>
    <definedName name="whnos" hidden="1">{#N/A,#N/A,TRUE,"TOTAL DSBN";#N/A,#N/A,TRUE,"WEST";#N/A,#N/A,TRUE,"SOUTH";#N/A,#N/A,TRUE,"NORTHEAST"}</definedName>
    <definedName name="WHOLE_REPORT">#REF!</definedName>
    <definedName name="why" hidden="1">{#N/A,#N/A,TRUE,"TOTAL DSBN";#N/A,#N/A,TRUE,"WEST";#N/A,#N/A,TRUE,"SOUTH";#N/A,#N/A,TRUE,"NORTHEAST"}</definedName>
    <definedName name="why?" localSheetId="4" hidden="1">{#N/A,#N/A,TRUE,"TOTAL DSBN";#N/A,#N/A,TRUE,"WEST";#N/A,#N/A,TRUE,"SOUTH";#N/A,#N/A,TRUE,"NORTHEAST"}</definedName>
    <definedName name="why?" localSheetId="1" hidden="1">{#N/A,#N/A,TRUE,"TOTAL DSBN";#N/A,#N/A,TRUE,"WEST";#N/A,#N/A,TRUE,"SOUTH";#N/A,#N/A,TRUE,"NORTHEAST"}</definedName>
    <definedName name="why?" localSheetId="3" hidden="1">{#N/A,#N/A,TRUE,"TOTAL DSBN";#N/A,#N/A,TRUE,"WEST";#N/A,#N/A,TRUE,"SOUTH";#N/A,#N/A,TRUE,"NORTHEAST"}</definedName>
    <definedName name="why?" hidden="1">{#N/A,#N/A,TRUE,"TOTAL DSBN";#N/A,#N/A,TRUE,"WEST";#N/A,#N/A,TRUE,"SOUTH";#N/A,#N/A,TRUE,"NORTHEAST"}</definedName>
    <definedName name="wmeco1">#REF!</definedName>
    <definedName name="wmeco2">#REF!</definedName>
    <definedName name="wmecococ">#REF!</definedName>
    <definedName name="WMECOCOC2">#REF!</definedName>
    <definedName name="wpk" localSheetId="4" hidden="1">{#N/A,#N/A,FALSE,"INPUTDATA";#N/A,#N/A,FALSE,"SUMMARY"}</definedName>
    <definedName name="wpk" localSheetId="1" hidden="1">{#N/A,#N/A,FALSE,"INPUTDATA";#N/A,#N/A,FALSE,"SUMMARY"}</definedName>
    <definedName name="wpk" localSheetId="3" hidden="1">{#N/A,#N/A,FALSE,"INPUTDATA";#N/A,#N/A,FALSE,"SUMMARY"}</definedName>
    <definedName name="wpk" hidden="1">{#N/A,#N/A,FALSE,"INPUTDATA";#N/A,#N/A,FALSE,"SUMMARY"}</definedName>
    <definedName name="wrn.1999._.Cash._.Report." hidden="1">{"1999 Cash Budget",#N/A,FALSE,"99 Cash";"1999 Cash Budget YTD",#N/A,FALSE,"99 Cash";"1999 Cash Actual/Forcast",#N/A,FALSE,"99 Cash";"1999 Cash Actual/Forcast YTD",#N/A,FALSE,"99 Cash"}</definedName>
    <definedName name="wrn.3cases." hidden="1">{#N/A,"Base",FALSE,"Dividend";#N/A,"Conservative",FALSE,"Dividend";#N/A,"Downside",FALSE,"Dividend"}</definedName>
    <definedName name="wrn.95cap." hidden="1">{#N/A,#N/A,FALSE,"95CAPGRY"}</definedName>
    <definedName name="wrn.96._.ju._.forecat." hidden="1">{#N/A,#N/A,FALSE,"Expenses";#N/A,#N/A,FALSE,"Revenue"}</definedName>
    <definedName name="wrn.97maint.xls." localSheetId="4" hidden="1">{#N/A,#N/A,TRUE,"TOTAL DISTRIBUTION";#N/A,#N/A,TRUE,"SOUTH";#N/A,#N/A,TRUE,"NORTHEAST";#N/A,#N/A,TRUE,"WEST"}</definedName>
    <definedName name="wrn.97maint.xls." localSheetId="1" hidden="1">{#N/A,#N/A,TRUE,"TOTAL DISTRIBUTION";#N/A,#N/A,TRUE,"SOUTH";#N/A,#N/A,TRUE,"NORTHEAST";#N/A,#N/A,TRUE,"WEST"}</definedName>
    <definedName name="wrn.97maint.xls." localSheetId="3" hidden="1">{#N/A,#N/A,TRUE,"TOTAL DISTRIBUTION";#N/A,#N/A,TRUE,"SOUTH";#N/A,#N/A,TRUE,"NORTHEAST";#N/A,#N/A,TRUE,"WEST"}</definedName>
    <definedName name="wrn.97maint.xls." hidden="1">{#N/A,#N/A,TRUE,"TOTAL DISTRIBUTION";#N/A,#N/A,TRUE,"SOUTH";#N/A,#N/A,TRUE,"NORTHEAST";#N/A,#N/A,TRUE,"WEST"}</definedName>
    <definedName name="wrn.97OR.XLs." localSheetId="4" hidden="1">{#N/A,#N/A,TRUE,"TOTAL DSBN";#N/A,#N/A,TRUE,"WEST";#N/A,#N/A,TRUE,"SOUTH";#N/A,#N/A,TRUE,"NORTHEAST"}</definedName>
    <definedName name="wrn.97OR.XLs." localSheetId="1" hidden="1">{#N/A,#N/A,TRUE,"TOTAL DSBN";#N/A,#N/A,TRUE,"WEST";#N/A,#N/A,TRUE,"SOUTH";#N/A,#N/A,TRUE,"NORTHEAST"}</definedName>
    <definedName name="wrn.97OR.XLs." localSheetId="3" hidden="1">{#N/A,#N/A,TRUE,"TOTAL DSBN";#N/A,#N/A,TRUE,"WEST";#N/A,#N/A,TRUE,"SOUTH";#N/A,#N/A,TRUE,"NORTHEAST"}</definedName>
    <definedName name="wrn.97OR.XLs." hidden="1">{#N/A,#N/A,TRUE,"TOTAL DSBN";#N/A,#N/A,TRUE,"WEST";#N/A,#N/A,TRUE,"SOUTH";#N/A,#N/A,TRUE,"NORTHEAST"}</definedName>
    <definedName name="wrn.Accretion." hidden="1">{"Accretion",#N/A,FALSE,"Assum"}</definedName>
    <definedName name="wrn.ACTUAL._.ALL._.PAGES." hidden="1">{"ACTUAL",#N/A,FALSE,"OVER_UND"}</definedName>
    <definedName name="wrn.AFUDC." hidden="1">{#N/A,#N/A,FALSE,"AFDC"}</definedName>
    <definedName name="wrn.Aging._.and._.Trend._.Analysis." hidden="1">{#N/A,#N/A,FALSE,"Aging Summary";#N/A,#N/A,FALSE,"Ratio Analysis";#N/A,#N/A,FALSE,"Test 120 Day Accts";#N/A,#N/A,FALSE,"Tickmarks"}</definedName>
    <definedName name="wrn.ALL." localSheetId="4"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 localSheetId="1"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 localSheetId="3"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wrn.All._.Periods." hidden="1">{"Martin Oct93_Mar94",#N/A,FALSE,"Martin Oct93 - Mar94";"Martin Apr94_Sep94",#N/A,FALSE,"Martin Apr94 - Sep94";"Martin Oct94_Mar95",#N/A,FALSE,"Martin Oct94 - Mar95";"Martin Apr95_Sep95",#N/A,FALSE,"Martin Apr95 - Sep95";"Martin Oct95_Mar96",#N/A,FALSE,"Martin Oct95 - Mar96"}</definedName>
    <definedName name="wrn.ALL_PERIODS." hidden="1">{"Oct93_Mar94",#N/A,TRUE,"Actuals (Oct 93 - Mar 94)";"Apr94_Sep94",#N/A,TRUE,"Actuals (Apr 94 - Sep 94)";"Oct94_Mar95",#N/A,TRUE,"Actuals (Oct 94 - Mar 95)";"Apr95_Sep95",#N/A,TRUE,"Actual Estimt (Apr 95 - Sep 95)";"Oct95_Mar96",#N/A,TRUE,"Estimates (Oct 95 - Mar 96)"}</definedName>
    <definedName name="wrn.Allowance._.Analysis." localSheetId="4" hidden="1">{#N/A,#N/A,FALSE,"F. Tax Analysis";#N/A,#N/A,FALSE,"G. Bond Analysis";#N/A,#N/A,FALSE,"H. Insurance Analysis"}</definedName>
    <definedName name="wrn.Allowance._.Analysis." localSheetId="1" hidden="1">{#N/A,#N/A,FALSE,"F. Tax Analysis";#N/A,#N/A,FALSE,"G. Bond Analysis";#N/A,#N/A,FALSE,"H. Insurance Analysis"}</definedName>
    <definedName name="wrn.Allowance._.Analysis." localSheetId="3" hidden="1">{#N/A,#N/A,FALSE,"F. Tax Analysis";#N/A,#N/A,FALSE,"G. Bond Analysis";#N/A,#N/A,FALSE,"H. Insurance Analysis"}</definedName>
    <definedName name="wrn.Allowance._.Analysis." hidden="1">{#N/A,#N/A,FALSE,"F. Tax Analysis";#N/A,#N/A,FALSE,"G. Bond Analysis";#N/A,#N/A,FALSE,"H. Insurance Analysis"}</definedName>
    <definedName name="wrn.AnnualRentRoll." hidden="1">{"AnnualRentRollPg1",#N/A,FALSE,"RentRoll";"AnnualRentRollPg2",#N/A,FALSE,"RentRoll"}</definedName>
    <definedName name="wrn.APAGE1." hidden="1">{"APAGE1",#N/A,FALSE,"JAN95_OU"}</definedName>
    <definedName name="wrn.APAGE2." hidden="1">{"APAGE2",#N/A,FALSE,"JAN95_OU"}</definedName>
    <definedName name="wrn.APAGE3." hidden="1">{"APAGE3",#N/A,FALSE,"JAN95_OU"}</definedName>
    <definedName name="wrn.Apr94_Sep95." hidden="1">{"Apr95_Sep95",#N/A,FALSE,"Actual Estimt (Apr 95 - Sep 95)"}</definedName>
    <definedName name="wrn.Apr95_Sep95." hidden="1">{"Apr95_Sep95",#N/A,FALSE,"Actual~Estimt (Apr 95 - Sep 95)";"Apr95_Sep95",#N/A,FALSE,#N/A;"Apr95_Sep95",#N/A,FALSE,#N/A;"Apr95_Sep95",#N/A,FALSE,#N/A;"Apr95_Sep95",#N/A,FALSE,#N/A}</definedName>
    <definedName name="wrn.Assumptions." hidden="1">{"Assumptions",#N/A,FALSE,"Assum"}</definedName>
    <definedName name="wrn.CAAP._.Report.JPG" hidden="1">{"Income Budget",#N/A,FALSE,"98 Income";"Running GAAP Budget Income",#N/A,FALSE,"98 Income";"GAAP Actual",#N/A,FALSE,"98 Income";"GAAP Varinance",#N/A,FALSE,"98 Income"}</definedName>
    <definedName name="wrn.Cash._.Report." hidden="1">{"Cash Budget",#N/A,FALSE,"98 Cash";"Running Cash Budget",#N/A,FALSE,"98 Cash";"Actual Cash",#N/A,FALSE,"98 Cash";"Update Cash Budget",#N/A,FALSE,"98 Cash"}</definedName>
    <definedName name="wrn.Cash._.Report.JPG" hidden="1">{"Cash Budget",#N/A,FALSE,"98 Cash";"Running Cash Budget",#N/A,FALSE,"98 Cash";"Actual Cash",#N/A,FALSE,"98 Cash";"Update Cash Budget",#N/A,FALSE,"98 Cash"}</definedName>
    <definedName name="wrn.Citgo._.Status." localSheetId="4" hidden="1">{#N/A,#N/A,TRUE,"Task Status";#N/A,#N/A,TRUE,"Document Status";#N/A,#N/A,TRUE,"Percent Complete";#N/A,#N/A,TRUE,"Manhour Sum"}</definedName>
    <definedName name="wrn.Citgo._.Status." localSheetId="1" hidden="1">{#N/A,#N/A,TRUE,"Task Status";#N/A,#N/A,TRUE,"Document Status";#N/A,#N/A,TRUE,"Percent Complete";#N/A,#N/A,TRUE,"Manhour Sum"}</definedName>
    <definedName name="wrn.Citgo._.Status." localSheetId="3" hidden="1">{#N/A,#N/A,TRUE,"Task Status";#N/A,#N/A,TRUE,"Document Status";#N/A,#N/A,TRUE,"Percent Complete";#N/A,#N/A,TRUE,"Manhour Sum"}</definedName>
    <definedName name="wrn.Citgo._.Status." hidden="1">{#N/A,#N/A,TRUE,"Task Status";#N/A,#N/A,TRUE,"Document Status";#N/A,#N/A,TRUE,"Percent Complete";#N/A,#N/A,TRUE,"Manhour Sum"}</definedName>
    <definedName name="wrn.Complete._.Review." hidden="1">{#N/A,#N/A,FALSE,"Occ and Rate";#N/A,#N/A,FALSE,"PF Input";#N/A,#N/A,FALSE,"Capital Input";#N/A,#N/A,FALSE,"Proforma Five Yr";#N/A,#N/A,FALSE,"Calculations";#N/A,#N/A,FALSE,"Transaction Summary-DTW"}</definedName>
    <definedName name="wrn.Component._.Analy." localSheetId="4" hidden="1">{#N/A,#N/A,FALSE,"Results";#N/A,#N/A,FALSE,"Input Data";#N/A,#N/A,FALSE,"Generation Calculation";#N/A,#N/A,FALSE,"Unit Heat Rate Calculation";#N/A,#N/A,FALSE,"BEFF.XLS";#N/A,#N/A,FALSE,"TURBEFF.XLS";#N/A,#N/A,FALSE,"Final FWH Extraction Flow";#N/A,#N/A,FALSE,"Condenser Performance";#N/A,#N/A,FALSE,"Stage Pressure Correction"}</definedName>
    <definedName name="wrn.Component._.Analy." localSheetId="1" hidden="1">{#N/A,#N/A,FALSE,"Results";#N/A,#N/A,FALSE,"Input Data";#N/A,#N/A,FALSE,"Generation Calculation";#N/A,#N/A,FALSE,"Unit Heat Rate Calculation";#N/A,#N/A,FALSE,"BEFF.XLS";#N/A,#N/A,FALSE,"TURBEFF.XLS";#N/A,#N/A,FALSE,"Final FWH Extraction Flow";#N/A,#N/A,FALSE,"Condenser Performance";#N/A,#N/A,FALSE,"Stage Pressure Correction"}</definedName>
    <definedName name="wrn.Component._.Analy." localSheetId="3" hidden="1">{#N/A,#N/A,FALSE,"Results";#N/A,#N/A,FALSE,"Input Data";#N/A,#N/A,FALSE,"Generation Calculation";#N/A,#N/A,FALSE,"Unit Heat Rate Calculation";#N/A,#N/A,FALSE,"BEFF.XLS";#N/A,#N/A,FALSE,"TURBEFF.XLS";#N/A,#N/A,FALSE,"Final FWH Extraction Flow";#N/A,#N/A,FALSE,"Condenser Performance";#N/A,#N/A,FALSE,"Stage Pressure Correction"}</definedName>
    <definedName name="wrn.Component._.Analy." hidden="1">{#N/A,#N/A,FALSE,"Results";#N/A,#N/A,FALSE,"Input Data";#N/A,#N/A,FALSE,"Generation Calculation";#N/A,#N/A,FALSE,"Unit Heat Rate Calculation";#N/A,#N/A,FALSE,"BEFF.XLS";#N/A,#N/A,FALSE,"TURBEFF.XLS";#N/A,#N/A,FALSE,"Final FWH Extraction Flow";#N/A,#N/A,FALSE,"Condenser Performance";#N/A,#N/A,FALSE,"Stage Pressure Correction"}</definedName>
    <definedName name="wrn.Condenser._.Summary." localSheetId="4" hidden="1">{#N/A,#N/A,FALSE,"SUMMARY";#N/A,#N/A,FALSE,"INPUTDATA";#N/A,#N/A,FALSE,"Condenser Performance"}</definedName>
    <definedName name="wrn.Condenser._.Summary." localSheetId="1" hidden="1">{#N/A,#N/A,FALSE,"SUMMARY";#N/A,#N/A,FALSE,"INPUTDATA";#N/A,#N/A,FALSE,"Condenser Performance"}</definedName>
    <definedName name="wrn.Condenser._.Summary." localSheetId="3" hidden="1">{#N/A,#N/A,FALSE,"SUMMARY";#N/A,#N/A,FALSE,"INPUTDATA";#N/A,#N/A,FALSE,"Condenser Performance"}</definedName>
    <definedName name="wrn.Condenser._.Summary." hidden="1">{#N/A,#N/A,FALSE,"SUMMARY";#N/A,#N/A,FALSE,"INPUTDATA";#N/A,#N/A,FALSE,"Condenser Performance"}</definedName>
    <definedName name="wrn.COST." localSheetId="4" hidden="1">{#N/A,#N/A,FALSE,"T COST";#N/A,#N/A,FALSE,"COST_FH"}</definedName>
    <definedName name="wrn.COST." localSheetId="1" hidden="1">{#N/A,#N/A,FALSE,"T COST";#N/A,#N/A,FALSE,"COST_FH"}</definedName>
    <definedName name="wrn.COST." localSheetId="3" hidden="1">{#N/A,#N/A,FALSE,"T COST";#N/A,#N/A,FALSE,"COST_FH"}</definedName>
    <definedName name="wrn.COST." hidden="1">{#N/A,#N/A,FALSE,"T COST";#N/A,#N/A,FALSE,"COST_FH"}</definedName>
    <definedName name="wrn.Detail." localSheetId="4" hidden="1">{"Detail",#N/A,FALSE,"Detail"}</definedName>
    <definedName name="wrn.Detail." localSheetId="1" hidden="1">{"Detail",#N/A,FALSE,"Detail"}</definedName>
    <definedName name="wrn.Detail." localSheetId="3" hidden="1">{"Detail",#N/A,FALSE,"Detail"}</definedName>
    <definedName name="wrn.Detail." hidden="1">{"Detail",#N/A,FALSE,"Detail"}</definedName>
    <definedName name="wrn.Detail._.Support._.and._.Summary." hidden="1">{"Alloc Book Depr and Tax Depr",#N/A,FALSE,"OBO DEF TAX";"Ssh Ms Clo to PIS in Cur Mo",#N/A,FALSE,"OBO DEF TAX";"FPSC Book Depreciation",#N/A,FALSE,"OBO DEF TAX";"Ferc Book Depreciation",#N/A,FALSE,"OBO DEF TAX";"OBO Deferred Tax Sum",#N/A,FALSE,"OBO DEF TAX";"Tax Depr Tables",#N/A,FALSE,"OBO DEF TAX"}</definedName>
    <definedName name="wrn.EARNINGS._.RELEASE." hidden="1">{#N/A,#N/A,FALSE,"Earnings release"}</definedName>
    <definedName name="wrn.EFRT." hidden="1">{"EFRT Pg 1",#N/A,FALSE,"EFRT (2)";"EFRT Pg 2",#N/A,FALSE,"EFRT (2)"}</definedName>
    <definedName name="wrn.Engr._.Summary." localSheetId="4" hidden="1">{#N/A,#N/A,FALSE,"INPUTDATA";#N/A,#N/A,FALSE,"SUMMARY";#N/A,#N/A,FALSE,"CTAREP";#N/A,#N/A,FALSE,"CTBREP";#N/A,#N/A,FALSE,"TURBEFF";#N/A,#N/A,FALSE,"Condenser Performance"}</definedName>
    <definedName name="wrn.Engr._.Summary." localSheetId="1" hidden="1">{#N/A,#N/A,FALSE,"INPUTDATA";#N/A,#N/A,FALSE,"SUMMARY";#N/A,#N/A,FALSE,"CTAREP";#N/A,#N/A,FALSE,"CTBREP";#N/A,#N/A,FALSE,"TURBEFF";#N/A,#N/A,FALSE,"Condenser Performance"}</definedName>
    <definedName name="wrn.Engr._.Summary." localSheetId="3" hidden="1">{#N/A,#N/A,FALSE,"INPUTDATA";#N/A,#N/A,FALSE,"SUMMARY";#N/A,#N/A,FALSE,"CTAREP";#N/A,#N/A,FALSE,"CTBREP";#N/A,#N/A,FALSE,"TURBEFF";#N/A,#N/A,FALSE,"Condenser Performance"}</definedName>
    <definedName name="wrn.Engr._.Summary." hidden="1">{#N/A,#N/A,FALSE,"INPUTDATA";#N/A,#N/A,FALSE,"SUMMARY";#N/A,#N/A,FALSE,"CTAREP";#N/A,#N/A,FALSE,"CTBREP";#N/A,#N/A,FALSE,"TURBEFF";#N/A,#N/A,FALSE,"Condenser Performance"}</definedName>
    <definedName name="wrn.ERI2._.AIMR." hidden="1">{#N/A,#N/A,FALSE,"NA_Roll";#N/A,#N/A,FALSE,"NAV_recon";#N/A,#N/A,FALSE,"NII";#N/A,#N/A,FALSE,"Contrbtns";#N/A,#N/A,FALSE,"Distrbtns";#N/A,#N/A,FALSE,"QWAE";#N/A,#N/A,FALSE,"AWAE";#N/A,#N/A,FALSE,"Rtrns_bf_fees";#N/A,#N/A,FALSE,"Rtrns_aft_fees";#N/A,#N/A,FALSE,"Inc_bfr_fees";#N/A,#N/A,FALSE,"ERI-II Summary";#N/A,#N/A,FALSE,"ERI-II Fees"}</definedName>
    <definedName name="wrn.Exec._.Summary." localSheetId="4" hidden="1">{#N/A,#N/A,FALSE,"INPUTDATA";#N/A,#N/A,FALSE,"SUMMARY"}</definedName>
    <definedName name="wrn.Exec._.Summary." localSheetId="1" hidden="1">{#N/A,#N/A,FALSE,"INPUTDATA";#N/A,#N/A,FALSE,"SUMMARY"}</definedName>
    <definedName name="wrn.Exec._.Summary." localSheetId="3" hidden="1">{#N/A,#N/A,FALSE,"INPUTDATA";#N/A,#N/A,FALSE,"SUMMARY"}</definedName>
    <definedName name="wrn.Exec._.Summary." hidden="1">{#N/A,#N/A,FALSE,"INPUTDATA";#N/A,#N/A,FALSE,"SUMMARY"}</definedName>
    <definedName name="wrn.Exec1._.Summary" localSheetId="4" hidden="1">{#N/A,#N/A,FALSE,"INPUTDATA";#N/A,#N/A,FALSE,"SUMMARY"}</definedName>
    <definedName name="wrn.Exec1._.Summary" localSheetId="1" hidden="1">{#N/A,#N/A,FALSE,"INPUTDATA";#N/A,#N/A,FALSE,"SUMMARY"}</definedName>
    <definedName name="wrn.Exec1._.Summary" localSheetId="3" hidden="1">{#N/A,#N/A,FALSE,"INPUTDATA";#N/A,#N/A,FALSE,"SUMMARY"}</definedName>
    <definedName name="wrn.Exec1._.Summary" hidden="1">{#N/A,#N/A,FALSE,"INPUTDATA";#N/A,#N/A,FALSE,"SUMMARY"}</definedName>
    <definedName name="wrn.Executive._.Review._.Report." localSheetId="4" hidden="1">{#N/A,#N/A,FALSE,"Executive Review Sheet";#N/A,#N/A,FALSE,"Summary of Estimate Components";#N/A,#N/A,FALSE,"Summary of Allowances"}</definedName>
    <definedName name="wrn.Executive._.Review._.Report." localSheetId="1" hidden="1">{#N/A,#N/A,FALSE,"Executive Review Sheet";#N/A,#N/A,FALSE,"Summary of Estimate Components";#N/A,#N/A,FALSE,"Summary of Allowances"}</definedName>
    <definedName name="wrn.Executive._.Review._.Report." localSheetId="3" hidden="1">{#N/A,#N/A,FALSE,"Executive Review Sheet";#N/A,#N/A,FALSE,"Summary of Estimate Components";#N/A,#N/A,FALSE,"Summary of Allowances"}</definedName>
    <definedName name="wrn.Executive._.Review._.Report." hidden="1">{#N/A,#N/A,FALSE,"Executive Review Sheet";#N/A,#N/A,FALSE,"Summary of Estimate Components";#N/A,#N/A,FALSE,"Summary of Allowances"}</definedName>
    <definedName name="wrn.ExitAndSalesAssumptions." hidden="1">{#N/A,#N/A,FALSE,"ExitStrategy"}</definedName>
    <definedName name="wrn.FCB." hidden="1">{"FCB_ALL",#N/A,FALSE,"FCB"}</definedName>
    <definedName name="wrn.fcb2" hidden="1">{"FCB_ALL",#N/A,FALSE,"FCB"}</definedName>
    <definedName name="wrn.FNM._.Graph." localSheetId="4" hidden="1">{"fnm graph",#N/A,FALSE,"Graphs"}</definedName>
    <definedName name="wrn.FNM._.Graph." localSheetId="1" hidden="1">{"fnm graph",#N/A,FALSE,"Graphs"}</definedName>
    <definedName name="wrn.FNM._.Graph." localSheetId="3" hidden="1">{"fnm graph",#N/A,FALSE,"Graphs"}</definedName>
    <definedName name="wrn.FNM._.Graph." hidden="1">{"fnm graph",#N/A,FALSE,"Graphs"}</definedName>
    <definedName name="wrn.FPL._.Cnsl._.Inc._.State._.Pg._.3A." hidden="1">{"FPL Consol Inc State Pg 3A",#N/A,FALSE,"ISFPLSUB"}</definedName>
    <definedName name="wrn.FPL._.Cnsl._.Inc._.State._.Pg._.3M." hidden="1">{"FPL Consol Inc State Pg 3M",#N/A,FALSE,"ISFPLSUB"}</definedName>
    <definedName name="wrn.FPL._.Cnsl._.Inc._.State._.Pg._.3Y." hidden="1">{"FPL Consol Inc State Pg 3Y",#N/A,FALSE,"ISFPLSUB"}</definedName>
    <definedName name="wrn.FPL._.Consolidated." hidden="1">{"Fpl Consol Pg 1",#N/A,FALSE,"FPL Consolidated";"FPL Consol Pg 2",#N/A,FALSE,"FPL Consolidated"}</definedName>
    <definedName name="wrn.Full._.Budget." hidden="1">{"Complete Budget",#N/A,FALSE,"Title";"Complete budget",#N/A,FALSE,"Accrual Summary";"Complete budget",#N/A,FALSE,"Accrual-Detail";"Complete budget",#N/A,FALSE,"Accrual-Captions";"Complete budget",#N/A,FALSE,"Accrual-GL Level";"Complete budget",#N/A,FALSE,"Cash Summary";"Complete budget",#N/A,FALSE,"Cash-Detail";"Complete budget",#N/A,FALSE,"Cash-Captions";"Complete budget",#N/A,FALSE,"Cash-GL Level";"Complete budget",#N/A,FALSE,"Production";"Complete budget",#N/A,FALSE,"5year support";"Complete budget",#N/A,FALSE,"Support";"Complete budget",#N/A,FALSE,"AvoidedCost";"Complete budget",#N/A,FALSE,"PowerPrices";"Complete budget",#N/A,FALSE,"GasPrices";"Complete budget",#N/A,FALSE,"Assumptions&amp;Notes";"Complete Budget",#N/A,FALSE,"Debt Covenants";"Complete Budget",#N/A,FALSE,"Accrual Analysis"}</definedName>
    <definedName name="wrn.GAAP._.Report." hidden="1">{"Income Budget",#N/A,FALSE,"98 Income";"Running GAAP Budget Income",#N/A,FALSE,"98 Income";"GAAP Actual",#N/A,FALSE,"98 Income";"GAAP Varinance",#N/A,FALSE,"98 Income"}</definedName>
    <definedName name="wrn.HO._.Cost._.Alloc." localSheetId="4" hidden="1">{"SumCost_Alloc",#N/A,FALSE,"Sheet1";"ChairOffice",#N/A,FALSE,"Sheet1";"BoardDirectors",#N/A,FALSE,"Sheet1";"PresCEO",#N/A,FALSE,"Sheet1";"CFOOffice",#N/A,FALSE,"Sheet1";"TreasOffice",#N/A,FALSE,"Sheet1";"StratDevelop",#N/A,FALSE,"Sheet1";"GenlCons_Secy",#N/A,FALSE,"Sheet1";"GenlCons_Corp",#N/A,FALSE,"Sheet1";"GenlCons_Law",#N/A,FALSE,"Sheet1";"GenlCons_Reg_Price",#N/A,FALSE,"Sheet1";"HumanResources",#N/A,FALSE,"Sheet1";"LabourRelations",#N/A,FALSE,"Sheet1";"IMIT",#N/A,FALSE,"Sheet1";"CorpComm",#N/A,FALSE,"Sheet1";"LBSSFacilities",#N/A,FALSE,"Sheet1";"CF_CorpContr",#N/A,FALSE,"Sheet1";"CFTreasury",#N/A,FALSE,"Sheet1";"CFTax",#N/A,FALSE,"Sheet1";"CFStrategy",#N/A,FALSE,"Sheet1";"CF_InternalAudit",#N/A,FALSE,"Sheet1"}</definedName>
    <definedName name="wrn.HO._.Cost._.Alloc." localSheetId="1" hidden="1">{"SumCost_Alloc",#N/A,FALSE,"Sheet1";"ChairOffice",#N/A,FALSE,"Sheet1";"BoardDirectors",#N/A,FALSE,"Sheet1";"PresCEO",#N/A,FALSE,"Sheet1";"CFOOffice",#N/A,FALSE,"Sheet1";"TreasOffice",#N/A,FALSE,"Sheet1";"StratDevelop",#N/A,FALSE,"Sheet1";"GenlCons_Secy",#N/A,FALSE,"Sheet1";"GenlCons_Corp",#N/A,FALSE,"Sheet1";"GenlCons_Law",#N/A,FALSE,"Sheet1";"GenlCons_Reg_Price",#N/A,FALSE,"Sheet1";"HumanResources",#N/A,FALSE,"Sheet1";"LabourRelations",#N/A,FALSE,"Sheet1";"IMIT",#N/A,FALSE,"Sheet1";"CorpComm",#N/A,FALSE,"Sheet1";"LBSSFacilities",#N/A,FALSE,"Sheet1";"CF_CorpContr",#N/A,FALSE,"Sheet1";"CFTreasury",#N/A,FALSE,"Sheet1";"CFTax",#N/A,FALSE,"Sheet1";"CFStrategy",#N/A,FALSE,"Sheet1";"CF_InternalAudit",#N/A,FALSE,"Sheet1"}</definedName>
    <definedName name="wrn.HO._.Cost._.Alloc." localSheetId="3" hidden="1">{"SumCost_Alloc",#N/A,FALSE,"Sheet1";"ChairOffice",#N/A,FALSE,"Sheet1";"BoardDirectors",#N/A,FALSE,"Sheet1";"PresCEO",#N/A,FALSE,"Sheet1";"CFOOffice",#N/A,FALSE,"Sheet1";"TreasOffice",#N/A,FALSE,"Sheet1";"StratDevelop",#N/A,FALSE,"Sheet1";"GenlCons_Secy",#N/A,FALSE,"Sheet1";"GenlCons_Corp",#N/A,FALSE,"Sheet1";"GenlCons_Law",#N/A,FALSE,"Sheet1";"GenlCons_Reg_Price",#N/A,FALSE,"Sheet1";"HumanResources",#N/A,FALSE,"Sheet1";"LabourRelations",#N/A,FALSE,"Sheet1";"IMIT",#N/A,FALSE,"Sheet1";"CorpComm",#N/A,FALSE,"Sheet1";"LBSSFacilities",#N/A,FALSE,"Sheet1";"CF_CorpContr",#N/A,FALSE,"Sheet1";"CFTreasury",#N/A,FALSE,"Sheet1";"CFTax",#N/A,FALSE,"Sheet1";"CFStrategy",#N/A,FALSE,"Sheet1";"CF_InternalAudit",#N/A,FALSE,"Sheet1"}</definedName>
    <definedName name="wrn.HO._.Cost._.Alloc." hidden="1">{"SumCost_Alloc",#N/A,FALSE,"Sheet1";"ChairOffice",#N/A,FALSE,"Sheet1";"BoardDirectors",#N/A,FALSE,"Sheet1";"PresCEO",#N/A,FALSE,"Sheet1";"CFOOffice",#N/A,FALSE,"Sheet1";"TreasOffice",#N/A,FALSE,"Sheet1";"StratDevelop",#N/A,FALSE,"Sheet1";"GenlCons_Secy",#N/A,FALSE,"Sheet1";"GenlCons_Corp",#N/A,FALSE,"Sheet1";"GenlCons_Law",#N/A,FALSE,"Sheet1";"GenlCons_Reg_Price",#N/A,FALSE,"Sheet1";"HumanResources",#N/A,FALSE,"Sheet1";"LabourRelations",#N/A,FALSE,"Sheet1";"IMIT",#N/A,FALSE,"Sheet1";"CorpComm",#N/A,FALSE,"Sheet1";"LBSSFacilities",#N/A,FALSE,"Sheet1";"CF_CorpContr",#N/A,FALSE,"Sheet1";"CFTreasury",#N/A,FALSE,"Sheet1";"CFTax",#N/A,FALSE,"Sheet1";"CFStrategy",#N/A,FALSE,"Sheet1";"CF_InternalAudit",#N/A,FALSE,"Sheet1"}</definedName>
    <definedName name="wrn.HO._.Cost._.Alloc._BIT" localSheetId="4" hidden="1">{"SumCost_Alloc",#N/A,FALSE,"Sheet1";"ChairOffice",#N/A,FALSE,"Sheet1";"BoardDirectors",#N/A,FALSE,"Sheet1";"PresCEO",#N/A,FALSE,"Sheet1";"CFOOffice",#N/A,FALSE,"Sheet1";"TreasOffice",#N/A,FALSE,"Sheet1";"StratDevelop",#N/A,FALSE,"Sheet1";"GenlCons_Secy",#N/A,FALSE,"Sheet1";"GenlCons_Corp",#N/A,FALSE,"Sheet1";"GenlCons_Law",#N/A,FALSE,"Sheet1";"GenlCons_Reg_Price",#N/A,FALSE,"Sheet1";"HumanResources",#N/A,FALSE,"Sheet1";"LabourRelations",#N/A,FALSE,"Sheet1";"IMIT",#N/A,FALSE,"Sheet1";"CorpComm",#N/A,FALSE,"Sheet1";"LBSSFacilities",#N/A,FALSE,"Sheet1";"CF_CorpContr",#N/A,FALSE,"Sheet1";"CFTreasury",#N/A,FALSE,"Sheet1";"CFTax",#N/A,FALSE,"Sheet1";"CFStrategy",#N/A,FALSE,"Sheet1";"CF_InternalAudit",#N/A,FALSE,"Sheet1"}</definedName>
    <definedName name="wrn.HO._.Cost._.Alloc._BIT" localSheetId="1" hidden="1">{"SumCost_Alloc",#N/A,FALSE,"Sheet1";"ChairOffice",#N/A,FALSE,"Sheet1";"BoardDirectors",#N/A,FALSE,"Sheet1";"PresCEO",#N/A,FALSE,"Sheet1";"CFOOffice",#N/A,FALSE,"Sheet1";"TreasOffice",#N/A,FALSE,"Sheet1";"StratDevelop",#N/A,FALSE,"Sheet1";"GenlCons_Secy",#N/A,FALSE,"Sheet1";"GenlCons_Corp",#N/A,FALSE,"Sheet1";"GenlCons_Law",#N/A,FALSE,"Sheet1";"GenlCons_Reg_Price",#N/A,FALSE,"Sheet1";"HumanResources",#N/A,FALSE,"Sheet1";"LabourRelations",#N/A,FALSE,"Sheet1";"IMIT",#N/A,FALSE,"Sheet1";"CorpComm",#N/A,FALSE,"Sheet1";"LBSSFacilities",#N/A,FALSE,"Sheet1";"CF_CorpContr",#N/A,FALSE,"Sheet1";"CFTreasury",#N/A,FALSE,"Sheet1";"CFTax",#N/A,FALSE,"Sheet1";"CFStrategy",#N/A,FALSE,"Sheet1";"CF_InternalAudit",#N/A,FALSE,"Sheet1"}</definedName>
    <definedName name="wrn.HO._.Cost._.Alloc._BIT" localSheetId="3" hidden="1">{"SumCost_Alloc",#N/A,FALSE,"Sheet1";"ChairOffice",#N/A,FALSE,"Sheet1";"BoardDirectors",#N/A,FALSE,"Sheet1";"PresCEO",#N/A,FALSE,"Sheet1";"CFOOffice",#N/A,FALSE,"Sheet1";"TreasOffice",#N/A,FALSE,"Sheet1";"StratDevelop",#N/A,FALSE,"Sheet1";"GenlCons_Secy",#N/A,FALSE,"Sheet1";"GenlCons_Corp",#N/A,FALSE,"Sheet1";"GenlCons_Law",#N/A,FALSE,"Sheet1";"GenlCons_Reg_Price",#N/A,FALSE,"Sheet1";"HumanResources",#N/A,FALSE,"Sheet1";"LabourRelations",#N/A,FALSE,"Sheet1";"IMIT",#N/A,FALSE,"Sheet1";"CorpComm",#N/A,FALSE,"Sheet1";"LBSSFacilities",#N/A,FALSE,"Sheet1";"CF_CorpContr",#N/A,FALSE,"Sheet1";"CFTreasury",#N/A,FALSE,"Sheet1";"CFTax",#N/A,FALSE,"Sheet1";"CFStrategy",#N/A,FALSE,"Sheet1";"CF_InternalAudit",#N/A,FALSE,"Sheet1"}</definedName>
    <definedName name="wrn.HO._.Cost._.Alloc._BIT" hidden="1">{"SumCost_Alloc",#N/A,FALSE,"Sheet1";"ChairOffice",#N/A,FALSE,"Sheet1";"BoardDirectors",#N/A,FALSE,"Sheet1";"PresCEO",#N/A,FALSE,"Sheet1";"CFOOffice",#N/A,FALSE,"Sheet1";"TreasOffice",#N/A,FALSE,"Sheet1";"StratDevelop",#N/A,FALSE,"Sheet1";"GenlCons_Secy",#N/A,FALSE,"Sheet1";"GenlCons_Corp",#N/A,FALSE,"Sheet1";"GenlCons_Law",#N/A,FALSE,"Sheet1";"GenlCons_Reg_Price",#N/A,FALSE,"Sheet1";"HumanResources",#N/A,FALSE,"Sheet1";"LabourRelations",#N/A,FALSE,"Sheet1";"IMIT",#N/A,FALSE,"Sheet1";"CorpComm",#N/A,FALSE,"Sheet1";"LBSSFacilities",#N/A,FALSE,"Sheet1";"CF_CorpContr",#N/A,FALSE,"Sheet1";"CFTreasury",#N/A,FALSE,"Sheet1";"CFTax",#N/A,FALSE,"Sheet1";"CFStrategy",#N/A,FALSE,"Sheet1";"CF_InternalAudit",#N/A,FALSE,"Sheet1"}</definedName>
    <definedName name="wrn.HO._.Cost._Alloc.ReV" localSheetId="4" hidden="1">{"SumCost_Alloc",#N/A,FALSE,"Sheet1";"ChairOffice",#N/A,FALSE,"Sheet1";"BoardDirectors",#N/A,FALSE,"Sheet1";"PresCEO",#N/A,FALSE,"Sheet1";"CFOOffice",#N/A,FALSE,"Sheet1";"TreasOffice",#N/A,FALSE,"Sheet1";"StratDevelop",#N/A,FALSE,"Sheet1";"GenlCons_Secy",#N/A,FALSE,"Sheet1";"GenlCons_Corp",#N/A,FALSE,"Sheet1";"GenlCons_Law",#N/A,FALSE,"Sheet1";"GenlCons_Reg_Price",#N/A,FALSE,"Sheet1";"HumanResources",#N/A,FALSE,"Sheet1";"LabourRelations",#N/A,FALSE,"Sheet1";"IMIT",#N/A,FALSE,"Sheet1";"CorpComm",#N/A,FALSE,"Sheet1";"LBSSFacilities",#N/A,FALSE,"Sheet1";"CF_CorpContr",#N/A,FALSE,"Sheet1";"CFTreasury",#N/A,FALSE,"Sheet1";"CFTax",#N/A,FALSE,"Sheet1";"CFStrategy",#N/A,FALSE,"Sheet1";"CF_InternalAudit",#N/A,FALSE,"Sheet1"}</definedName>
    <definedName name="wrn.HO._.Cost._Alloc.ReV" localSheetId="1" hidden="1">{"SumCost_Alloc",#N/A,FALSE,"Sheet1";"ChairOffice",#N/A,FALSE,"Sheet1";"BoardDirectors",#N/A,FALSE,"Sheet1";"PresCEO",#N/A,FALSE,"Sheet1";"CFOOffice",#N/A,FALSE,"Sheet1";"TreasOffice",#N/A,FALSE,"Sheet1";"StratDevelop",#N/A,FALSE,"Sheet1";"GenlCons_Secy",#N/A,FALSE,"Sheet1";"GenlCons_Corp",#N/A,FALSE,"Sheet1";"GenlCons_Law",#N/A,FALSE,"Sheet1";"GenlCons_Reg_Price",#N/A,FALSE,"Sheet1";"HumanResources",#N/A,FALSE,"Sheet1";"LabourRelations",#N/A,FALSE,"Sheet1";"IMIT",#N/A,FALSE,"Sheet1";"CorpComm",#N/A,FALSE,"Sheet1";"LBSSFacilities",#N/A,FALSE,"Sheet1";"CF_CorpContr",#N/A,FALSE,"Sheet1";"CFTreasury",#N/A,FALSE,"Sheet1";"CFTax",#N/A,FALSE,"Sheet1";"CFStrategy",#N/A,FALSE,"Sheet1";"CF_InternalAudit",#N/A,FALSE,"Sheet1"}</definedName>
    <definedName name="wrn.HO._.Cost._Alloc.ReV" localSheetId="3" hidden="1">{"SumCost_Alloc",#N/A,FALSE,"Sheet1";"ChairOffice",#N/A,FALSE,"Sheet1";"BoardDirectors",#N/A,FALSE,"Sheet1";"PresCEO",#N/A,FALSE,"Sheet1";"CFOOffice",#N/A,FALSE,"Sheet1";"TreasOffice",#N/A,FALSE,"Sheet1";"StratDevelop",#N/A,FALSE,"Sheet1";"GenlCons_Secy",#N/A,FALSE,"Sheet1";"GenlCons_Corp",#N/A,FALSE,"Sheet1";"GenlCons_Law",#N/A,FALSE,"Sheet1";"GenlCons_Reg_Price",#N/A,FALSE,"Sheet1";"HumanResources",#N/A,FALSE,"Sheet1";"LabourRelations",#N/A,FALSE,"Sheet1";"IMIT",#N/A,FALSE,"Sheet1";"CorpComm",#N/A,FALSE,"Sheet1";"LBSSFacilities",#N/A,FALSE,"Sheet1";"CF_CorpContr",#N/A,FALSE,"Sheet1";"CFTreasury",#N/A,FALSE,"Sheet1";"CFTax",#N/A,FALSE,"Sheet1";"CFStrategy",#N/A,FALSE,"Sheet1";"CF_InternalAudit",#N/A,FALSE,"Sheet1"}</definedName>
    <definedName name="wrn.HO._.Cost._Alloc.ReV" hidden="1">{"SumCost_Alloc",#N/A,FALSE,"Sheet1";"ChairOffice",#N/A,FALSE,"Sheet1";"BoardDirectors",#N/A,FALSE,"Sheet1";"PresCEO",#N/A,FALSE,"Sheet1";"CFOOffice",#N/A,FALSE,"Sheet1";"TreasOffice",#N/A,FALSE,"Sheet1";"StratDevelop",#N/A,FALSE,"Sheet1";"GenlCons_Secy",#N/A,FALSE,"Sheet1";"GenlCons_Corp",#N/A,FALSE,"Sheet1";"GenlCons_Law",#N/A,FALSE,"Sheet1";"GenlCons_Reg_Price",#N/A,FALSE,"Sheet1";"HumanResources",#N/A,FALSE,"Sheet1";"LabourRelations",#N/A,FALSE,"Sheet1";"IMIT",#N/A,FALSE,"Sheet1";"CorpComm",#N/A,FALSE,"Sheet1";"LBSSFacilities",#N/A,FALSE,"Sheet1";"CF_CorpContr",#N/A,FALSE,"Sheet1";"CFTreasury",#N/A,FALSE,"Sheet1";"CFTax",#N/A,FALSE,"Sheet1";"CFStrategy",#N/A,FALSE,"Sheet1";"CF_InternalAudit",#N/A,FALSE,"Sheet1"}</definedName>
    <definedName name="wrn.HO._.Cost._Alloc.Rev_BIT" localSheetId="4" hidden="1">{"SumCost_Alloc",#N/A,FALSE,"Sheet1";"ChairOffice",#N/A,FALSE,"Sheet1";"BoardDirectors",#N/A,FALSE,"Sheet1";"PresCEO",#N/A,FALSE,"Sheet1";"CFOOffice",#N/A,FALSE,"Sheet1";"TreasOffice",#N/A,FALSE,"Sheet1";"StratDevelop",#N/A,FALSE,"Sheet1";"GenlCons_Secy",#N/A,FALSE,"Sheet1";"GenlCons_Corp",#N/A,FALSE,"Sheet1";"GenlCons_Law",#N/A,FALSE,"Sheet1";"GenlCons_Reg_Price",#N/A,FALSE,"Sheet1";"HumanResources",#N/A,FALSE,"Sheet1";"LabourRelations",#N/A,FALSE,"Sheet1";"IMIT",#N/A,FALSE,"Sheet1";"CorpComm",#N/A,FALSE,"Sheet1";"LBSSFacilities",#N/A,FALSE,"Sheet1";"CF_CorpContr",#N/A,FALSE,"Sheet1";"CFTreasury",#N/A,FALSE,"Sheet1";"CFTax",#N/A,FALSE,"Sheet1";"CFStrategy",#N/A,FALSE,"Sheet1";"CF_InternalAudit",#N/A,FALSE,"Sheet1"}</definedName>
    <definedName name="wrn.HO._.Cost._Alloc.Rev_BIT" localSheetId="1" hidden="1">{"SumCost_Alloc",#N/A,FALSE,"Sheet1";"ChairOffice",#N/A,FALSE,"Sheet1";"BoardDirectors",#N/A,FALSE,"Sheet1";"PresCEO",#N/A,FALSE,"Sheet1";"CFOOffice",#N/A,FALSE,"Sheet1";"TreasOffice",#N/A,FALSE,"Sheet1";"StratDevelop",#N/A,FALSE,"Sheet1";"GenlCons_Secy",#N/A,FALSE,"Sheet1";"GenlCons_Corp",#N/A,FALSE,"Sheet1";"GenlCons_Law",#N/A,FALSE,"Sheet1";"GenlCons_Reg_Price",#N/A,FALSE,"Sheet1";"HumanResources",#N/A,FALSE,"Sheet1";"LabourRelations",#N/A,FALSE,"Sheet1";"IMIT",#N/A,FALSE,"Sheet1";"CorpComm",#N/A,FALSE,"Sheet1";"LBSSFacilities",#N/A,FALSE,"Sheet1";"CF_CorpContr",#N/A,FALSE,"Sheet1";"CFTreasury",#N/A,FALSE,"Sheet1";"CFTax",#N/A,FALSE,"Sheet1";"CFStrategy",#N/A,FALSE,"Sheet1";"CF_InternalAudit",#N/A,FALSE,"Sheet1"}</definedName>
    <definedName name="wrn.HO._.Cost._Alloc.Rev_BIT" localSheetId="3" hidden="1">{"SumCost_Alloc",#N/A,FALSE,"Sheet1";"ChairOffice",#N/A,FALSE,"Sheet1";"BoardDirectors",#N/A,FALSE,"Sheet1";"PresCEO",#N/A,FALSE,"Sheet1";"CFOOffice",#N/A,FALSE,"Sheet1";"TreasOffice",#N/A,FALSE,"Sheet1";"StratDevelop",#N/A,FALSE,"Sheet1";"GenlCons_Secy",#N/A,FALSE,"Sheet1";"GenlCons_Corp",#N/A,FALSE,"Sheet1";"GenlCons_Law",#N/A,FALSE,"Sheet1";"GenlCons_Reg_Price",#N/A,FALSE,"Sheet1";"HumanResources",#N/A,FALSE,"Sheet1";"LabourRelations",#N/A,FALSE,"Sheet1";"IMIT",#N/A,FALSE,"Sheet1";"CorpComm",#N/A,FALSE,"Sheet1";"LBSSFacilities",#N/A,FALSE,"Sheet1";"CF_CorpContr",#N/A,FALSE,"Sheet1";"CFTreasury",#N/A,FALSE,"Sheet1";"CFTax",#N/A,FALSE,"Sheet1";"CFStrategy",#N/A,FALSE,"Sheet1";"CF_InternalAudit",#N/A,FALSE,"Sheet1"}</definedName>
    <definedName name="wrn.HO._.Cost._Alloc.Rev_BIT" hidden="1">{"SumCost_Alloc",#N/A,FALSE,"Sheet1";"ChairOffice",#N/A,FALSE,"Sheet1";"BoardDirectors",#N/A,FALSE,"Sheet1";"PresCEO",#N/A,FALSE,"Sheet1";"CFOOffice",#N/A,FALSE,"Sheet1";"TreasOffice",#N/A,FALSE,"Sheet1";"StratDevelop",#N/A,FALSE,"Sheet1";"GenlCons_Secy",#N/A,FALSE,"Sheet1";"GenlCons_Corp",#N/A,FALSE,"Sheet1";"GenlCons_Law",#N/A,FALSE,"Sheet1";"GenlCons_Reg_Price",#N/A,FALSE,"Sheet1";"HumanResources",#N/A,FALSE,"Sheet1";"LabourRelations",#N/A,FALSE,"Sheet1";"IMIT",#N/A,FALSE,"Sheet1";"CorpComm",#N/A,FALSE,"Sheet1";"LBSSFacilities",#N/A,FALSE,"Sheet1";"CF_CorpContr",#N/A,FALSE,"Sheet1";"CFTreasury",#N/A,FALSE,"Sheet1";"CFTax",#N/A,FALSE,"Sheet1";"CFStrategy",#N/A,FALSE,"Sheet1";"CF_InternalAudit",#N/A,FALSE,"Sheet1"}</definedName>
    <definedName name="wrn.Indirects." localSheetId="4" hidden="1">{"Budget",#N/A,TRUE,"Criteria";"Summary",#N/A,TRUE,"Summary";"Detail",#N/A,TRUE,"Detail";"Staff",#N/A,TRUE,"Staffing";"Equip",#N/A,TRUE,"Equipment"}</definedName>
    <definedName name="wrn.Indirects." localSheetId="1" hidden="1">{"Budget",#N/A,TRUE,"Criteria";"Summary",#N/A,TRUE,"Summary";"Detail",#N/A,TRUE,"Detail";"Staff",#N/A,TRUE,"Staffing";"Equip",#N/A,TRUE,"Equipment"}</definedName>
    <definedName name="wrn.Indirects." localSheetId="3" hidden="1">{"Budget",#N/A,TRUE,"Criteria";"Summary",#N/A,TRUE,"Summary";"Detail",#N/A,TRUE,"Detail";"Staff",#N/A,TRUE,"Staffing";"Equip",#N/A,TRUE,"Equipment"}</definedName>
    <definedName name="wrn.Indirects." hidden="1">{"Budget",#N/A,TRUE,"Criteria";"Summary",#N/A,TRUE,"Summary";"Detail",#N/A,TRUE,"Detail";"Staff",#N/A,TRUE,"Staffing";"Equip",#N/A,TRUE,"Equipment"}</definedName>
    <definedName name="wrn.Investment._.Review." hidden="1">{#N/A,#N/A,FALSE,"Proforma Five Yr";#N/A,#N/A,FALSE,"Capital Input";#N/A,#N/A,FALSE,"Calculations";#N/A,#N/A,FALSE,"Transaction Summary-DTW"}</definedName>
    <definedName name="wrn.IPO._.Valuation." hidden="1">{"assumptions",#N/A,FALSE,"Scenario 1";"valuation",#N/A,FALSE,"Scenario 1"}</definedName>
    <definedName name="wrn.LANDMGMT." localSheetId="4" hidden="1">{#N/A,#N/A,FALSE,"CAP 1998";#N/A,#N/A,FALSE,"CAP 1999";#N/A,#N/A,FALSE,"CAP 2000";#N/A,#N/A,FALSE,"CAP_2001";#N/A,#N/A,FALSE,"CAP_2002";#N/A,#N/A,FALSE,"MAINT_1998";#N/A,#N/A,FALSE,"MAINT_1999";#N/A,#N/A,FALSE,"MAINT_2000";#N/A,#N/A,FALSE,"MAINT_2001";#N/A,#N/A,FALSE,"MAINT_2002"}</definedName>
    <definedName name="wrn.LANDMGMT." localSheetId="1" hidden="1">{#N/A,#N/A,FALSE,"CAP 1998";#N/A,#N/A,FALSE,"CAP 1999";#N/A,#N/A,FALSE,"CAP 2000";#N/A,#N/A,FALSE,"CAP_2001";#N/A,#N/A,FALSE,"CAP_2002";#N/A,#N/A,FALSE,"MAINT_1998";#N/A,#N/A,FALSE,"MAINT_1999";#N/A,#N/A,FALSE,"MAINT_2000";#N/A,#N/A,FALSE,"MAINT_2001";#N/A,#N/A,FALSE,"MAINT_2002"}</definedName>
    <definedName name="wrn.LANDMGMT." localSheetId="3" hidden="1">{#N/A,#N/A,FALSE,"CAP 1998";#N/A,#N/A,FALSE,"CAP 1999";#N/A,#N/A,FALSE,"CAP 2000";#N/A,#N/A,FALSE,"CAP_2001";#N/A,#N/A,FALSE,"CAP_2002";#N/A,#N/A,FALSE,"MAINT_1998";#N/A,#N/A,FALSE,"MAINT_1999";#N/A,#N/A,FALSE,"MAINT_2000";#N/A,#N/A,FALSE,"MAINT_2001";#N/A,#N/A,FALSE,"MAINT_2002"}</definedName>
    <definedName name="wrn.LANDMGMT." hidden="1">{#N/A,#N/A,FALSE,"CAP 1998";#N/A,#N/A,FALSE,"CAP 1999";#N/A,#N/A,FALSE,"CAP 2000";#N/A,#N/A,FALSE,"CAP_2001";#N/A,#N/A,FALSE,"CAP_2002";#N/A,#N/A,FALSE,"MAINT_1998";#N/A,#N/A,FALSE,"MAINT_1999";#N/A,#N/A,FALSE,"MAINT_2000";#N/A,#N/A,FALSE,"MAINT_2001";#N/A,#N/A,FALSE,"MAINT_2002"}</definedName>
    <definedName name="wrn.Laud._.Apr94._.Sep94." hidden="1">{"Apr94_Sep94",#N/A,FALSE,"Apr 94 - Sep 94"}</definedName>
    <definedName name="wrn.Laud._.Apr95._.Sep95." hidden="1">{"Apr95_Sep95",#N/A,FALSE,"Apr 95 - Sep 95"}</definedName>
    <definedName name="wrn.Laud._.Oct93._.Mar94." hidden="1">{"Oct93_Mar94",#N/A,FALSE,"Oct 93 - Mar 94"}</definedName>
    <definedName name="wrn.Laud._.Oct94._.Mar95." hidden="1">{"Oct94_Mar95",#N/A,FALSE,"Oct 94 - Mar 95"}</definedName>
    <definedName name="wrn.Laud._.Oct95._.Mar96." hidden="1">{"Oct95_Mar96",#N/A,FALSE,"Oct 95 - Mar 96"}</definedName>
    <definedName name="wrn.LBO._.Summary." hidden="1">{"LBO Summary",#N/A,FALSE,"Summary"}</definedName>
    <definedName name="wrn.LITIGATION." hidden="1">{"LI AFUDC DEBT 10282",#N/A,FALSE,"TXFORCST.XLS";"LIT AFUDC 10280",#N/A,FALSE,"TXFORCST.XLS";"LIT DEPR EXP 10281",#N/A,FALSE,"TXFORCST.XLS"}</definedName>
    <definedName name="wrn.LoanInformation." hidden="1">{"LoanSchedule",#N/A,FALSE,"LoanAssumptions";"LoanAssumptions",#N/A,FALSE,"LoanAssumptions"}</definedName>
    <definedName name="wrn.Martin._.Apr94_Sep94." hidden="1">{"Martin Apr94_Sep94",#N/A,FALSE,"Martin Apr94 - Sep94"}</definedName>
    <definedName name="wrn.Martin._.Apr95_Sep95." hidden="1">{"Martin Apr95_Sep95",#N/A,FALSE,"Martin Apr95 - Sep95"}</definedName>
    <definedName name="wrn.Martin._.Oct93_Mar94." hidden="1">{"Martin Oct93_Mar94",#N/A,FALSE,"Martin Oct93 - Mar94"}</definedName>
    <definedName name="wrn.Martin._.Oct94_Mar95." hidden="1">{"Martin Oct94_Mar95",#N/A,FALSE,"Martin Oct94 - Mar95"}</definedName>
    <definedName name="wrn.Martin._.Oct95_Mar96." hidden="1">{"Martin Oct95_Mar96",#N/A,FALSE,"Martin Oct95 - Mar96"}</definedName>
    <definedName name="wrn.MiniSum." hidden="1">{#N/A,#N/A,TRUE,"Facility-Input";#N/A,#N/A,TRUE,"Graphs";#N/A,#N/A,TRUE,"TOTAL"}</definedName>
    <definedName name="wrn.MonthlyRentRoll." hidden="1">{"MonthlyRentRoll",#N/A,FALSE,"RentRoll"}</definedName>
    <definedName name="wrn.OBO._.12._.MO._.ENDED." hidden="1">{"OBO 12 Month Ended",#N/A,FALSE,"OBO 12 Months"}</definedName>
    <definedName name="wrn.OBO._.MONTHLY." hidden="1">{"obo monthly",#N/A,FALSE,"OBO Monthly"}</definedName>
    <definedName name="wrn.OBO._.Summary." hidden="1">{"OBO Deferred Tax Sum",#N/A,FALSE,"OBO DEF TAX"}</definedName>
    <definedName name="wrn.Oct93_Mar94." hidden="1">{"Oct93_Mar94",#N/A,FALSE,"Actuals (Oct 93 - Mar 94)"}</definedName>
    <definedName name="wrn.Oct94_Mar95." hidden="1">{"Oct94_Mar95",#N/A,FALSE,"Actuals (Oct 94 - Mar 95)"}</definedName>
    <definedName name="wrn.Oct95_Mar96." hidden="1">{"Oct95_Mar96",#N/A,FALSE,"Estimates (Oct 95 - Mar 96)"}</definedName>
    <definedName name="wrn.OperatingAssumtions." hidden="1">{#N/A,#N/A,FALSE,"OperatingAssumptions"}</definedName>
    <definedName name="wrn.Operations._.Review." hidden="1">{#N/A,#N/A,FALSE,"Proforma Five Yr";#N/A,#N/A,FALSE,"Occ and Rate";#N/A,#N/A,FALSE,"PF Input";#N/A,#N/A,FALSE,"Hotcomps"}</definedName>
    <definedName name="wrn.OR09._.Budget._.Stuff." hidden="1">{#N/A,#N/A,FALSE,"8-14-03 Detail";#N/A,#N/A,FALSE,"FLA Comparisons";#N/A,#N/A,FALSE,"Budget Changes Summary ";#N/A,#N/A,FALSE,"Exec Summary"}</definedName>
    <definedName name="wrn.Out._.of._.Period." hidden="1">{"Out of Period",#N/A,FALSE,"Out of Period"}</definedName>
    <definedName name="wrn.Phase._.I." hidden="1">{#N/A,#N/A,FALSE,"Transaction Summary-DTW";#N/A,#N/A,FALSE,"Proforma Five Yr";#N/A,#N/A,FALSE,"Occ and Rate"}</definedName>
    <definedName name="wrn.PPAGE2." hidden="1">{"PPAGE2",#N/A,FALSE,"JAN95_OU"}</definedName>
    <definedName name="wrn.PPAGE3." hidden="1">{"PPAGE3",#N/A,FALSE,"JAN95_OU"}</definedName>
    <definedName name="wrn.PRELIMINARY._.ALL._.PAGES." hidden="1">{"PRELIMINARY",#N/A,FALSE,"MAR95_OU"}</definedName>
    <definedName name="wrn.Presentation." hidden="1">{#N/A,#N/A,TRUE,"Summary";#N/A,#N/A,TRUE,"ExitStrategy";"SalesAndConstruction",#N/A,TRUE,"cs";#N/A,#N/A,TRUE,"OperatingAssumptions";"PresentationRentRoll",#N/A,TRUE,"RentRoll"}</definedName>
    <definedName name="wrn.Print." hidden="1">{#N/A,#N/A,TRUE,"Inputs";#N/A,#N/A,TRUE,"Cashflow Statement";#N/A,#N/A,TRUE,"Summary";#N/A,#N/A,TRUE,"Construction";#N/A,#N/A,TRUE,"RevAss";#N/A,#N/A,TRUE,"Debt";#N/A,#N/A,TRUE,"Inc";#N/A,#N/A,TRUE,"Depr"}</definedName>
    <definedName name="wrn.Print._.All._.Pages." hidden="1">{"LBO Summary",#N/A,FALSE,"Summary";"Income Statement",#N/A,FALSE,"Model";"Cash Flow",#N/A,FALSE,"Model";"Balance Sheet",#N/A,FALSE,"Model";"Working Capital",#N/A,FALSE,"Model";"Pro Forma Balance Sheets",#N/A,FALSE,"PFBS";"Debt Balances",#N/A,FALSE,"Model";"Fee Schedules",#N/A,FALSE,"Model"}</definedName>
    <definedName name="wrn.print._.graphs." localSheetId="4" hidden="1">{"cap_structure",#N/A,FALSE,"Graph-Mkt Cap";"price",#N/A,FALSE,"Graph-Price";"ebit",#N/A,FALSE,"Graph-EBITDA";"ebitda",#N/A,FALSE,"Graph-EBITDA"}</definedName>
    <definedName name="wrn.print._.graphs." localSheetId="1" hidden="1">{"cap_structure",#N/A,FALSE,"Graph-Mkt Cap";"price",#N/A,FALSE,"Graph-Price";"ebit",#N/A,FALSE,"Graph-EBITDA";"ebitda",#N/A,FALSE,"Graph-EBITDA"}</definedName>
    <definedName name="wrn.print._.graphs." localSheetId="3" hidden="1">{"cap_structure",#N/A,FALSE,"Graph-Mkt Cap";"price",#N/A,FALSE,"Graph-Price";"ebit",#N/A,FALSE,"Graph-EBITDA";"ebitda",#N/A,FALSE,"Graph-EBITDA"}</definedName>
    <definedName name="wrn.print._.graphs." hidden="1">{"cap_structure",#N/A,FALSE,"Graph-Mkt Cap";"price",#N/A,FALSE,"Graph-Price";"ebit",#N/A,FALSE,"Graph-EBITDA";"ebitda",#N/A,FALSE,"Graph-EBITDA"}</definedName>
    <definedName name="wrn.print._.raw._.data._.entry." localSheetId="4" hidden="1">{"inputs raw data",#N/A,TRUE,"INPUT"}</definedName>
    <definedName name="wrn.print._.raw._.data._.entry." localSheetId="1" hidden="1">{"inputs raw data",#N/A,TRUE,"INPUT"}</definedName>
    <definedName name="wrn.print._.raw._.data._.entry." localSheetId="3" hidden="1">{"inputs raw data",#N/A,TRUE,"INPUT"}</definedName>
    <definedName name="wrn.print._.raw._.data._.entry." hidden="1">{"inputs raw data",#N/A,TRUE,"INPUT"}</definedName>
    <definedName name="wrn.print._.summary._.sheets." localSheetId="4" hidden="1">{"summary1",#N/A,TRUE,"Comps";"summary2",#N/A,TRUE,"Comps";"summary3",#N/A,TRUE,"Comps"}</definedName>
    <definedName name="wrn.print._.summary._.sheets." localSheetId="1" hidden="1">{"summary1",#N/A,TRUE,"Comps";"summary2",#N/A,TRUE,"Comps";"summary3",#N/A,TRUE,"Comps"}</definedName>
    <definedName name="wrn.print._.summary._.sheets." localSheetId="3" hidden="1">{"summary1",#N/A,TRUE,"Comps";"summary2",#N/A,TRUE,"Comps";"summary3",#N/A,TRUE,"Comps"}</definedName>
    <definedName name="wrn.print._.summary._.sheets." hidden="1">{"summary1",#N/A,TRUE,"Comps";"summary2",#N/A,TRUE,"Comps";"summary3",#N/A,TRUE,"Comps"}</definedName>
    <definedName name="wrn.print._.summary._.sheets.2" hidden="1">{"summary1",#N/A,TRUE,"Comps";"summary2",#N/A,TRUE,"Comps";"summary3",#N/A,TRUE,"Comps"}</definedName>
    <definedName name="wrn.Print_Buyer." hidden="1">{#N/A,"DR",FALSE,"increm pf";#N/A,"MAMSI",FALSE,"increm pf";#N/A,"MAXI",FALSE,"increm pf";#N/A,"PCAM",FALSE,"increm pf";#N/A,"PHSV",FALSE,"increm pf";#N/A,"SIE",FALSE,"increm pf"}</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ofile._.and._.Basis." localSheetId="4" hidden="1">{#N/A,#N/A,FALSE,"Project Profile";#N/A,#N/A,FALSE,"Basis of Estimate"}</definedName>
    <definedName name="wrn.Profile._.and._.Basis." localSheetId="1" hidden="1">{#N/A,#N/A,FALSE,"Project Profile";#N/A,#N/A,FALSE,"Basis of Estimate"}</definedName>
    <definedName name="wrn.Profile._.and._.Basis." localSheetId="3" hidden="1">{#N/A,#N/A,FALSE,"Project Profile";#N/A,#N/A,FALSE,"Basis of Estimate"}</definedName>
    <definedName name="wrn.Profile._.and._.Basis." hidden="1">{#N/A,#N/A,FALSE,"Project Profile";#N/A,#N/A,FALSE,"Basis of Estimate"}</definedName>
    <definedName name="wrn.Proforma._.Review." hidden="1">{#N/A,#N/A,FALSE,"Occ and Rate";#N/A,#N/A,FALSE,"PF Input";#N/A,#N/A,FALSE,"Proforma Five Yr";#N/A,#N/A,FALSE,"Hotcomps"}</definedName>
    <definedName name="wrn.Project._.A." hidden="1">{"Proj Econ Summary",#N/A,FALSE,"Project A";"Income Statement",#N/A,FALSE,"Project A";"Cash Flow Statement",#N/A,FALSE,"Project A";"Balance Sheet",#N/A,FALSE,"Project A";"Scenario Summary (Proj A)",#N/A,FALSE,"Scenario Summary"}</definedName>
    <definedName name="wrn.Project._.Summary." hidden="1">{"Summary",#N/A,FALSE,"MICMULT";"Income Statement",#N/A,FALSE,"MICMULT";"Cash Flows",#N/A,FALSE,"MICMULT"}</definedName>
    <definedName name="wrn.PropertyInformation." hidden="1">{#N/A,#N/A,FALSE,"PropertyInfo"}</definedName>
    <definedName name="wrn.Reconcil._.Bk._.Depr._.to._.47G." hidden="1">{"By Account",#N/A,FALSE,"Reconcil Deprec Book to Tax   ";"Correction of JV 47G",#N/A,FALSE,"Reconcil Deprec Book to Tax   ";"Recalculation of JV 47G",#N/A,FALSE,"Reconcil Deprec Book to Tax   "}</definedName>
    <definedName name="wrn.Rev._.0." localSheetId="4" hidden="1">{"Rev 0 Normal",#N/A,FALSE,"FNM Plan-Rev 0";"Rev 0 Pricing",#N/A,FALSE,"FNM Plan-Rev 0"}</definedName>
    <definedName name="wrn.Rev._.0." localSheetId="1" hidden="1">{"Rev 0 Normal",#N/A,FALSE,"FNM Plan-Rev 0";"Rev 0 Pricing",#N/A,FALSE,"FNM Plan-Rev 0"}</definedName>
    <definedName name="wrn.Rev._.0." localSheetId="3" hidden="1">{"Rev 0 Normal",#N/A,FALSE,"FNM Plan-Rev 0";"Rev 0 Pricing",#N/A,FALSE,"FNM Plan-Rev 0"}</definedName>
    <definedName name="wrn.Rev._.0." hidden="1">{"Rev 0 Normal",#N/A,FALSE,"FNM Plan-Rev 0";"Rev 0 Pricing",#N/A,FALSE,"FNM Plan-Rev 0"}</definedName>
    <definedName name="wrn.Risk._.Reserves." hidden="1">{#N/A,#N/A,TRUE,"Reserves";#N/A,#N/A,TRUE,"Graphs"}</definedName>
    <definedName name="wrn.Scherer._.Apr95_Sep95." hidden="1">{"Schr Apr95_Oct95",#N/A,FALSE,"Scherer Apr95-Sep95"}</definedName>
    <definedName name="wrn.Scherer._.Oct94_Mar95." hidden="1">{"Schr Oct94_Mar95",#N/A,FALSE,"Scherer Oct94-Mar95"}</definedName>
    <definedName name="wrn.Scherer._.Oct95_Mar96." hidden="1">{"Schr Oct95_Mar96",#N/A,FALSE,"Scherer Oct95-Mar96"}</definedName>
    <definedName name="wrn.Segment._.1." hidden="1">{#N/A,#N/A,TRUE,"Segment 1"}</definedName>
    <definedName name="wrn.Segment._.2." hidden="1">{#N/A,#N/A,TRUE,"Segment 2"}</definedName>
    <definedName name="wrn.Segment._.3." hidden="1">{#N/A,#N/A,TRUE,"Segment 3"}</definedName>
    <definedName name="wrn.Segment._.4." hidden="1">{#N/A,#N/A,TRUE,"Segment 4"}</definedName>
    <definedName name="wrn.Segment._.5." hidden="1">{#N/A,#N/A,TRUE,"Segment 5"}</definedName>
    <definedName name="wrn.Snapshot." hidden="1">{#N/A,#N/A,TRUE,"Facility-Input";#N/A,#N/A,TRUE,"Graphs"}</definedName>
    <definedName name="wrn.SRU._.CONDENSER." hidden="1">{#N/A,#N/A,FALSE,"HXSheet1";#N/A,#N/A,FALSE,"Sheet2";#N/A,#N/A,FALSE,"Sheet3";#N/A,#N/A,FALSE,"Sheet4"}</definedName>
    <definedName name="wrn.STAND_ALONE_BOTH." hidden="1">{"FCB_ALL",#N/A,FALSE,"FCB";"GREY_ALL",#N/A,FALSE,"GREY"}</definedName>
    <definedName name="wrn.Statement._.of._.Income._.Taxes." hidden="1">{"Consolidated",#N/A,FALSE,"SITRP";"FPL Pure",#N/A,FALSE,"SITRP";"FPL Subsidiaries Consol",#N/A,FALSE,"SITRP"}</definedName>
    <definedName name="wrn.SUM._.OF._.UNIT._.3." localSheetId="4" hidden="1">{#N/A,#N/A,FALSE,"INPUTDATA";#N/A,#N/A,FALSE,"SUMMARY";#N/A,#N/A,FALSE,"CTAREP";#N/A,#N/A,FALSE,"CTBREP";#N/A,#N/A,FALSE,"PMG4ST86";#N/A,#N/A,FALSE,"TURBEFF";#N/A,#N/A,FALSE,"Condenser Performance"}</definedName>
    <definedName name="wrn.SUM._.OF._.UNIT._.3." localSheetId="1" hidden="1">{#N/A,#N/A,FALSE,"INPUTDATA";#N/A,#N/A,FALSE,"SUMMARY";#N/A,#N/A,FALSE,"CTAREP";#N/A,#N/A,FALSE,"CTBREP";#N/A,#N/A,FALSE,"PMG4ST86";#N/A,#N/A,FALSE,"TURBEFF";#N/A,#N/A,FALSE,"Condenser Performance"}</definedName>
    <definedName name="wrn.SUM._.OF._.UNIT._.3." localSheetId="3" hidden="1">{#N/A,#N/A,FALSE,"INPUTDATA";#N/A,#N/A,FALSE,"SUMMARY";#N/A,#N/A,FALSE,"CTAREP";#N/A,#N/A,FALSE,"CTBREP";#N/A,#N/A,FALSE,"PMG4ST86";#N/A,#N/A,FALSE,"TURBEFF";#N/A,#N/A,FALSE,"Condenser Performance"}</definedName>
    <definedName name="wrn.SUM._.OF._.UNIT._.3." hidden="1">{#N/A,#N/A,FALSE,"INPUTDATA";#N/A,#N/A,FALSE,"SUMMARY";#N/A,#N/A,FALSE,"CTAREP";#N/A,#N/A,FALSE,"CTBREP";#N/A,#N/A,FALSE,"PMG4ST86";#N/A,#N/A,FALSE,"TURBEFF";#N/A,#N/A,FALSE,"Condenser Performance"}</definedName>
    <definedName name="wrn.Summary." localSheetId="4" hidden="1">{"Summary",#N/A,FALSE,"Summary"}</definedName>
    <definedName name="wrn.Summary." localSheetId="1" hidden="1">{"Summary",#N/A,FALSE,"Summary"}</definedName>
    <definedName name="wrn.Summary." localSheetId="3" hidden="1">{"Summary",#N/A,FALSE,"Summary"}</definedName>
    <definedName name="wrn.Summary." hidden="1">{"Summary",#N/A,FALSE,"Summary"}</definedName>
    <definedName name="wrn.Template." hidden="1">{#N/A,#N/A,FALSE,"1_Executive Summary";#N/A,#N/A,FALSE,"2_Assumptions";#N/A,#N/A,FALSE,"3_Footnotes";#N/A,#N/A,FALSE,"4_Cash Flow";#N/A,#N/A,FALSE,"5_Exp Detail";#N/A,#N/A,FALSE,"6_Residual - Marketing";#N/A,#N/A,FALSE,"7_Residual Matrix";#N/A,#N/A,FALSE,"8_Pricing Matrix";#N/A,#N/A,FALSE,"9_Value Matrix";#N/A,#N/A,FALSE,"10_Vacancy Detail";#N/A,#N/A,FALSE,"12_Expiration Schedule";#N/A,#N/A,FALSE,"13_Exp Analysis Fixed-Var";#N/A,#N/A,FALSE,"14_Existing vs Mkt"}</definedName>
    <definedName name="wrn.Totals." hidden="1">{#N/A,#N/A,TRUE,"TOTAL";#N/A,#N/A,TRUE,"Total Pipes"}</definedName>
    <definedName name="wrn.UTIL." hidden="1">{"Twelve Mo Ended Pg 2",#N/A,TRUE,"Utility";"YTD Adj _ Pg 1",#N/A,TRUE,"Utility"}</definedName>
    <definedName name="wrn.Value." hidden="1">{#N/A,#N/A,FALSE,"Cashflow Analysis";#N/A,#N/A,FALSE,"Sensitivity Analysis";#N/A,#N/A,FALSE,"PV";#N/A,#N/A,FALSE,"Pro Forma"}</definedName>
    <definedName name="wrn.Western._.District._.1997._.Capital._.Budget." hidden="1">{#N/A,#N/A,FALSE,"EXP97"}</definedName>
    <definedName name="wvi" localSheetId="4" hidden="1">{#N/A,#N/A,FALSE,"SUMMARY";#N/A,#N/A,FALSE,"INPUTDATA";#N/A,#N/A,FALSE,"Condenser Performance"}</definedName>
    <definedName name="wvi" localSheetId="1" hidden="1">{#N/A,#N/A,FALSE,"SUMMARY";#N/A,#N/A,FALSE,"INPUTDATA";#N/A,#N/A,FALSE,"Condenser Performance"}</definedName>
    <definedName name="wvi" localSheetId="3" hidden="1">{#N/A,#N/A,FALSE,"SUMMARY";#N/A,#N/A,FALSE,"INPUTDATA";#N/A,#N/A,FALSE,"Condenser Performance"}</definedName>
    <definedName name="wvi" hidden="1">{#N/A,#N/A,FALSE,"SUMMARY";#N/A,#N/A,FALSE,"INPUTDATA";#N/A,#N/A,FALSE,"Condenser Performance"}</definedName>
    <definedName name="wvo" localSheetId="4" hidden="1">{"EXCELHLP.HLP!1802";5;10;5;10;13;13;13;8;5;5;10;14;13;13;13;13;5;10;14;13;5;10;1;2;24}</definedName>
    <definedName name="wvo" localSheetId="1" hidden="1">{"EXCELHLP.HLP!1802";5;10;5;10;13;13;13;8;5;5;10;14;13;13;13;13;5;10;14;13;5;10;1;2;24}</definedName>
    <definedName name="wvo" localSheetId="3" hidden="1">{"EXCELHLP.HLP!1802";5;10;5;10;13;13;13;8;5;5;10;14;13;13;13;13;5;10;14;13;5;10;1;2;24}</definedName>
    <definedName name="wvo" hidden="1">{"EXCELHLP.HLP!1802";5;10;5;10;13;13;13;8;5;5;10;14;13;13;13;13;5;10;14;13;5;10;1;2;24}</definedName>
    <definedName name="wvu.inputs._.raw._.data." localSheetId="4"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1"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localSheetId="3" hidden="1">{TRUE,TRUE,-1.25,-15.5,604.5,369,FALSE,FALSE,TRUE,TRUE,0,1,83,1,38,4,5,4,TRUE,TRUE,3,TRUE,1,TRUE,75,"Swvu.inputs._.raw._.data.","ACwvu.inputs._.raw._.data.",#N/A,FALSE,FALSE,0.5,0.5,0.5,0.5,2,"&amp;F","&amp;A&amp;RPage &amp;P",FALSE,FALSE,FALSE,FALSE,1,60,#N/A,#N/A,"=R1C61:R53C89","=C1:C5",#N/A,#N/A,FALSE,FALSE,FALSE,1,600,600,FALSE,FALSE,TRUE,TRUE,TRUE}</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localSheetId="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localSheetId="3"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localSheetId="4"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1"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localSheetId="3"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localSheetId="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1"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localSheetId="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w" localSheetId="4">'[80]13. Headcount Forecast'!#REF!</definedName>
    <definedName name="ww" localSheetId="1">'[80]13. Headcount Forecast'!#REF!</definedName>
    <definedName name="ww" localSheetId="3">'[80]13. Headcount Forecast'!#REF!</definedName>
    <definedName name="ww">'[80]13. Headcount Forecast'!#REF!</definedName>
    <definedName name="WWH">#REF!</definedName>
    <definedName name="www" localSheetId="4">'[15]13. Headcount Forecast'!#REF!</definedName>
    <definedName name="www" localSheetId="1">'[15]13. Headcount Forecast'!#REF!</definedName>
    <definedName name="www" localSheetId="3">'[15]13. Headcount Forecast'!#REF!</definedName>
    <definedName name="www">'[15]13. Headcount Forecast'!#REF!</definedName>
    <definedName name="wwww" localSheetId="4">'[15]13. Headcount Forecast'!#REF!</definedName>
    <definedName name="wwww" localSheetId="1">'[15]13. Headcount Forecast'!#REF!</definedName>
    <definedName name="wwww" localSheetId="3">'[15]13. Headcount Forecast'!#REF!</definedName>
    <definedName name="wwww">'[15]13. Headcount Forecast'!#REF!</definedName>
    <definedName name="wwwwww" localSheetId="4">'[15]13. Headcount Forecast'!#REF!</definedName>
    <definedName name="wwwwww" localSheetId="1">'[15]13. Headcount Forecast'!#REF!</definedName>
    <definedName name="wwwwww" localSheetId="3">'[15]13. Headcount Forecast'!#REF!</definedName>
    <definedName name="wwwwww">'[15]13. Headcount Forecast'!#REF!</definedName>
    <definedName name="x" localSheetId="4" hidden="1">{#N/A,#N/A,TRUE,"Task Status";#N/A,#N/A,TRUE,"Document Status";#N/A,#N/A,TRUE,"Percent Complete";#N/A,#N/A,TRUE,"Manhour Sum"}</definedName>
    <definedName name="x" localSheetId="1" hidden="1">{#N/A,#N/A,TRUE,"Task Status";#N/A,#N/A,TRUE,"Document Status";#N/A,#N/A,TRUE,"Percent Complete";#N/A,#N/A,TRUE,"Manhour Sum"}</definedName>
    <definedName name="x" localSheetId="3" hidden="1">{#N/A,#N/A,TRUE,"Task Status";#N/A,#N/A,TRUE,"Document Status";#N/A,#N/A,TRUE,"Percent Complete";#N/A,#N/A,TRUE,"Manhour Sum"}</definedName>
    <definedName name="x" hidden="1">{#N/A,#N/A,TRUE,"Task Status";#N/A,#N/A,TRUE,"Document Status";#N/A,#N/A,TRUE,"Percent Complete";#N/A,#N/A,TRUE,"Manhour Sum"}</definedName>
    <definedName name="xx">'[80]13. Headcount Forecast'!#REF!</definedName>
    <definedName name="xxx" localSheetId="4" hidden="1">{"detail305",#N/A,FALSE,"BI-305"}</definedName>
    <definedName name="xxx" localSheetId="1" hidden="1">{"detail305",#N/A,FALSE,"BI-305"}</definedName>
    <definedName name="xxx" localSheetId="3" hidden="1">{"detail305",#N/A,FALSE,"BI-305"}</definedName>
    <definedName name="xxx" hidden="1">{"detail305",#N/A,FALSE,"BI-305"}</definedName>
    <definedName name="xxx.detail" localSheetId="4" hidden="1">{"detail305",#N/A,FALSE,"BI-305"}</definedName>
    <definedName name="xxx.detail" localSheetId="1" hidden="1">{"detail305",#N/A,FALSE,"BI-305"}</definedName>
    <definedName name="xxx.detail" localSheetId="3" hidden="1">{"detail305",#N/A,FALSE,"BI-305"}</definedName>
    <definedName name="xxx.detail" hidden="1">{"detail305",#N/A,FALSE,"BI-305"}</definedName>
    <definedName name="xxx.directory" localSheetId="4" hidden="1">{"summary",#N/A,FALSE,"PCR DIRECTORY"}</definedName>
    <definedName name="xxx.directory" localSheetId="1" hidden="1">{"summary",#N/A,FALSE,"PCR DIRECTORY"}</definedName>
    <definedName name="xxx.directory" localSheetId="3" hidden="1">{"summary",#N/A,FALSE,"PCR DIRECTORY"}</definedName>
    <definedName name="xxx.directory" hidden="1">{"summary",#N/A,FALSE,"PCR DIRECTORY"}</definedName>
    <definedName name="xxxx">'[15]13. Headcount Forecast'!#REF!</definedName>
    <definedName name="xxxxx">'[15]13. Headcount Forecast'!#REF!</definedName>
    <definedName name="xxxxxx" localSheetId="4" hidden="1">{#N/A,#N/A,TRUE,"TOTAL DSBN";#N/A,#N/A,TRUE,"WEST";#N/A,#N/A,TRUE,"SOUTH";#N/A,#N/A,TRUE,"NORTHEAST"}</definedName>
    <definedName name="xxxxxx" localSheetId="1" hidden="1">{#N/A,#N/A,TRUE,"TOTAL DSBN";#N/A,#N/A,TRUE,"WEST";#N/A,#N/A,TRUE,"SOUTH";#N/A,#N/A,TRUE,"NORTHEAST"}</definedName>
    <definedName name="xxxxxx" localSheetId="3" hidden="1">{#N/A,#N/A,TRUE,"TOTAL DSBN";#N/A,#N/A,TRUE,"WEST";#N/A,#N/A,TRUE,"SOUTH";#N/A,#N/A,TRUE,"NORTHEAST"}</definedName>
    <definedName name="xxxxxx" hidden="1">{#N/A,#N/A,TRUE,"TOTAL DSBN";#N/A,#N/A,TRUE,"WEST";#N/A,#N/A,TRUE,"SOUTH";#N/A,#N/A,TRUE,"NORTHEAST"}</definedName>
    <definedName name="xxxxxxx" localSheetId="4" hidden="1">{#N/A,#N/A,FALSE,"Sum6 (1)"}</definedName>
    <definedName name="xxxxxxx" localSheetId="1" hidden="1">{#N/A,#N/A,FALSE,"Sum6 (1)"}</definedName>
    <definedName name="xxxxxxx" localSheetId="3" hidden="1">{#N/A,#N/A,FALSE,"Sum6 (1)"}</definedName>
    <definedName name="xxxxxxx" hidden="1">{#N/A,#N/A,FALSE,"Sum6 (1)"}</definedName>
    <definedName name="y">'[15]13. Headcount Forecast'!#REF!</definedName>
    <definedName name="Year" localSheetId="4">#REF!</definedName>
    <definedName name="Year" localSheetId="1">#REF!</definedName>
    <definedName name="Year" localSheetId="3">#REF!</definedName>
    <definedName name="Year">#REF!</definedName>
    <definedName name="yes">1</definedName>
    <definedName name="YesNoList">'[76]Cognos  instructions'!$H$28:$H$29</definedName>
    <definedName name="yjut" localSheetId="4">[12]!is1b,[12]!is1c,[12]!STATS2,[12]!STATS3</definedName>
    <definedName name="yjut" localSheetId="1">[12]!is1b,[12]!is1c,[12]!STATS2,[12]!STATS3</definedName>
    <definedName name="yjut">[12]!is1b,[12]!is1c,[12]!STATS2,[12]!STATS3</definedName>
    <definedName name="Ytd_620260_620264_in_BMO_tapes" localSheetId="4">#REF!</definedName>
    <definedName name="Ytd_620260_620264_in_BMO_tapes" localSheetId="1">#REF!</definedName>
    <definedName name="Ytd_620260_620264_in_BMO_tapes" localSheetId="3">#REF!</definedName>
    <definedName name="Ytd_620260_620264_in_BMO_tapes">#REF!</definedName>
    <definedName name="yy" localSheetId="4">'[80]13. Headcount Forecast'!#REF!</definedName>
    <definedName name="yy" localSheetId="1">'[80]13. Headcount Forecast'!#REF!</definedName>
    <definedName name="yy" localSheetId="3">'[80]13. Headcount Forecast'!#REF!</definedName>
    <definedName name="yy">'[80]13. Headcount Forecast'!#REF!</definedName>
    <definedName name="yyy" localSheetId="4">'[15]13. Headcount Forecast'!#REF!</definedName>
    <definedName name="yyy" localSheetId="1">'[15]13. Headcount Forecast'!#REF!</definedName>
    <definedName name="yyy" localSheetId="3">'[15]13. Headcount Forecast'!#REF!</definedName>
    <definedName name="yyy">'[15]13. Headcount Forecast'!#REF!</definedName>
    <definedName name="yyyyyy" localSheetId="4">'[15]13. Headcount Forecast'!#REF!</definedName>
    <definedName name="yyyyyy" localSheetId="1">'[15]13. Headcount Forecast'!#REF!</definedName>
    <definedName name="yyyyyy" localSheetId="3">'[15]13. Headcount Forecast'!#REF!</definedName>
    <definedName name="yyyyyy">'[15]13. Headcount Forecast'!#REF!</definedName>
    <definedName name="z" localSheetId="4" hidden="1">{#N/A,#N/A,TRUE,"Task Status";#N/A,#N/A,TRUE,"Document Status";#N/A,#N/A,TRUE,"Percent Complete";#N/A,#N/A,TRUE,"Manhour Sum"}</definedName>
    <definedName name="z" localSheetId="1" hidden="1">{#N/A,#N/A,TRUE,"Task Status";#N/A,#N/A,TRUE,"Document Status";#N/A,#N/A,TRUE,"Percent Complete";#N/A,#N/A,TRUE,"Manhour Sum"}</definedName>
    <definedName name="z" localSheetId="3" hidden="1">{#N/A,#N/A,TRUE,"Task Status";#N/A,#N/A,TRUE,"Document Status";#N/A,#N/A,TRUE,"Percent Complete";#N/A,#N/A,TRUE,"Manhour Sum"}</definedName>
    <definedName name="z" hidden="1">{#N/A,#N/A,TRUE,"Task Status";#N/A,#N/A,TRUE,"Document Status";#N/A,#N/A,TRUE,"Percent Complete";#N/A,#N/A,TRUE,"Manhour Sum"}</definedName>
    <definedName name="Z_28562A7B_A76A_41D5_B404_F88EF4E1FBDE_.wvu.PrintArea" localSheetId="4" hidden="1">'FA-Exhibit CCVA'!$B$9:$N$161</definedName>
    <definedName name="Z_28562A7B_A76A_41D5_B404_F88EF4E1FBDE_.wvu.PrintArea" localSheetId="1" hidden="1">'FA-Exhibit Combined'!$B$8:$N$161</definedName>
    <definedName name="Z_28562A7B_A76A_41D5_B404_F88EF4E1FBDE_.wvu.PrintArea" localSheetId="3" hidden="1">'FA-Exhibit COVID'!$B$8:$N$161</definedName>
    <definedName name="Z_28562A7B_A76A_41D5_B404_F88EF4E1FBDE_.wvu.PrintArea" localSheetId="2" hidden="1">'FA-Exhibit EB-2020-0150'!$B$8:$N$160</definedName>
    <definedName name="Z_28562A7B_A76A_41D5_B404_F88EF4E1FBDE_.wvu.Rows" localSheetId="4" hidden="1">'FA-Exhibit CCVA'!$1:$7</definedName>
    <definedName name="Z_28562A7B_A76A_41D5_B404_F88EF4E1FBDE_.wvu.Rows" localSheetId="1" hidden="1">'FA-Exhibit Combined'!$1:$7</definedName>
    <definedName name="Z_28562A7B_A76A_41D5_B404_F88EF4E1FBDE_.wvu.Rows" localSheetId="3" hidden="1">'FA-Exhibit COVID'!$1:$7</definedName>
    <definedName name="Z_28562A7B_A76A_41D5_B404_F88EF4E1FBDE_.wvu.Rows" localSheetId="2" hidden="1">'FA-Exhibit EB-2020-0150'!$1:$7</definedName>
    <definedName name="Z_BF910787_6D09_4F73_97A2_B91E324895DA_.wvu.PrintArea" localSheetId="4" hidden="1">'FA-Exhibit CCVA'!$B$9:$N$161</definedName>
    <definedName name="Z_BF910787_6D09_4F73_97A2_B91E324895DA_.wvu.PrintArea" localSheetId="1" hidden="1">'FA-Exhibit Combined'!$B$8:$N$161</definedName>
    <definedName name="Z_BF910787_6D09_4F73_97A2_B91E324895DA_.wvu.PrintArea" localSheetId="3" hidden="1">'FA-Exhibit COVID'!$B$8:$N$161</definedName>
    <definedName name="Z_BF910787_6D09_4F73_97A2_B91E324895DA_.wvu.PrintArea" localSheetId="2" hidden="1">'FA-Exhibit EB-2020-0150'!$B$8:$N$160</definedName>
    <definedName name="Z_BF910787_6D09_4F73_97A2_B91E324895DA_.wvu.Rows" localSheetId="4" hidden="1">'FA-Exhibit CCVA'!$1:$7</definedName>
    <definedName name="Z_BF910787_6D09_4F73_97A2_B91E324895DA_.wvu.Rows" localSheetId="1" hidden="1">'FA-Exhibit Combined'!$1:$7</definedName>
    <definedName name="Z_BF910787_6D09_4F73_97A2_B91E324895DA_.wvu.Rows" localSheetId="3" hidden="1">'FA-Exhibit COVID'!$1:$7</definedName>
    <definedName name="Z_BF910787_6D09_4F73_97A2_B91E324895DA_.wvu.Rows" localSheetId="2" hidden="1">'FA-Exhibit EB-2020-0150'!$1:$7</definedName>
    <definedName name="zz" localSheetId="4">'[80]13. Headcount Forecast'!#REF!</definedName>
    <definedName name="zz" localSheetId="1">'[80]13. Headcount Forecast'!#REF!</definedName>
    <definedName name="zz" localSheetId="3">'[80]13. Headcount Forecast'!#REF!</definedName>
    <definedName name="zz">'[80]13. Headcount Forecast'!#REF!</definedName>
    <definedName name="zzz" localSheetId="4"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zzz" localSheetId="1"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zzz" localSheetId="3"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zzz" hidden="1">{#N/A,#N/A,FALSE,"Results";#N/A,#N/A,FALSE,"Input Data";#N/A,#N/A,FALSE,"Generation Calculation";#N/A,#N/A,FALSE,"Unit Heat Rate Calculation";#N/A,#N/A,FALSE,"Final FWH Extraction Flow";#N/A,#N/A,FALSE,"BEFF.XLS";#N/A,#N/A,FALSE,"TURBEFF.XLS";#N/A,#N/A,FALSE,"Condenser Performance";#N/A,#N/A,FALSE,"Stage Pressure Correction";#N/A,#N/A,FALSE,"Electrical Loss Correction";#N/A,#N/A,FALSE,"Throttle P &amp; T Correction";#N/A,#N/A,FALSE,"Final FWH TTD Correction";#N/A,#N/A,FALSE,"Reheat T &amp; dP Correction";#N/A,#N/A,FALSE,"Auxiliary Steam &amp; Extr Corr";#N/A,#N/A,FALSE,"SHS &amp; RHS Correction";#N/A,#N/A,FALSE,"Change Log"}</definedName>
    <definedName name="zzzz">'[15]13. Headcount Forecast'!#REF!</definedName>
    <definedName name="zzzzz">'[15]13. Headcount Forecast'!#REF!</definedName>
  </definedNames>
  <calcPr calcId="191028" iterate="1" iterateCount="5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5" i="65" l="1"/>
  <c r="F106" i="65"/>
  <c r="V29" i="65"/>
  <c r="V25" i="65"/>
  <c r="J29" i="65"/>
  <c r="J28" i="65"/>
  <c r="J25" i="65"/>
  <c r="F25" i="65"/>
  <c r="F29" i="65"/>
  <c r="F28" i="65"/>
  <c r="E29" i="65"/>
  <c r="E28" i="65"/>
  <c r="E25" i="65"/>
  <c r="H25" i="65" s="1"/>
  <c r="M58" i="65" l="1"/>
  <c r="N58" i="65" s="1"/>
  <c r="M57" i="65"/>
  <c r="N57" i="65" s="1"/>
  <c r="L56" i="65"/>
  <c r="L59" i="65" s="1"/>
  <c r="G56" i="65"/>
  <c r="G59" i="65" s="1"/>
  <c r="T55" i="65"/>
  <c r="X29" i="65"/>
  <c r="Y29" i="65" s="1"/>
  <c r="Y28" i="65"/>
  <c r="Y25" i="65"/>
  <c r="M58" i="67"/>
  <c r="N58" i="67" s="1"/>
  <c r="M57" i="67"/>
  <c r="N57" i="67" s="1"/>
  <c r="L56" i="67"/>
  <c r="L59" i="67" s="1"/>
  <c r="J56" i="67"/>
  <c r="J59" i="67" s="1"/>
  <c r="G56" i="67"/>
  <c r="G59" i="67" s="1"/>
  <c r="F56" i="67"/>
  <c r="F59" i="67" s="1"/>
  <c r="E56" i="67"/>
  <c r="E59" i="67" s="1"/>
  <c r="T55" i="67"/>
  <c r="Y29" i="67"/>
  <c r="S29" i="67"/>
  <c r="H29" i="67"/>
  <c r="E105" i="67" s="1"/>
  <c r="E106" i="65" s="1"/>
  <c r="H106" i="65" s="1"/>
  <c r="Y28" i="67"/>
  <c r="V28" i="67"/>
  <c r="S28" i="67"/>
  <c r="H28" i="67"/>
  <c r="E104" i="67" s="1"/>
  <c r="E105" i="65" s="1"/>
  <c r="H105" i="65" s="1"/>
  <c r="Y25" i="67"/>
  <c r="S25" i="67"/>
  <c r="H25" i="67"/>
  <c r="E101" i="67" s="1"/>
  <c r="E102" i="65" s="1"/>
  <c r="H102" i="65" s="1"/>
  <c r="J106" i="64"/>
  <c r="J105" i="64"/>
  <c r="J102" i="64"/>
  <c r="E106" i="64"/>
  <c r="E105" i="64"/>
  <c r="E102" i="64"/>
  <c r="S106" i="62"/>
  <c r="S105" i="62"/>
  <c r="S102" i="62"/>
  <c r="J106" i="62"/>
  <c r="J105" i="62"/>
  <c r="J102" i="62"/>
  <c r="E106" i="62"/>
  <c r="E105" i="62"/>
  <c r="E102" i="62"/>
  <c r="Z29" i="62"/>
  <c r="Z28" i="62"/>
  <c r="Z25" i="62"/>
  <c r="J59" i="62"/>
  <c r="M58" i="62"/>
  <c r="N58" i="62" s="1"/>
  <c r="M57" i="62"/>
  <c r="N57" i="62" s="1"/>
  <c r="L56" i="62"/>
  <c r="L59" i="62" s="1"/>
  <c r="J56" i="62"/>
  <c r="G56" i="62"/>
  <c r="G59" i="62" s="1"/>
  <c r="F56" i="62"/>
  <c r="F59" i="62" s="1"/>
  <c r="E56" i="62"/>
  <c r="E59" i="62" s="1"/>
  <c r="T55" i="62"/>
  <c r="Y29" i="62"/>
  <c r="V29" i="62"/>
  <c r="V55" i="62" s="1"/>
  <c r="S29" i="62"/>
  <c r="U29" i="62" s="1"/>
  <c r="H29" i="62"/>
  <c r="Y28" i="62"/>
  <c r="S28" i="62"/>
  <c r="U28" i="62" s="1"/>
  <c r="W28" i="62" s="1"/>
  <c r="K28" i="62" s="1"/>
  <c r="M28" i="62" s="1"/>
  <c r="H28" i="62"/>
  <c r="Y25" i="62"/>
  <c r="S25" i="62"/>
  <c r="S55" i="62" s="1"/>
  <c r="H25" i="62"/>
  <c r="Z29" i="64"/>
  <c r="Z28" i="64"/>
  <c r="Z25" i="64"/>
  <c r="W25" i="64"/>
  <c r="M58" i="64"/>
  <c r="N58" i="64" s="1"/>
  <c r="M57" i="64"/>
  <c r="N57" i="64" s="1"/>
  <c r="L56" i="64"/>
  <c r="L59" i="64" s="1"/>
  <c r="J56" i="64"/>
  <c r="J59" i="64" s="1"/>
  <c r="G56" i="64"/>
  <c r="G59" i="64" s="1"/>
  <c r="F56" i="64"/>
  <c r="F59" i="64" s="1"/>
  <c r="E56" i="64"/>
  <c r="E59" i="64" s="1"/>
  <c r="T55" i="64"/>
  <c r="Y29" i="64"/>
  <c r="V29" i="64"/>
  <c r="V55" i="64" s="1"/>
  <c r="U29" i="64"/>
  <c r="W29" i="64" s="1"/>
  <c r="S29" i="64"/>
  <c r="H29" i="64"/>
  <c r="Y28" i="64"/>
  <c r="S28" i="64"/>
  <c r="U28" i="64" s="1"/>
  <c r="W28" i="64" s="1"/>
  <c r="H28" i="64"/>
  <c r="Y25" i="64"/>
  <c r="S25" i="64"/>
  <c r="U25" i="64" s="1"/>
  <c r="H25" i="64"/>
  <c r="H56" i="64" s="1"/>
  <c r="H59" i="64" s="1"/>
  <c r="V55" i="67" l="1"/>
  <c r="V28" i="65"/>
  <c r="U28" i="67"/>
  <c r="U28" i="65" s="1"/>
  <c r="S28" i="65"/>
  <c r="U29" i="67"/>
  <c r="S29" i="65"/>
  <c r="U25" i="67"/>
  <c r="U25" i="65" s="1"/>
  <c r="S25" i="65"/>
  <c r="H28" i="65"/>
  <c r="E56" i="65"/>
  <c r="E59" i="65" s="1"/>
  <c r="H29" i="65"/>
  <c r="S55" i="65"/>
  <c r="J56" i="65"/>
  <c r="J59" i="65" s="1"/>
  <c r="V55" i="65"/>
  <c r="F56" i="65"/>
  <c r="F59" i="65" s="1"/>
  <c r="H56" i="67"/>
  <c r="H59" i="67" s="1"/>
  <c r="S55" i="67"/>
  <c r="H56" i="62"/>
  <c r="H59" i="62" s="1"/>
  <c r="W29" i="62"/>
  <c r="K29" i="62" s="1"/>
  <c r="M29" i="62" s="1"/>
  <c r="N29" i="62" s="1"/>
  <c r="U25" i="62"/>
  <c r="W25" i="62" s="1"/>
  <c r="N28" i="62"/>
  <c r="W55" i="62"/>
  <c r="U55" i="62"/>
  <c r="K29" i="64"/>
  <c r="M29" i="64" s="1"/>
  <c r="N29" i="64" s="1"/>
  <c r="K28" i="64"/>
  <c r="M28" i="64" s="1"/>
  <c r="N28" i="64" s="1"/>
  <c r="U55" i="64"/>
  <c r="S55" i="64"/>
  <c r="W29" i="67" l="1"/>
  <c r="U29" i="65"/>
  <c r="U55" i="65" s="1"/>
  <c r="U55" i="67"/>
  <c r="W25" i="67"/>
  <c r="W28" i="67"/>
  <c r="Z28" i="67"/>
  <c r="H56" i="65"/>
  <c r="H59" i="65" s="1"/>
  <c r="Z55" i="62"/>
  <c r="K25" i="62"/>
  <c r="W55" i="64"/>
  <c r="F413" i="65"/>
  <c r="F336" i="65"/>
  <c r="F259" i="65"/>
  <c r="F182" i="65"/>
  <c r="V412" i="67"/>
  <c r="V413" i="65" s="1"/>
  <c r="V335" i="67"/>
  <c r="V362" i="67" s="1"/>
  <c r="V258" i="67"/>
  <c r="V259" i="65" s="1"/>
  <c r="V181" i="67"/>
  <c r="V182" i="65" s="1"/>
  <c r="V104" i="67"/>
  <c r="V105" i="65" s="1"/>
  <c r="X414" i="65"/>
  <c r="Y414" i="65" s="1"/>
  <c r="Y413" i="65"/>
  <c r="Y410" i="65"/>
  <c r="X337" i="65"/>
  <c r="Y337" i="65" s="1"/>
  <c r="Y336" i="65"/>
  <c r="Y333" i="65"/>
  <c r="X260" i="65"/>
  <c r="Y260" i="65" s="1"/>
  <c r="Y259" i="65"/>
  <c r="Y256" i="65"/>
  <c r="X183" i="65"/>
  <c r="Y183" i="65" s="1"/>
  <c r="Y182" i="65"/>
  <c r="Y179" i="65"/>
  <c r="X106" i="65"/>
  <c r="Y106" i="65" s="1"/>
  <c r="T440" i="65"/>
  <c r="T398" i="65"/>
  <c r="T363" i="65"/>
  <c r="T321" i="65"/>
  <c r="T286" i="65"/>
  <c r="T244" i="65"/>
  <c r="T209" i="65"/>
  <c r="T167" i="65"/>
  <c r="T132" i="65"/>
  <c r="Y105" i="65"/>
  <c r="Y102" i="65"/>
  <c r="T440" i="64"/>
  <c r="Y414" i="64"/>
  <c r="V414" i="64"/>
  <c r="V440" i="64" s="1"/>
  <c r="Y413" i="64"/>
  <c r="Y410" i="64"/>
  <c r="T398" i="64"/>
  <c r="T363" i="64"/>
  <c r="Y337" i="64"/>
  <c r="V337" i="64"/>
  <c r="V363" i="64" s="1"/>
  <c r="Y336" i="64"/>
  <c r="Y333" i="64"/>
  <c r="T321" i="64"/>
  <c r="T286" i="64"/>
  <c r="Y260" i="64"/>
  <c r="V260" i="64"/>
  <c r="V286" i="64" s="1"/>
  <c r="Y259" i="64"/>
  <c r="Y256" i="64"/>
  <c r="T244" i="64"/>
  <c r="T209" i="64"/>
  <c r="Y183" i="64"/>
  <c r="V183" i="64"/>
  <c r="V209" i="64" s="1"/>
  <c r="Y182" i="64"/>
  <c r="Y179" i="64"/>
  <c r="T167" i="64"/>
  <c r="T132" i="64"/>
  <c r="Y106" i="64"/>
  <c r="V106" i="64"/>
  <c r="V132" i="64" s="1"/>
  <c r="S106" i="64"/>
  <c r="U106" i="64" s="1"/>
  <c r="Y105" i="64"/>
  <c r="S105" i="64"/>
  <c r="U105" i="64" s="1"/>
  <c r="W105" i="64" s="1"/>
  <c r="Z105" i="64" s="1"/>
  <c r="Y102" i="64"/>
  <c r="S102" i="64"/>
  <c r="U102" i="64" s="1"/>
  <c r="T440" i="62"/>
  <c r="Y414" i="62"/>
  <c r="V414" i="62"/>
  <c r="V440" i="62" s="1"/>
  <c r="Y413" i="62"/>
  <c r="Y410" i="62"/>
  <c r="T398" i="62"/>
  <c r="T363" i="62"/>
  <c r="Y337" i="62"/>
  <c r="V337" i="62"/>
  <c r="V363" i="62" s="1"/>
  <c r="Y336" i="62"/>
  <c r="Y333" i="62"/>
  <c r="T321" i="62"/>
  <c r="V286" i="62"/>
  <c r="T286" i="62"/>
  <c r="Y260" i="62"/>
  <c r="V260" i="62"/>
  <c r="Y259" i="62"/>
  <c r="Y256" i="62"/>
  <c r="T244" i="62"/>
  <c r="T209" i="62"/>
  <c r="Y183" i="62"/>
  <c r="V183" i="62"/>
  <c r="V209" i="62" s="1"/>
  <c r="Y182" i="62"/>
  <c r="Y179" i="62"/>
  <c r="T167" i="62"/>
  <c r="T132" i="62"/>
  <c r="Y106" i="62"/>
  <c r="V106" i="62"/>
  <c r="V132" i="62" s="1"/>
  <c r="U106" i="62"/>
  <c r="Y105" i="62"/>
  <c r="U105" i="62"/>
  <c r="W105" i="62" s="1"/>
  <c r="Z105" i="62" s="1"/>
  <c r="Y102" i="62"/>
  <c r="T166" i="67"/>
  <c r="T243" i="67"/>
  <c r="T320" i="67"/>
  <c r="T397" i="67"/>
  <c r="T439" i="67"/>
  <c r="Y413" i="67"/>
  <c r="Y412" i="67"/>
  <c r="Y409" i="67"/>
  <c r="T362" i="67"/>
  <c r="Y336" i="67"/>
  <c r="Y335" i="67"/>
  <c r="Y332" i="67"/>
  <c r="T285" i="67"/>
  <c r="Y259" i="67"/>
  <c r="Y258" i="67"/>
  <c r="Y255" i="67"/>
  <c r="T208" i="67"/>
  <c r="Y182" i="67"/>
  <c r="Y181" i="67"/>
  <c r="Y178" i="67"/>
  <c r="S105" i="67"/>
  <c r="U105" i="67" s="1"/>
  <c r="S104" i="67"/>
  <c r="U104" i="67" s="1"/>
  <c r="W104" i="67" s="1"/>
  <c r="S101" i="67"/>
  <c r="U101" i="67" s="1"/>
  <c r="W101" i="67" s="1"/>
  <c r="Z101" i="67" s="1"/>
  <c r="Y101" i="67"/>
  <c r="Y105" i="67"/>
  <c r="Y104" i="67"/>
  <c r="T131" i="67"/>
  <c r="Z104" i="67" l="1"/>
  <c r="K28" i="67"/>
  <c r="K28" i="65" s="1"/>
  <c r="M28" i="65" s="1"/>
  <c r="N28" i="65" s="1"/>
  <c r="Z28" i="65"/>
  <c r="W28" i="65"/>
  <c r="Z25" i="67"/>
  <c r="Z25" i="65" s="1"/>
  <c r="W25" i="65"/>
  <c r="W55" i="65" s="1"/>
  <c r="W55" i="67"/>
  <c r="W29" i="65"/>
  <c r="Z29" i="67"/>
  <c r="V336" i="65"/>
  <c r="V285" i="67"/>
  <c r="M28" i="67"/>
  <c r="V131" i="67"/>
  <c r="W105" i="65"/>
  <c r="V208" i="67"/>
  <c r="V439" i="67"/>
  <c r="K56" i="62"/>
  <c r="K59" i="62" s="1"/>
  <c r="K61" i="62" s="1"/>
  <c r="L66" i="62" s="1"/>
  <c r="M25" i="62"/>
  <c r="W106" i="64"/>
  <c r="Z106" i="64" s="1"/>
  <c r="Z55" i="64"/>
  <c r="K25" i="64"/>
  <c r="U106" i="65"/>
  <c r="U105" i="65"/>
  <c r="S102" i="65"/>
  <c r="S105" i="65"/>
  <c r="S106" i="65"/>
  <c r="V414" i="65"/>
  <c r="V337" i="65"/>
  <c r="V260" i="65"/>
  <c r="V183" i="65"/>
  <c r="V106" i="65"/>
  <c r="K106" i="64"/>
  <c r="S132" i="62"/>
  <c r="K105" i="64"/>
  <c r="U132" i="64"/>
  <c r="W102" i="64"/>
  <c r="Z102" i="64" s="1"/>
  <c r="S132" i="64"/>
  <c r="W106" i="62"/>
  <c r="K105" i="62"/>
  <c r="U102" i="62"/>
  <c r="U102" i="65" s="1"/>
  <c r="W105" i="67"/>
  <c r="Z105" i="67" s="1"/>
  <c r="S131" i="67"/>
  <c r="U131" i="67"/>
  <c r="N28" i="67" l="1"/>
  <c r="J104" i="67"/>
  <c r="J105" i="65" s="1"/>
  <c r="K25" i="67"/>
  <c r="K25" i="65" s="1"/>
  <c r="M25" i="65" s="1"/>
  <c r="N25" i="65" s="1"/>
  <c r="K29" i="67"/>
  <c r="Z29" i="65"/>
  <c r="Z55" i="65" s="1"/>
  <c r="Z55" i="67"/>
  <c r="Z106" i="62"/>
  <c r="K106" i="62" s="1"/>
  <c r="M56" i="62"/>
  <c r="M59" i="62" s="1"/>
  <c r="N59" i="62" s="1"/>
  <c r="N25" i="62"/>
  <c r="N56" i="62" s="1"/>
  <c r="M25" i="64"/>
  <c r="K56" i="64"/>
  <c r="K59" i="64" s="1"/>
  <c r="K61" i="64" s="1"/>
  <c r="L66" i="64" s="1"/>
  <c r="K101" i="67"/>
  <c r="K102" i="65" s="1"/>
  <c r="K104" i="67"/>
  <c r="K105" i="65" s="1"/>
  <c r="Z105" i="65"/>
  <c r="Z131" i="67"/>
  <c r="W106" i="65"/>
  <c r="W132" i="64"/>
  <c r="W131" i="67"/>
  <c r="U132" i="62"/>
  <c r="W102" i="62"/>
  <c r="M29" i="67" l="1"/>
  <c r="K29" i="65"/>
  <c r="M29" i="65" s="1"/>
  <c r="M56" i="65" s="1"/>
  <c r="M59" i="65" s="1"/>
  <c r="N59" i="65" s="1"/>
  <c r="M25" i="67"/>
  <c r="J101" i="67" s="1"/>
  <c r="J102" i="65" s="1"/>
  <c r="K56" i="67"/>
  <c r="K59" i="67" s="1"/>
  <c r="K61" i="67" s="1"/>
  <c r="L66" i="67" s="1"/>
  <c r="M105" i="65"/>
  <c r="N105" i="65" s="1"/>
  <c r="M102" i="65"/>
  <c r="N102" i="65" s="1"/>
  <c r="K56" i="65"/>
  <c r="K59" i="65" s="1"/>
  <c r="K61" i="65" s="1"/>
  <c r="L66" i="65" s="1"/>
  <c r="N29" i="65"/>
  <c r="N56" i="65" s="1"/>
  <c r="N25" i="67"/>
  <c r="W102" i="65"/>
  <c r="Z102" i="62"/>
  <c r="M56" i="64"/>
  <c r="M59" i="64" s="1"/>
  <c r="N59" i="64" s="1"/>
  <c r="N25" i="64"/>
  <c r="N56" i="64" s="1"/>
  <c r="K105" i="67"/>
  <c r="K106" i="65" s="1"/>
  <c r="Z106" i="65"/>
  <c r="Z132" i="64"/>
  <c r="K102" i="64"/>
  <c r="W132" i="62"/>
  <c r="Z102" i="65"/>
  <c r="M56" i="67" l="1"/>
  <c r="M59" i="67" s="1"/>
  <c r="N59" i="67" s="1"/>
  <c r="N29" i="67"/>
  <c r="N56" i="67" s="1"/>
  <c r="J105" i="67"/>
  <c r="J106" i="65" s="1"/>
  <c r="M106" i="65" s="1"/>
  <c r="N106" i="65" s="1"/>
  <c r="Z132" i="62"/>
  <c r="K102" i="62"/>
  <c r="F414" i="65" l="1"/>
  <c r="F337" i="65"/>
  <c r="F260" i="65"/>
  <c r="F183" i="65"/>
  <c r="M443" i="65"/>
  <c r="N443" i="65" s="1"/>
  <c r="M366" i="65"/>
  <c r="N366" i="65" s="1"/>
  <c r="M289" i="65"/>
  <c r="N289" i="65" s="1"/>
  <c r="M212" i="65"/>
  <c r="N212" i="65" s="1"/>
  <c r="M442" i="65"/>
  <c r="N442" i="65" s="1"/>
  <c r="M365" i="65"/>
  <c r="N365" i="65" s="1"/>
  <c r="M288" i="65"/>
  <c r="N288" i="65" s="1"/>
  <c r="M211" i="65"/>
  <c r="N211" i="65" s="1"/>
  <c r="L441" i="65"/>
  <c r="L444" i="65" s="1"/>
  <c r="G441" i="65"/>
  <c r="G444" i="65" s="1"/>
  <c r="L364" i="65"/>
  <c r="L367" i="65" s="1"/>
  <c r="G364" i="65"/>
  <c r="G367" i="65" s="1"/>
  <c r="L287" i="65"/>
  <c r="L290" i="65" s="1"/>
  <c r="G287" i="65"/>
  <c r="G290" i="65" s="1"/>
  <c r="L210" i="65"/>
  <c r="L213" i="65" s="1"/>
  <c r="G210" i="65"/>
  <c r="G213" i="65" s="1"/>
  <c r="M106" i="64"/>
  <c r="J183" i="64" s="1"/>
  <c r="M105" i="64"/>
  <c r="J182" i="64" s="1"/>
  <c r="H106" i="64"/>
  <c r="E183" i="64" s="1"/>
  <c r="H105" i="64"/>
  <c r="E182" i="64" s="1"/>
  <c r="H102" i="64"/>
  <c r="E179" i="64" s="1"/>
  <c r="M106" i="62"/>
  <c r="J183" i="62" s="1"/>
  <c r="M102" i="62"/>
  <c r="J179" i="62" s="1"/>
  <c r="H102" i="62"/>
  <c r="E179" i="62" s="1"/>
  <c r="S179" i="62" s="1"/>
  <c r="H105" i="62"/>
  <c r="E182" i="62" s="1"/>
  <c r="H106" i="62"/>
  <c r="E183" i="62" s="1"/>
  <c r="M443" i="64"/>
  <c r="N443" i="64" s="1"/>
  <c r="M366" i="64"/>
  <c r="N366" i="64" s="1"/>
  <c r="M289" i="64"/>
  <c r="N289" i="64" s="1"/>
  <c r="M212" i="64"/>
  <c r="N212" i="64" s="1"/>
  <c r="M442" i="64"/>
  <c r="N442" i="64" s="1"/>
  <c r="M365" i="64"/>
  <c r="N365" i="64" s="1"/>
  <c r="M288" i="64"/>
  <c r="N288" i="64" s="1"/>
  <c r="M211" i="64"/>
  <c r="N211" i="64" s="1"/>
  <c r="L441" i="64"/>
  <c r="L444" i="64" s="1"/>
  <c r="G441" i="64"/>
  <c r="G444" i="64" s="1"/>
  <c r="L364" i="64"/>
  <c r="L367" i="64" s="1"/>
  <c r="G364" i="64"/>
  <c r="G367" i="64" s="1"/>
  <c r="L287" i="64"/>
  <c r="L290" i="64" s="1"/>
  <c r="G287" i="64"/>
  <c r="G290" i="64" s="1"/>
  <c r="F287" i="64"/>
  <c r="F290" i="64" s="1"/>
  <c r="L210" i="64"/>
  <c r="L213" i="64" s="1"/>
  <c r="G210" i="64"/>
  <c r="G213" i="64" s="1"/>
  <c r="F364" i="64"/>
  <c r="F367" i="64" s="1"/>
  <c r="F210" i="64"/>
  <c r="F213" i="64" s="1"/>
  <c r="M443" i="62"/>
  <c r="N443" i="62" s="1"/>
  <c r="M366" i="62"/>
  <c r="N366" i="62" s="1"/>
  <c r="M289" i="62"/>
  <c r="N289" i="62" s="1"/>
  <c r="M212" i="62"/>
  <c r="N212" i="62" s="1"/>
  <c r="M442" i="62"/>
  <c r="N442" i="62" s="1"/>
  <c r="M365" i="62"/>
  <c r="N365" i="62" s="1"/>
  <c r="M288" i="62"/>
  <c r="N288" i="62" s="1"/>
  <c r="M211" i="62"/>
  <c r="N211" i="62" s="1"/>
  <c r="L441" i="62"/>
  <c r="L444" i="62" s="1"/>
  <c r="G441" i="62"/>
  <c r="G444" i="62" s="1"/>
  <c r="L364" i="62"/>
  <c r="L367" i="62" s="1"/>
  <c r="G364" i="62"/>
  <c r="G367" i="62" s="1"/>
  <c r="L287" i="62"/>
  <c r="L290" i="62" s="1"/>
  <c r="G287" i="62"/>
  <c r="G290" i="62" s="1"/>
  <c r="F287" i="62"/>
  <c r="F290" i="62" s="1"/>
  <c r="L210" i="62"/>
  <c r="L213" i="62" s="1"/>
  <c r="G210" i="62"/>
  <c r="G213" i="62" s="1"/>
  <c r="F210" i="62"/>
  <c r="F213" i="62" s="1"/>
  <c r="M442" i="67"/>
  <c r="N442" i="67" s="1"/>
  <c r="M441" i="67"/>
  <c r="N441" i="67" s="1"/>
  <c r="L440" i="67"/>
  <c r="L443" i="67" s="1"/>
  <c r="G440" i="67"/>
  <c r="G443" i="67" s="1"/>
  <c r="F440" i="67"/>
  <c r="F443" i="67" s="1"/>
  <c r="M365" i="67"/>
  <c r="N365" i="67" s="1"/>
  <c r="M364" i="67"/>
  <c r="N364" i="67" s="1"/>
  <c r="L363" i="67"/>
  <c r="L366" i="67" s="1"/>
  <c r="G363" i="67"/>
  <c r="G366" i="67" s="1"/>
  <c r="M288" i="67"/>
  <c r="N288" i="67" s="1"/>
  <c r="M287" i="67"/>
  <c r="N287" i="67" s="1"/>
  <c r="L286" i="67"/>
  <c r="L289" i="67" s="1"/>
  <c r="G286" i="67"/>
  <c r="G289" i="67" s="1"/>
  <c r="F286" i="67"/>
  <c r="F289" i="67" s="1"/>
  <c r="M211" i="67"/>
  <c r="N211" i="67" s="1"/>
  <c r="M210" i="67"/>
  <c r="N210" i="67" s="1"/>
  <c r="L209" i="67"/>
  <c r="L212" i="67" s="1"/>
  <c r="G209" i="67"/>
  <c r="G212" i="67" s="1"/>
  <c r="F209" i="67"/>
  <c r="F212" i="67" s="1"/>
  <c r="M134" i="67"/>
  <c r="N134" i="67" s="1"/>
  <c r="M133" i="67"/>
  <c r="N133" i="67" s="1"/>
  <c r="L132" i="67"/>
  <c r="L135" i="67" s="1"/>
  <c r="J132" i="67"/>
  <c r="J135" i="67" s="1"/>
  <c r="G132" i="67"/>
  <c r="G135" i="67" s="1"/>
  <c r="F132" i="67"/>
  <c r="F135" i="67" s="1"/>
  <c r="H104" i="67"/>
  <c r="E181" i="67" s="1"/>
  <c r="S181" i="67" s="1"/>
  <c r="M135" i="65"/>
  <c r="N135" i="65" s="1"/>
  <c r="M134" i="65"/>
  <c r="N134" i="65" s="1"/>
  <c r="L133" i="65"/>
  <c r="L136" i="65" s="1"/>
  <c r="G133" i="65"/>
  <c r="G136" i="65" s="1"/>
  <c r="M135" i="64"/>
  <c r="N135" i="64" s="1"/>
  <c r="M134" i="64"/>
  <c r="N134" i="64" s="1"/>
  <c r="L133" i="64"/>
  <c r="L136" i="64" s="1"/>
  <c r="J133" i="64"/>
  <c r="J136" i="64" s="1"/>
  <c r="G133" i="64"/>
  <c r="G136" i="64" s="1"/>
  <c r="F133" i="64"/>
  <c r="F136" i="64" s="1"/>
  <c r="M105" i="62"/>
  <c r="J182" i="62" s="1"/>
  <c r="M135" i="62"/>
  <c r="N135" i="62" s="1"/>
  <c r="M134" i="62"/>
  <c r="N134" i="62" s="1"/>
  <c r="L133" i="62"/>
  <c r="L136" i="62" s="1"/>
  <c r="J133" i="62"/>
  <c r="J136" i="62" s="1"/>
  <c r="G133" i="62"/>
  <c r="G136" i="62" s="1"/>
  <c r="U181" i="67" l="1"/>
  <c r="F210" i="65"/>
  <c r="F213" i="65" s="1"/>
  <c r="V209" i="65"/>
  <c r="F287" i="65"/>
  <c r="F290" i="65" s="1"/>
  <c r="V286" i="65"/>
  <c r="F364" i="65"/>
  <c r="F367" i="65" s="1"/>
  <c r="V363" i="65"/>
  <c r="F441" i="65"/>
  <c r="F444" i="65" s="1"/>
  <c r="V440" i="65"/>
  <c r="H179" i="64"/>
  <c r="E256" i="64" s="1"/>
  <c r="S256" i="64" s="1"/>
  <c r="S179" i="64"/>
  <c r="H182" i="64"/>
  <c r="E259" i="64" s="1"/>
  <c r="S182" i="64"/>
  <c r="U182" i="64" s="1"/>
  <c r="W182" i="64" s="1"/>
  <c r="Z182" i="64" s="1"/>
  <c r="K182" i="64" s="1"/>
  <c r="M182" i="64" s="1"/>
  <c r="H183" i="64"/>
  <c r="E260" i="64" s="1"/>
  <c r="S183" i="64"/>
  <c r="U183" i="64" s="1"/>
  <c r="W183" i="64" s="1"/>
  <c r="Z183" i="64" s="1"/>
  <c r="K183" i="64" s="1"/>
  <c r="M183" i="64" s="1"/>
  <c r="J260" i="64" s="1"/>
  <c r="H183" i="62"/>
  <c r="E260" i="62" s="1"/>
  <c r="S260" i="62" s="1"/>
  <c r="U260" i="62" s="1"/>
  <c r="W260" i="62" s="1"/>
  <c r="Z260" i="62" s="1"/>
  <c r="K260" i="62" s="1"/>
  <c r="S183" i="62"/>
  <c r="U183" i="62" s="1"/>
  <c r="W183" i="62" s="1"/>
  <c r="Z183" i="62" s="1"/>
  <c r="K183" i="62" s="1"/>
  <c r="M183" i="62" s="1"/>
  <c r="H182" i="62"/>
  <c r="E259" i="62" s="1"/>
  <c r="S182" i="62"/>
  <c r="U182" i="62" s="1"/>
  <c r="W182" i="62" s="1"/>
  <c r="Z182" i="62" s="1"/>
  <c r="K182" i="62" s="1"/>
  <c r="M182" i="62" s="1"/>
  <c r="J259" i="62" s="1"/>
  <c r="U179" i="62"/>
  <c r="H181" i="67"/>
  <c r="E258" i="67" s="1"/>
  <c r="S258" i="67" s="1"/>
  <c r="E182" i="65"/>
  <c r="H101" i="67"/>
  <c r="E178" i="67" s="1"/>
  <c r="S178" i="67" s="1"/>
  <c r="J133" i="65"/>
  <c r="J136" i="65" s="1"/>
  <c r="E210" i="64"/>
  <c r="E213" i="64" s="1"/>
  <c r="N106" i="64"/>
  <c r="K133" i="64"/>
  <c r="K136" i="64" s="1"/>
  <c r="K138" i="64" s="1"/>
  <c r="L143" i="64" s="1"/>
  <c r="N105" i="64"/>
  <c r="E133" i="64"/>
  <c r="E136" i="64" s="1"/>
  <c r="J210" i="62"/>
  <c r="J213" i="62" s="1"/>
  <c r="E210" i="62"/>
  <c r="E213" i="62" s="1"/>
  <c r="H179" i="62"/>
  <c r="F133" i="62"/>
  <c r="F136" i="62" s="1"/>
  <c r="N102" i="62"/>
  <c r="F441" i="64"/>
  <c r="F444" i="64" s="1"/>
  <c r="F364" i="62"/>
  <c r="F367" i="62" s="1"/>
  <c r="F441" i="62"/>
  <c r="F444" i="62" s="1"/>
  <c r="F363" i="67"/>
  <c r="F366" i="67" s="1"/>
  <c r="N106" i="62"/>
  <c r="H133" i="64"/>
  <c r="H136" i="64" s="1"/>
  <c r="M102" i="64"/>
  <c r="N105" i="62"/>
  <c r="K133" i="62"/>
  <c r="K136" i="62" s="1"/>
  <c r="K138" i="62" s="1"/>
  <c r="L143" i="62" s="1"/>
  <c r="H133" i="62"/>
  <c r="H136" i="62" s="1"/>
  <c r="E133" i="62"/>
  <c r="E136" i="62" s="1"/>
  <c r="M133" i="62"/>
  <c r="M136" i="62" s="1"/>
  <c r="S179" i="65" l="1"/>
  <c r="H210" i="64"/>
  <c r="H213" i="64" s="1"/>
  <c r="H256" i="64"/>
  <c r="E333" i="64" s="1"/>
  <c r="S333" i="64" s="1"/>
  <c r="E287" i="64"/>
  <c r="E290" i="64" s="1"/>
  <c r="S182" i="65"/>
  <c r="U258" i="67"/>
  <c r="W181" i="67"/>
  <c r="U182" i="65"/>
  <c r="H182" i="65"/>
  <c r="F133" i="65"/>
  <c r="F136" i="65" s="1"/>
  <c r="V132" i="65"/>
  <c r="H260" i="62"/>
  <c r="E337" i="62" s="1"/>
  <c r="H337" i="62" s="1"/>
  <c r="E414" i="62" s="1"/>
  <c r="S209" i="62"/>
  <c r="H260" i="64"/>
  <c r="E337" i="64" s="1"/>
  <c r="S260" i="64"/>
  <c r="U260" i="64" s="1"/>
  <c r="W260" i="64" s="1"/>
  <c r="Z260" i="64" s="1"/>
  <c r="K260" i="64" s="1"/>
  <c r="M260" i="64" s="1"/>
  <c r="H259" i="64"/>
  <c r="E336" i="64" s="1"/>
  <c r="S259" i="64"/>
  <c r="U259" i="64" s="1"/>
  <c r="W259" i="64" s="1"/>
  <c r="Z259" i="64" s="1"/>
  <c r="K259" i="64" s="1"/>
  <c r="U179" i="64"/>
  <c r="S209" i="64"/>
  <c r="U256" i="64"/>
  <c r="U209" i="62"/>
  <c r="W179" i="62"/>
  <c r="H259" i="62"/>
  <c r="E336" i="62" s="1"/>
  <c r="S259" i="62"/>
  <c r="U259" i="62" s="1"/>
  <c r="W259" i="62" s="1"/>
  <c r="Z259" i="62" s="1"/>
  <c r="K259" i="62" s="1"/>
  <c r="M259" i="62" s="1"/>
  <c r="J336" i="62" s="1"/>
  <c r="U178" i="67"/>
  <c r="N182" i="62"/>
  <c r="N183" i="64"/>
  <c r="N182" i="64"/>
  <c r="J259" i="64"/>
  <c r="M133" i="64"/>
  <c r="M136" i="64" s="1"/>
  <c r="N136" i="64" s="1"/>
  <c r="J179" i="64"/>
  <c r="N183" i="62"/>
  <c r="J260" i="62"/>
  <c r="H210" i="62"/>
  <c r="H213" i="62" s="1"/>
  <c r="E256" i="62"/>
  <c r="S256" i="62" s="1"/>
  <c r="H105" i="67"/>
  <c r="H178" i="67"/>
  <c r="E179" i="65"/>
  <c r="E259" i="65"/>
  <c r="H258" i="67"/>
  <c r="N102" i="64"/>
  <c r="N133" i="64" s="1"/>
  <c r="E132" i="67"/>
  <c r="E135" i="67" s="1"/>
  <c r="N136" i="62"/>
  <c r="N133" i="62"/>
  <c r="S337" i="62" l="1"/>
  <c r="U337" i="62" s="1"/>
  <c r="W337" i="62" s="1"/>
  <c r="Z337" i="62" s="1"/>
  <c r="K337" i="62" s="1"/>
  <c r="U179" i="65"/>
  <c r="S259" i="65"/>
  <c r="S414" i="62"/>
  <c r="U414" i="62" s="1"/>
  <c r="W414" i="62" s="1"/>
  <c r="Z414" i="62" s="1"/>
  <c r="K414" i="62" s="1"/>
  <c r="H414" i="62"/>
  <c r="Z181" i="67"/>
  <c r="W182" i="65"/>
  <c r="W258" i="67"/>
  <c r="U259" i="65"/>
  <c r="H259" i="65"/>
  <c r="S132" i="65"/>
  <c r="J337" i="64"/>
  <c r="N260" i="64"/>
  <c r="M259" i="64"/>
  <c r="N259" i="64" s="1"/>
  <c r="S286" i="64"/>
  <c r="U286" i="64"/>
  <c r="W256" i="64"/>
  <c r="H336" i="64"/>
  <c r="E413" i="64" s="1"/>
  <c r="S336" i="64"/>
  <c r="U336" i="64" s="1"/>
  <c r="W336" i="64" s="1"/>
  <c r="Z336" i="64" s="1"/>
  <c r="K336" i="64" s="1"/>
  <c r="W179" i="64"/>
  <c r="U209" i="64"/>
  <c r="U333" i="64"/>
  <c r="H287" i="64"/>
  <c r="H290" i="64" s="1"/>
  <c r="H337" i="64"/>
  <c r="S337" i="64"/>
  <c r="U337" i="64" s="1"/>
  <c r="W337" i="64" s="1"/>
  <c r="Z337" i="64" s="1"/>
  <c r="K337" i="64" s="1"/>
  <c r="U256" i="62"/>
  <c r="S286" i="62"/>
  <c r="W209" i="62"/>
  <c r="Z179" i="62"/>
  <c r="H336" i="62"/>
  <c r="S336" i="62"/>
  <c r="U336" i="62" s="1"/>
  <c r="W336" i="62" s="1"/>
  <c r="Z336" i="62" s="1"/>
  <c r="K336" i="62" s="1"/>
  <c r="M336" i="62" s="1"/>
  <c r="J413" i="62" s="1"/>
  <c r="N259" i="62"/>
  <c r="W178" i="67"/>
  <c r="J210" i="64"/>
  <c r="J213" i="64" s="1"/>
  <c r="H256" i="62"/>
  <c r="E287" i="62"/>
  <c r="E290" i="62" s="1"/>
  <c r="M260" i="62"/>
  <c r="M104" i="67"/>
  <c r="E335" i="67"/>
  <c r="S335" i="67" s="1"/>
  <c r="H179" i="65"/>
  <c r="E255" i="67"/>
  <c r="S255" i="67" s="1"/>
  <c r="S256" i="65" s="1"/>
  <c r="E133" i="65"/>
  <c r="E136" i="65" s="1"/>
  <c r="M105" i="67"/>
  <c r="H132" i="67"/>
  <c r="H135" i="67" s="1"/>
  <c r="E182" i="67"/>
  <c r="S182" i="67" s="1"/>
  <c r="S183" i="65" s="1"/>
  <c r="E364" i="64"/>
  <c r="E367" i="64" s="1"/>
  <c r="H333" i="64"/>
  <c r="J336" i="64" l="1"/>
  <c r="M336" i="64" s="1"/>
  <c r="Z178" i="67"/>
  <c r="W179" i="65"/>
  <c r="Z258" i="67"/>
  <c r="W259" i="65"/>
  <c r="U335" i="67"/>
  <c r="S336" i="65"/>
  <c r="K181" i="67"/>
  <c r="K182" i="65" s="1"/>
  <c r="Z182" i="65"/>
  <c r="U132" i="65"/>
  <c r="S363" i="64"/>
  <c r="M337" i="64"/>
  <c r="J414" i="64" s="1"/>
  <c r="W333" i="64"/>
  <c r="U363" i="64"/>
  <c r="W209" i="64"/>
  <c r="Z179" i="64"/>
  <c r="H413" i="64"/>
  <c r="S413" i="64"/>
  <c r="U413" i="64" s="1"/>
  <c r="W413" i="64" s="1"/>
  <c r="Z413" i="64" s="1"/>
  <c r="K413" i="64" s="1"/>
  <c r="E414" i="64"/>
  <c r="Z256" i="64"/>
  <c r="W286" i="64"/>
  <c r="Z209" i="62"/>
  <c r="K179" i="62"/>
  <c r="E413" i="62"/>
  <c r="N336" i="62"/>
  <c r="U286" i="62"/>
  <c r="W256" i="62"/>
  <c r="U182" i="67"/>
  <c r="U183" i="65" s="1"/>
  <c r="S208" i="67"/>
  <c r="U255" i="67"/>
  <c r="U256" i="65" s="1"/>
  <c r="J337" i="62"/>
  <c r="N260" i="62"/>
  <c r="E333" i="62"/>
  <c r="S333" i="62" s="1"/>
  <c r="H287" i="62"/>
  <c r="H290" i="62" s="1"/>
  <c r="H182" i="67"/>
  <c r="E183" i="65"/>
  <c r="E209" i="67"/>
  <c r="E212" i="67" s="1"/>
  <c r="H255" i="67"/>
  <c r="E256" i="65"/>
  <c r="N105" i="67"/>
  <c r="J182" i="67"/>
  <c r="E336" i="65"/>
  <c r="H335" i="67"/>
  <c r="K133" i="65"/>
  <c r="K136" i="65" s="1"/>
  <c r="H133" i="65"/>
  <c r="H136" i="65" s="1"/>
  <c r="N104" i="67"/>
  <c r="J181" i="67"/>
  <c r="H364" i="64"/>
  <c r="H367" i="64" s="1"/>
  <c r="E410" i="64"/>
  <c r="S410" i="64" s="1"/>
  <c r="M101" i="67"/>
  <c r="J178" i="67" s="1"/>
  <c r="K132" i="67"/>
  <c r="K135" i="67" s="1"/>
  <c r="K137" i="67" s="1"/>
  <c r="L142" i="67" s="1"/>
  <c r="J413" i="64" l="1"/>
  <c r="M413" i="64" s="1"/>
  <c r="N413" i="64" s="1"/>
  <c r="N336" i="64"/>
  <c r="N337" i="64"/>
  <c r="K178" i="67"/>
  <c r="Z179" i="65"/>
  <c r="W335" i="67"/>
  <c r="U336" i="65"/>
  <c r="K258" i="67"/>
  <c r="K259" i="65" s="1"/>
  <c r="Z259" i="65"/>
  <c r="S209" i="65"/>
  <c r="H336" i="65"/>
  <c r="W132" i="65"/>
  <c r="Z132" i="65"/>
  <c r="Z209" i="64"/>
  <c r="K179" i="64"/>
  <c r="K179" i="65" s="1"/>
  <c r="Z286" i="64"/>
  <c r="K256" i="64"/>
  <c r="K287" i="64" s="1"/>
  <c r="K290" i="64" s="1"/>
  <c r="K292" i="64" s="1"/>
  <c r="L297" i="64" s="1"/>
  <c r="S414" i="64"/>
  <c r="U414" i="64" s="1"/>
  <c r="W414" i="64" s="1"/>
  <c r="Z414" i="64" s="1"/>
  <c r="K414" i="64" s="1"/>
  <c r="M414" i="64" s="1"/>
  <c r="H414" i="64"/>
  <c r="U410" i="64"/>
  <c r="W363" i="64"/>
  <c r="Z333" i="64"/>
  <c r="M179" i="62"/>
  <c r="K210" i="62"/>
  <c r="K213" i="62" s="1"/>
  <c r="K215" i="62" s="1"/>
  <c r="L220" i="62" s="1"/>
  <c r="W286" i="62"/>
  <c r="Z256" i="62"/>
  <c r="U333" i="62"/>
  <c r="S363" i="62"/>
  <c r="H413" i="62"/>
  <c r="S413" i="62"/>
  <c r="U413" i="62" s="1"/>
  <c r="W413" i="62" s="1"/>
  <c r="Z413" i="62" s="1"/>
  <c r="K413" i="62" s="1"/>
  <c r="M413" i="62" s="1"/>
  <c r="W255" i="67"/>
  <c r="W182" i="67"/>
  <c r="U208" i="67"/>
  <c r="K138" i="65"/>
  <c r="L143" i="65" s="1"/>
  <c r="H333" i="62"/>
  <c r="E364" i="62"/>
  <c r="E367" i="62" s="1"/>
  <c r="M337" i="62"/>
  <c r="J182" i="65"/>
  <c r="M182" i="65" s="1"/>
  <c r="N182" i="65" s="1"/>
  <c r="M181" i="67"/>
  <c r="J183" i="65"/>
  <c r="E259" i="67"/>
  <c r="S259" i="67" s="1"/>
  <c r="S260" i="65" s="1"/>
  <c r="H209" i="67"/>
  <c r="H212" i="67" s="1"/>
  <c r="J179" i="65"/>
  <c r="M178" i="67"/>
  <c r="J209" i="67"/>
  <c r="J212" i="67" s="1"/>
  <c r="N133" i="65"/>
  <c r="M133" i="65"/>
  <c r="M136" i="65" s="1"/>
  <c r="N136" i="65" s="1"/>
  <c r="H256" i="65"/>
  <c r="E332" i="67"/>
  <c r="S332" i="67" s="1"/>
  <c r="S333" i="65" s="1"/>
  <c r="E412" i="67"/>
  <c r="S412" i="67" s="1"/>
  <c r="H183" i="65"/>
  <c r="E210" i="65"/>
  <c r="E213" i="65" s="1"/>
  <c r="H410" i="64"/>
  <c r="E441" i="64"/>
  <c r="E444" i="64" s="1"/>
  <c r="M132" i="67"/>
  <c r="M135" i="67" s="1"/>
  <c r="N135" i="67" s="1"/>
  <c r="N101" i="67"/>
  <c r="N132" i="67" s="1"/>
  <c r="Z255" i="67" l="1"/>
  <c r="W256" i="65"/>
  <c r="Z182" i="67"/>
  <c r="Z208" i="67" s="1"/>
  <c r="W183" i="65"/>
  <c r="U412" i="67"/>
  <c r="S413" i="65"/>
  <c r="Z335" i="67"/>
  <c r="W336" i="65"/>
  <c r="U209" i="65"/>
  <c r="N414" i="64"/>
  <c r="Z363" i="64"/>
  <c r="K333" i="64"/>
  <c r="K364" i="64" s="1"/>
  <c r="K367" i="64" s="1"/>
  <c r="K369" i="64" s="1"/>
  <c r="L374" i="64" s="1"/>
  <c r="S440" i="64"/>
  <c r="K210" i="64"/>
  <c r="K213" i="64" s="1"/>
  <c r="K215" i="64" s="1"/>
  <c r="L220" i="64" s="1"/>
  <c r="M179" i="64"/>
  <c r="U440" i="64"/>
  <c r="W410" i="64"/>
  <c r="N413" i="62"/>
  <c r="Z286" i="62"/>
  <c r="K256" i="62"/>
  <c r="K287" i="62" s="1"/>
  <c r="K290" i="62" s="1"/>
  <c r="K292" i="62" s="1"/>
  <c r="L297" i="62" s="1"/>
  <c r="J256" i="62"/>
  <c r="M210" i="62"/>
  <c r="M213" i="62" s="1"/>
  <c r="N213" i="62" s="1"/>
  <c r="N179" i="62"/>
  <c r="N210" i="62" s="1"/>
  <c r="U363" i="62"/>
  <c r="W333" i="62"/>
  <c r="U259" i="67"/>
  <c r="U260" i="65" s="1"/>
  <c r="S285" i="67"/>
  <c r="U332" i="67"/>
  <c r="U333" i="65" s="1"/>
  <c r="W208" i="67"/>
  <c r="J414" i="62"/>
  <c r="N337" i="62"/>
  <c r="E410" i="62"/>
  <c r="S410" i="62" s="1"/>
  <c r="H364" i="62"/>
  <c r="H367" i="62" s="1"/>
  <c r="J210" i="65"/>
  <c r="J213" i="65" s="1"/>
  <c r="M179" i="65"/>
  <c r="E333" i="65"/>
  <c r="H332" i="67"/>
  <c r="E260" i="65"/>
  <c r="H259" i="67"/>
  <c r="E286" i="67"/>
  <c r="E289" i="67" s="1"/>
  <c r="H210" i="65"/>
  <c r="H213" i="65" s="1"/>
  <c r="J258" i="67"/>
  <c r="N181" i="67"/>
  <c r="E413" i="65"/>
  <c r="H412" i="67"/>
  <c r="J255" i="67"/>
  <c r="N178" i="67"/>
  <c r="H441" i="64"/>
  <c r="H444" i="64" s="1"/>
  <c r="K255" i="67" l="1"/>
  <c r="K256" i="65" s="1"/>
  <c r="Z256" i="65"/>
  <c r="K182" i="67"/>
  <c r="Z183" i="65"/>
  <c r="Z209" i="65" s="1"/>
  <c r="K335" i="67"/>
  <c r="K336" i="65" s="1"/>
  <c r="Z336" i="65"/>
  <c r="W412" i="67"/>
  <c r="U413" i="65"/>
  <c r="W209" i="65"/>
  <c r="S286" i="65"/>
  <c r="H413" i="65"/>
  <c r="N179" i="64"/>
  <c r="N210" i="64" s="1"/>
  <c r="J256" i="64"/>
  <c r="M210" i="64"/>
  <c r="M213" i="64" s="1"/>
  <c r="N213" i="64" s="1"/>
  <c r="W440" i="64"/>
  <c r="Z410" i="64"/>
  <c r="M256" i="62"/>
  <c r="J287" i="62"/>
  <c r="J290" i="62" s="1"/>
  <c r="S440" i="62"/>
  <c r="U410" i="62"/>
  <c r="Z333" i="62"/>
  <c r="W363" i="62"/>
  <c r="W332" i="67"/>
  <c r="W259" i="67"/>
  <c r="U285" i="67"/>
  <c r="H410" i="62"/>
  <c r="E441" i="62"/>
  <c r="E444" i="62" s="1"/>
  <c r="M414" i="62"/>
  <c r="J259" i="65"/>
  <c r="M259" i="65" s="1"/>
  <c r="N259" i="65" s="1"/>
  <c r="M258" i="67"/>
  <c r="E409" i="67"/>
  <c r="S409" i="67" s="1"/>
  <c r="S410" i="65" s="1"/>
  <c r="N179" i="65"/>
  <c r="H260" i="65"/>
  <c r="E287" i="65"/>
  <c r="E290" i="65" s="1"/>
  <c r="J256" i="65"/>
  <c r="H333" i="65"/>
  <c r="H286" i="67"/>
  <c r="H289" i="67" s="1"/>
  <c r="E336" i="67"/>
  <c r="S336" i="67" s="1"/>
  <c r="S337" i="65" s="1"/>
  <c r="M255" i="67" l="1"/>
  <c r="J332" i="67" s="1"/>
  <c r="Z332" i="67"/>
  <c r="W333" i="65"/>
  <c r="Z259" i="67"/>
  <c r="Z285" i="67" s="1"/>
  <c r="W260" i="65"/>
  <c r="M182" i="67"/>
  <c r="K183" i="65"/>
  <c r="K209" i="67"/>
  <c r="K212" i="67" s="1"/>
  <c r="K214" i="67" s="1"/>
  <c r="L219" i="67" s="1"/>
  <c r="Z412" i="67"/>
  <c r="W413" i="65"/>
  <c r="U286" i="65"/>
  <c r="Z440" i="64"/>
  <c r="K410" i="64"/>
  <c r="K441" i="64" s="1"/>
  <c r="K444" i="64" s="1"/>
  <c r="K446" i="64" s="1"/>
  <c r="L451" i="64" s="1"/>
  <c r="J287" i="64"/>
  <c r="J290" i="64" s="1"/>
  <c r="M256" i="64"/>
  <c r="Z363" i="62"/>
  <c r="K333" i="62"/>
  <c r="K364" i="62" s="1"/>
  <c r="K367" i="62" s="1"/>
  <c r="K369" i="62" s="1"/>
  <c r="L374" i="62" s="1"/>
  <c r="J333" i="62"/>
  <c r="N256" i="62"/>
  <c r="N287" i="62" s="1"/>
  <c r="M287" i="62"/>
  <c r="M290" i="62" s="1"/>
  <c r="N290" i="62" s="1"/>
  <c r="U440" i="62"/>
  <c r="W410" i="62"/>
  <c r="U409" i="67"/>
  <c r="U410" i="65" s="1"/>
  <c r="W285" i="67"/>
  <c r="U336" i="67"/>
  <c r="U337" i="65" s="1"/>
  <c r="S362" i="67"/>
  <c r="N414" i="62"/>
  <c r="H441" i="62"/>
  <c r="H444" i="62" s="1"/>
  <c r="M256" i="65"/>
  <c r="H287" i="65"/>
  <c r="H290" i="65" s="1"/>
  <c r="J335" i="67"/>
  <c r="N258" i="67"/>
  <c r="E337" i="65"/>
  <c r="H336" i="67"/>
  <c r="E363" i="67"/>
  <c r="E366" i="67" s="1"/>
  <c r="H409" i="67"/>
  <c r="E410" i="65"/>
  <c r="N255" i="67" l="1"/>
  <c r="K332" i="67"/>
  <c r="K333" i="65" s="1"/>
  <c r="Z333" i="65"/>
  <c r="K210" i="65"/>
  <c r="K213" i="65" s="1"/>
  <c r="M183" i="65"/>
  <c r="J259" i="67"/>
  <c r="N182" i="67"/>
  <c r="N209" i="67" s="1"/>
  <c r="M209" i="67"/>
  <c r="M212" i="67" s="1"/>
  <c r="N212" i="67" s="1"/>
  <c r="K259" i="67"/>
  <c r="Z260" i="65"/>
  <c r="Z286" i="65" s="1"/>
  <c r="K412" i="67"/>
  <c r="K413" i="65" s="1"/>
  <c r="Z413" i="65"/>
  <c r="S363" i="65"/>
  <c r="W286" i="65"/>
  <c r="M287" i="64"/>
  <c r="M290" i="64" s="1"/>
  <c r="N290" i="64" s="1"/>
  <c r="J333" i="64"/>
  <c r="J333" i="65" s="1"/>
  <c r="N256" i="64"/>
  <c r="N287" i="64" s="1"/>
  <c r="M333" i="62"/>
  <c r="J364" i="62"/>
  <c r="J367" i="62" s="1"/>
  <c r="W440" i="62"/>
  <c r="Z410" i="62"/>
  <c r="W336" i="67"/>
  <c r="U362" i="67"/>
  <c r="W409" i="67"/>
  <c r="E413" i="67"/>
  <c r="S413" i="67" s="1"/>
  <c r="S414" i="65" s="1"/>
  <c r="H363" i="67"/>
  <c r="H366" i="67" s="1"/>
  <c r="H410" i="65"/>
  <c r="N256" i="65"/>
  <c r="H337" i="65"/>
  <c r="E364" i="65"/>
  <c r="E367" i="65" s="1"/>
  <c r="J336" i="65"/>
  <c r="M336" i="65" s="1"/>
  <c r="N336" i="65" s="1"/>
  <c r="M335" i="67"/>
  <c r="M332" i="67" l="1"/>
  <c r="N332" i="67" s="1"/>
  <c r="Z409" i="67"/>
  <c r="W410" i="65"/>
  <c r="J260" i="65"/>
  <c r="J286" i="67"/>
  <c r="J289" i="67" s="1"/>
  <c r="M259" i="67"/>
  <c r="K286" i="67"/>
  <c r="K289" i="67" s="1"/>
  <c r="K291" i="67" s="1"/>
  <c r="L296" i="67" s="1"/>
  <c r="K260" i="65"/>
  <c r="K287" i="65" s="1"/>
  <c r="K290" i="65" s="1"/>
  <c r="N183" i="65"/>
  <c r="N210" i="65" s="1"/>
  <c r="M210" i="65"/>
  <c r="M213" i="65" s="1"/>
  <c r="N213" i="65" s="1"/>
  <c r="Z336" i="67"/>
  <c r="W337" i="65"/>
  <c r="K215" i="65"/>
  <c r="L220" i="65" s="1"/>
  <c r="U363" i="65"/>
  <c r="J364" i="64"/>
  <c r="J367" i="64" s="1"/>
  <c r="M333" i="64"/>
  <c r="Z440" i="62"/>
  <c r="K410" i="62"/>
  <c r="K441" i="62" s="1"/>
  <c r="K444" i="62" s="1"/>
  <c r="K446" i="62" s="1"/>
  <c r="L451" i="62" s="1"/>
  <c r="J410" i="62"/>
  <c r="N333" i="62"/>
  <c r="N364" i="62" s="1"/>
  <c r="M364" i="62"/>
  <c r="M367" i="62" s="1"/>
  <c r="N367" i="62" s="1"/>
  <c r="U413" i="67"/>
  <c r="U414" i="65" s="1"/>
  <c r="S439" i="67"/>
  <c r="W362" i="67"/>
  <c r="M333" i="65"/>
  <c r="E414" i="65"/>
  <c r="H413" i="67"/>
  <c r="E440" i="67"/>
  <c r="E443" i="67" s="1"/>
  <c r="H364" i="65"/>
  <c r="H367" i="65" s="1"/>
  <c r="J412" i="67"/>
  <c r="N335" i="67"/>
  <c r="J409" i="67" l="1"/>
  <c r="K409" i="67"/>
  <c r="Z410" i="65"/>
  <c r="K336" i="67"/>
  <c r="Z337" i="65"/>
  <c r="Z363" i="65" s="1"/>
  <c r="K292" i="65"/>
  <c r="L297" i="65" s="1"/>
  <c r="Z362" i="67"/>
  <c r="M286" i="67"/>
  <c r="M289" i="67" s="1"/>
  <c r="N289" i="67" s="1"/>
  <c r="J336" i="67"/>
  <c r="N259" i="67"/>
  <c r="N286" i="67" s="1"/>
  <c r="J287" i="65"/>
  <c r="J290" i="65" s="1"/>
  <c r="M260" i="65"/>
  <c r="S440" i="65"/>
  <c r="W363" i="65"/>
  <c r="J410" i="64"/>
  <c r="N333" i="64"/>
  <c r="N364" i="64" s="1"/>
  <c r="M364" i="64"/>
  <c r="M367" i="64" s="1"/>
  <c r="N367" i="64" s="1"/>
  <c r="M410" i="62"/>
  <c r="J441" i="62"/>
  <c r="J444" i="62" s="1"/>
  <c r="W413" i="67"/>
  <c r="U439" i="67"/>
  <c r="J413" i="65"/>
  <c r="M413" i="65" s="1"/>
  <c r="N413" i="65" s="1"/>
  <c r="M412" i="67"/>
  <c r="H440" i="67"/>
  <c r="H443" i="67" s="1"/>
  <c r="N333" i="65"/>
  <c r="H414" i="65"/>
  <c r="E441" i="65"/>
  <c r="E444" i="65" s="1"/>
  <c r="J410" i="65" l="1"/>
  <c r="M409" i="67"/>
  <c r="K410" i="65"/>
  <c r="Z413" i="67"/>
  <c r="Z439" i="67" s="1"/>
  <c r="W414" i="65"/>
  <c r="J363" i="67"/>
  <c r="J366" i="67" s="1"/>
  <c r="J337" i="65"/>
  <c r="M336" i="67"/>
  <c r="N260" i="65"/>
  <c r="N287" i="65" s="1"/>
  <c r="M287" i="65"/>
  <c r="M290" i="65" s="1"/>
  <c r="N290" i="65" s="1"/>
  <c r="K337" i="65"/>
  <c r="K364" i="65" s="1"/>
  <c r="K367" i="65" s="1"/>
  <c r="K363" i="67"/>
  <c r="K366" i="67" s="1"/>
  <c r="K368" i="67" s="1"/>
  <c r="L373" i="67" s="1"/>
  <c r="U440" i="65"/>
  <c r="M410" i="64"/>
  <c r="J441" i="64"/>
  <c r="J444" i="64" s="1"/>
  <c r="M441" i="62"/>
  <c r="M444" i="62" s="1"/>
  <c r="N444" i="62" s="1"/>
  <c r="N410" i="62"/>
  <c r="N441" i="62" s="1"/>
  <c r="W439" i="67"/>
  <c r="H441" i="65"/>
  <c r="H444" i="65" s="1"/>
  <c r="N409" i="67"/>
  <c r="N412" i="67"/>
  <c r="M410" i="65" l="1"/>
  <c r="K369" i="65"/>
  <c r="L374" i="65" s="1"/>
  <c r="M363" i="67"/>
  <c r="M366" i="67" s="1"/>
  <c r="N366" i="67" s="1"/>
  <c r="J413" i="67"/>
  <c r="N336" i="67"/>
  <c r="N363" i="67" s="1"/>
  <c r="M337" i="65"/>
  <c r="J364" i="65"/>
  <c r="J367" i="65" s="1"/>
  <c r="K413" i="67"/>
  <c r="Z414" i="65"/>
  <c r="Z440" i="65" s="1"/>
  <c r="W440" i="65"/>
  <c r="M441" i="64"/>
  <c r="M444" i="64" s="1"/>
  <c r="N444" i="64" s="1"/>
  <c r="N410" i="64"/>
  <c r="N441" i="64" s="1"/>
  <c r="N410" i="65"/>
  <c r="N337" i="65" l="1"/>
  <c r="N364" i="65" s="1"/>
  <c r="M364" i="65"/>
  <c r="M367" i="65" s="1"/>
  <c r="N367" i="65" s="1"/>
  <c r="J440" i="67"/>
  <c r="J443" i="67" s="1"/>
  <c r="J414" i="65"/>
  <c r="M413" i="67"/>
  <c r="K440" i="67"/>
  <c r="K443" i="67" s="1"/>
  <c r="K445" i="67" s="1"/>
  <c r="L450" i="67" s="1"/>
  <c r="K414" i="65"/>
  <c r="K441" i="65" s="1"/>
  <c r="K444" i="65" s="1"/>
  <c r="N413" i="67" l="1"/>
  <c r="N440" i="67" s="1"/>
  <c r="M440" i="67"/>
  <c r="M443" i="67" s="1"/>
  <c r="N443" i="67" s="1"/>
  <c r="M414" i="65"/>
  <c r="J441" i="65"/>
  <c r="J444" i="65" s="1"/>
  <c r="K446" i="65"/>
  <c r="L451" i="65" s="1"/>
  <c r="N414" i="65" l="1"/>
  <c r="N441" i="65" s="1"/>
  <c r="M441" i="65"/>
  <c r="M444" i="65" s="1"/>
  <c r="N444" i="65" s="1"/>
</calcChain>
</file>

<file path=xl/sharedStrings.xml><?xml version="1.0" encoding="utf-8"?>
<sst xmlns="http://schemas.openxmlformats.org/spreadsheetml/2006/main" count="3568" uniqueCount="111">
  <si>
    <t>File Number:</t>
  </si>
  <si>
    <t>Exhibit:</t>
  </si>
  <si>
    <t>Tab:</t>
  </si>
  <si>
    <t>Schedule:</t>
  </si>
  <si>
    <t>Page:</t>
  </si>
  <si>
    <t>Date:</t>
  </si>
  <si>
    <t>Appendix 2-BA</t>
  </si>
  <si>
    <r>
      <t>Fixed Asset Continuity Schedule - Combined</t>
    </r>
    <r>
      <rPr>
        <b/>
        <vertAlign val="superscript"/>
        <sz val="14"/>
        <rFont val="Arial"/>
        <family val="2"/>
      </rPr>
      <t>1</t>
    </r>
    <r>
      <rPr>
        <b/>
        <sz val="14"/>
        <rFont val="Arial"/>
        <family val="2"/>
      </rPr>
      <t xml:space="preserve"> </t>
    </r>
  </si>
  <si>
    <t>Calculation of Depreciation Expense - Combined</t>
  </si>
  <si>
    <t>Accounting Standard</t>
  </si>
  <si>
    <t>USGAAP</t>
  </si>
  <si>
    <t xml:space="preserve">Year </t>
  </si>
  <si>
    <t>4/1/22 - 12/31/22</t>
  </si>
  <si>
    <t>Cost</t>
  </si>
  <si>
    <t>Accumulated Depreciation</t>
  </si>
  <si>
    <t>A</t>
  </si>
  <si>
    <t>B</t>
  </si>
  <si>
    <t>C = A - B</t>
  </si>
  <si>
    <t>D</t>
  </si>
  <si>
    <t>E = C + D/2</t>
  </si>
  <si>
    <t>F</t>
  </si>
  <si>
    <t>G = 1/F</t>
  </si>
  <si>
    <t>H = (E * G) / 12 * 9</t>
  </si>
  <si>
    <r>
      <t xml:space="preserve">CCA Class </t>
    </r>
    <r>
      <rPr>
        <b/>
        <vertAlign val="superscript"/>
        <sz val="10"/>
        <rFont val="Arial"/>
        <family val="2"/>
      </rPr>
      <t>2</t>
    </r>
  </si>
  <si>
    <r>
      <t xml:space="preserve">OEB Account </t>
    </r>
    <r>
      <rPr>
        <b/>
        <vertAlign val="superscript"/>
        <sz val="10"/>
        <rFont val="Arial"/>
        <family val="2"/>
      </rPr>
      <t>3</t>
    </r>
  </si>
  <si>
    <r>
      <t xml:space="preserve">Description </t>
    </r>
    <r>
      <rPr>
        <b/>
        <vertAlign val="superscript"/>
        <sz val="10"/>
        <rFont val="Arial"/>
        <family val="2"/>
      </rPr>
      <t>3</t>
    </r>
  </si>
  <si>
    <t>Opening Balance</t>
  </si>
  <si>
    <r>
      <t xml:space="preserve">Additions </t>
    </r>
    <r>
      <rPr>
        <b/>
        <vertAlign val="superscript"/>
        <sz val="10"/>
        <rFont val="Arial"/>
        <family val="2"/>
      </rPr>
      <t>4</t>
    </r>
  </si>
  <si>
    <r>
      <t xml:space="preserve">Disposals </t>
    </r>
    <r>
      <rPr>
        <b/>
        <vertAlign val="superscript"/>
        <sz val="10"/>
        <rFont val="Arial"/>
        <family val="2"/>
      </rPr>
      <t>6</t>
    </r>
  </si>
  <si>
    <t>Closing Balance</t>
  </si>
  <si>
    <t>Additions</t>
  </si>
  <si>
    <t>Net Book Value</t>
  </si>
  <si>
    <t>CCA Class</t>
  </si>
  <si>
    <t>OEB</t>
  </si>
  <si>
    <t>Description</t>
  </si>
  <si>
    <t>Opening Gross PP&amp;E</t>
  </si>
  <si>
    <t>Less Fully Depreciated</t>
  </si>
  <si>
    <t>Net for Depreciation</t>
  </si>
  <si>
    <r>
      <t>Current Year Additions</t>
    </r>
    <r>
      <rPr>
        <b/>
        <vertAlign val="superscript"/>
        <sz val="9"/>
        <color theme="1"/>
        <rFont val="Calibri"/>
        <family val="2"/>
        <scheme val="minor"/>
      </rPr>
      <t>1</t>
    </r>
  </si>
  <si>
    <t>Total for Depreciation</t>
  </si>
  <si>
    <t>Useful Life</t>
  </si>
  <si>
    <t>Depreciation Rate</t>
  </si>
  <si>
    <t xml:space="preserve"> Depreciation Expense</t>
  </si>
  <si>
    <t>Intangibles</t>
  </si>
  <si>
    <t>Computer Software (Formally known as Account 1925)</t>
  </si>
  <si>
    <t>CEC</t>
  </si>
  <si>
    <t>Land Rights (Formally known as Account 1906)</t>
  </si>
  <si>
    <t>Fuel holders, producers and acc.</t>
  </si>
  <si>
    <t>Generators</t>
  </si>
  <si>
    <t>N/A</t>
  </si>
  <si>
    <t>Land</t>
  </si>
  <si>
    <t>Buildings and fixtures</t>
  </si>
  <si>
    <t>Land rights</t>
  </si>
  <si>
    <t>Station equipment</t>
  </si>
  <si>
    <t>Towers and fixtures</t>
  </si>
  <si>
    <t>Overhead conductors and devices</t>
  </si>
  <si>
    <t>Underground conduit</t>
  </si>
  <si>
    <t>Underground conductors and devices</t>
  </si>
  <si>
    <t>Roads and trails</t>
  </si>
  <si>
    <t>Poles, Towers &amp; Fixtures</t>
  </si>
  <si>
    <t>Overhead Conductors &amp; Devices</t>
  </si>
  <si>
    <t>Buildings &amp; Fixtures</t>
  </si>
  <si>
    <t>Leasehold Improvements</t>
  </si>
  <si>
    <t>Office Furniture &amp; Equipment</t>
  </si>
  <si>
    <t>Computer Equipment - Hardware</t>
  </si>
  <si>
    <t>Computer software</t>
  </si>
  <si>
    <t>Transportation Equipment</t>
  </si>
  <si>
    <t>Stores Equipment</t>
  </si>
  <si>
    <t>Tools, Shop &amp; Garage Equipment</t>
  </si>
  <si>
    <t>Measurement &amp; Testing Equipment</t>
  </si>
  <si>
    <t>Power Operated Equipment</t>
  </si>
  <si>
    <t>Communications Equipment</t>
  </si>
  <si>
    <t xml:space="preserve">Miscellaneous Equipment </t>
  </si>
  <si>
    <t>Load Management Controls Customer Premises</t>
  </si>
  <si>
    <t>Load Management Controls Utility Premises</t>
  </si>
  <si>
    <t>System Supervisor Equipment</t>
  </si>
  <si>
    <t>Miscellaneous Fixed Assets</t>
  </si>
  <si>
    <t>Other Tangible Property</t>
  </si>
  <si>
    <t>Contributions &amp; Grants</t>
  </si>
  <si>
    <r>
      <t>Deferred Revenue</t>
    </r>
    <r>
      <rPr>
        <vertAlign val="superscript"/>
        <sz val="10"/>
        <rFont val="Arial"/>
        <family val="2"/>
      </rPr>
      <t>5</t>
    </r>
  </si>
  <si>
    <t>Total</t>
  </si>
  <si>
    <t>Sub-Total</t>
  </si>
  <si>
    <r>
      <t xml:space="preserve">Less Socialized Renewable Energy Generation Investments </t>
    </r>
    <r>
      <rPr>
        <b/>
        <sz val="9"/>
        <rFont val="Arial"/>
        <family val="2"/>
      </rPr>
      <t>(input as negative)</t>
    </r>
  </si>
  <si>
    <r>
      <t xml:space="preserve">Less Other Non Rate-Regulated Utility Assets </t>
    </r>
    <r>
      <rPr>
        <b/>
        <i/>
        <sz val="9"/>
        <rFont val="Arial"/>
        <family val="2"/>
      </rPr>
      <t>(input as negative)</t>
    </r>
  </si>
  <si>
    <t>Total PP&amp;E</t>
  </si>
  <si>
    <r>
      <t>Depreciation Expense adj. from gain or loss on the retirement of assets (pool of like assets), if applicable</t>
    </r>
    <r>
      <rPr>
        <b/>
        <vertAlign val="superscript"/>
        <sz val="10"/>
        <rFont val="Arial"/>
        <family val="2"/>
      </rPr>
      <t>6</t>
    </r>
  </si>
  <si>
    <r>
      <rPr>
        <b/>
        <sz val="10"/>
        <rFont val="Arial"/>
        <family val="2"/>
      </rPr>
      <t>Less:</t>
    </r>
    <r>
      <rPr>
        <sz val="10"/>
        <rFont val="Arial"/>
        <family val="2"/>
      </rPr>
      <t xml:space="preserve"> </t>
    </r>
    <r>
      <rPr>
        <i/>
        <sz val="10"/>
        <rFont val="Arial"/>
        <family val="2"/>
      </rPr>
      <t>Fully Allocated Depreciation</t>
    </r>
  </si>
  <si>
    <t>Transportation</t>
  </si>
  <si>
    <t>Net Depreciation</t>
  </si>
  <si>
    <t>Notes:</t>
  </si>
  <si>
    <t>Tables in the format outlined above covering all fixed asset accounts should be submitted for the Test Year, Bridge Year and all relevant historical years.  At a minimum , the applicant must provide data for the earlier of: 1) all historical years back to its last rebasing; or 2) at least three years of historical actuals, in addition to Bridge Year and Test Year forecasts.</t>
  </si>
  <si>
    <t>The "CCA Class" for fixed assets should agree with the CCA Class used for tax purposes in Tax Returns. Fixed Assets sub-components may be used where the underlying asset components are classified under multiple CCA Classes for tax purposes. If an applicant uses any different classes from those shown in the table, an explanation should be provided. (also see note 3).</t>
  </si>
  <si>
    <t>The table may need to be customized for a utility's asset categories or for any new asset accounts announced or authorized by the Board.</t>
  </si>
  <si>
    <t>The additions in column (E) must not include construction work in progress (CWIP).</t>
  </si>
  <si>
    <t xml:space="preserve">Effective on the date of IFRS adoption, customer contributions will no longer be recorded in Account 1995 Contributions &amp; Grants, but will be recorded in Account 2440, Deferred Revenues.  </t>
  </si>
  <si>
    <t>The applicant must ensure that all asset disposals have been clearly identified in the Chapter 2 Appendices for all historic, bridge and test years.  Where a distributor for general financial reporting purposes under IFRS has accounted for the amount of gain or loss on the retirement of assets in a pool of like assets as a charge or credit to income, for reporting and rate application filings, the distributor shall reclassify such gains and losses as depreciation expense, and disclose the amount separately.</t>
  </si>
  <si>
    <t>1/1/23 - 12/31/23</t>
  </si>
  <si>
    <t>H = (E * G)</t>
  </si>
  <si>
    <t>1/1/24 - 12/31/24</t>
  </si>
  <si>
    <t>H = E * G</t>
  </si>
  <si>
    <t>1/1/25 - 12/31/25</t>
  </si>
  <si>
    <t>1/1/26 - 12/31/26</t>
  </si>
  <si>
    <t>1/1/27 - 12/31/27</t>
  </si>
  <si>
    <r>
      <t>Fixed Asset Continuity Schedule - EB-2020-0150</t>
    </r>
    <r>
      <rPr>
        <b/>
        <vertAlign val="superscript"/>
        <sz val="14"/>
        <rFont val="Arial"/>
        <family val="2"/>
      </rPr>
      <t>1</t>
    </r>
    <r>
      <rPr>
        <b/>
        <sz val="14"/>
        <rFont val="Arial"/>
        <family val="2"/>
      </rPr>
      <t xml:space="preserve"> </t>
    </r>
  </si>
  <si>
    <t>Calculation of Depreciation Expense - EB-2020-0150</t>
  </si>
  <si>
    <t>Less Socialized Renewable Energy Generation Investments (input as negative)</t>
  </si>
  <si>
    <t>Less Other Non Rate-Regulated Utility Assets (input as negative)</t>
  </si>
  <si>
    <r>
      <t xml:space="preserve">Fixed Asset Continuity Schedule - COVID </t>
    </r>
    <r>
      <rPr>
        <b/>
        <vertAlign val="superscript"/>
        <sz val="14"/>
        <rFont val="Arial"/>
        <family val="2"/>
      </rPr>
      <t>1</t>
    </r>
    <r>
      <rPr>
        <b/>
        <sz val="14"/>
        <rFont val="Arial"/>
        <family val="2"/>
      </rPr>
      <t xml:space="preserve"> </t>
    </r>
  </si>
  <si>
    <t>Calculation of Depreciation Expense - COVID</t>
  </si>
  <si>
    <r>
      <t xml:space="preserve">Fixed Asset Continuity Schedule - CCVA </t>
    </r>
    <r>
      <rPr>
        <b/>
        <vertAlign val="superscript"/>
        <sz val="14"/>
        <rFont val="Arial"/>
        <family val="2"/>
      </rPr>
      <t>1</t>
    </r>
    <r>
      <rPr>
        <b/>
        <sz val="14"/>
        <rFont val="Arial"/>
        <family val="2"/>
      </rPr>
      <t xml:space="preserve"> </t>
    </r>
  </si>
  <si>
    <t>Calculation of Depreciation Expense - CCVA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</si>
</sst>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0"/>
    <numFmt numFmtId="165" formatCode="_-&quot;$&quot;* #,##0_-;\-&quot;$&quot;* #,##0_-;_-&quot;$&quot;* &quot;-&quot;??_-;_-@_-"/>
    <numFmt numFmtId="166" formatCode="_-&quot;$&quot;* #,##0.000000000_-;\-&quot;$&quot;* #,##0.000000000_-;_-&quot;$&quot;* &quot;-&quot;??_-;_-@_-"/>
    <numFmt numFmtId="167" formatCode="_-&quot;$&quot;* #,##0.0000_-;\-&quot;$&quot;* #,##0.0000_-;_-&quot;$&quot;* &quot;-&quot;??_-;_-@_-"/>
    <numFmt numFmtId="168" formatCode="_(&quot;$&quot;* #,##0.00000_);_(&quot;$&quot;* \(#,##0.00000\);_(&quot;$&quot;* &quot;-&quot;??_);_(@_)"/>
  </numFmts>
  <fonts count="87">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color rgb="FF000000"/>
      <name val="Verdana"/>
      <family val="2"/>
    </font>
    <font>
      <sz val="8"/>
      <color rgb="FF000000"/>
      <name val="Verdana"/>
      <family val="2"/>
    </font>
    <font>
      <b/>
      <sz val="8"/>
      <color rgb="FF00CC00"/>
      <name val="Verdana"/>
      <family val="2"/>
    </font>
    <font>
      <b/>
      <sz val="8"/>
      <color rgb="FFFF9900"/>
      <name val="Verdana"/>
      <family val="2"/>
    </font>
    <font>
      <b/>
      <sz val="8"/>
      <color rgb="FFFF0000"/>
      <name val="Verdana"/>
      <family val="2"/>
    </font>
    <font>
      <sz val="8"/>
      <color rgb="FF000000"/>
      <name val="Arial"/>
      <family val="2"/>
    </font>
    <font>
      <i/>
      <sz val="8"/>
      <color rgb="FF000000"/>
      <name val="Verdana"/>
      <family val="2"/>
    </font>
    <font>
      <b/>
      <i/>
      <sz val="8"/>
      <color rgb="FF000000"/>
      <name val="Verdana"/>
      <family val="2"/>
    </font>
    <font>
      <sz val="8"/>
      <name val="Arial"/>
      <family val="2"/>
    </font>
    <font>
      <sz val="10"/>
      <color theme="1"/>
      <name val="Arial"/>
      <family val="2"/>
    </font>
    <font>
      <sz val="10"/>
      <name val="Arial"/>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b/>
      <sz val="14"/>
      <color indexed="8"/>
      <name val="Arial"/>
      <family val="2"/>
    </font>
    <font>
      <b/>
      <u val="singleAccounting"/>
      <sz val="11"/>
      <name val="Arial"/>
      <family val="2"/>
    </font>
    <font>
      <b/>
      <u val="doubleAccounting"/>
      <sz val="13"/>
      <name val="Arial"/>
      <family val="2"/>
    </font>
    <font>
      <b/>
      <sz val="10"/>
      <name val="Arial"/>
      <family val="2"/>
    </font>
    <font>
      <b/>
      <u val="doubleAccounting"/>
      <sz val="10"/>
      <name val="Arial"/>
      <family val="2"/>
    </font>
    <font>
      <b/>
      <u val="singleAccounting"/>
      <sz val="12"/>
      <color indexed="8"/>
      <name val="Arial"/>
      <family val="2"/>
    </font>
    <font>
      <sz val="11"/>
      <color indexed="8"/>
      <name val="Calibri"/>
      <family val="2"/>
    </font>
    <font>
      <sz val="11"/>
      <color indexed="9"/>
      <name val="Calibri"/>
      <family val="2"/>
    </font>
    <font>
      <sz val="11"/>
      <color indexed="20"/>
      <name val="Calibri"/>
      <family val="2"/>
    </font>
    <font>
      <sz val="11"/>
      <color indexed="37"/>
      <name val="Calibri"/>
      <family val="2"/>
    </font>
    <font>
      <b/>
      <sz val="11"/>
      <color indexed="53"/>
      <name val="Calibri"/>
      <family val="2"/>
    </font>
    <font>
      <b/>
      <sz val="11"/>
      <color indexed="17"/>
      <name val="Calibri"/>
      <family val="2"/>
    </font>
    <font>
      <b/>
      <sz val="11"/>
      <color indexed="9"/>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sz val="8"/>
      <color indexed="62"/>
      <name val="Arial"/>
      <family val="2"/>
    </font>
    <font>
      <b/>
      <sz val="8"/>
      <color indexed="8"/>
      <name val="Arial"/>
      <family val="2"/>
    </font>
    <font>
      <b/>
      <sz val="8"/>
      <name val="Arial"/>
      <family val="2"/>
    </font>
    <font>
      <sz val="8"/>
      <color indexed="8"/>
      <name val="Arial"/>
      <family val="2"/>
    </font>
    <font>
      <b/>
      <u val="singleAccounting"/>
      <sz val="10"/>
      <color indexed="8"/>
      <name val="Arial"/>
      <family val="2"/>
    </font>
    <font>
      <b/>
      <sz val="16"/>
      <color indexed="23"/>
      <name val="Arial"/>
      <family val="2"/>
    </font>
    <font>
      <sz val="19"/>
      <name val="Arial"/>
      <family val="2"/>
    </font>
    <font>
      <sz val="10"/>
      <color indexed="10"/>
      <name val="Arial"/>
      <family val="2"/>
    </font>
    <font>
      <sz val="8"/>
      <color indexed="14"/>
      <name val="Arial"/>
      <family val="2"/>
    </font>
    <font>
      <b/>
      <sz val="18"/>
      <color indexed="62"/>
      <name val="Cambria"/>
      <family val="2"/>
    </font>
    <font>
      <sz val="11"/>
      <color indexed="10"/>
      <name val="Calibri"/>
      <family val="2"/>
    </font>
    <font>
      <sz val="11"/>
      <color indexed="14"/>
      <name val="Calibri"/>
      <family val="2"/>
    </font>
    <font>
      <sz val="8"/>
      <color rgb="FF1F497D"/>
      <name val="Verdana"/>
      <family val="2"/>
    </font>
    <font>
      <sz val="8"/>
      <color rgb="FFDBE5F1"/>
      <name val="Verdana"/>
      <family val="2"/>
    </font>
    <font>
      <sz val="9"/>
      <name val="Arial"/>
      <family val="2"/>
    </font>
    <font>
      <u/>
      <sz val="11"/>
      <color theme="10"/>
      <name val="Calibri"/>
      <family val="2"/>
      <scheme val="minor"/>
    </font>
    <font>
      <sz val="11"/>
      <color theme="1"/>
      <name val="Arial"/>
      <family val="2"/>
    </font>
    <font>
      <b/>
      <sz val="11"/>
      <color theme="1"/>
      <name val="Arial"/>
      <family val="2"/>
    </font>
    <font>
      <b/>
      <sz val="11"/>
      <name val="Arial"/>
      <family val="2"/>
    </font>
    <font>
      <b/>
      <sz val="14"/>
      <name val="Arial"/>
      <family val="2"/>
    </font>
    <font>
      <b/>
      <vertAlign val="superscript"/>
      <sz val="14"/>
      <name val="Arial"/>
      <family val="2"/>
    </font>
    <font>
      <b/>
      <vertAlign val="superscript"/>
      <sz val="10"/>
      <name val="Arial"/>
      <family val="2"/>
    </font>
    <font>
      <vertAlign val="superscript"/>
      <sz val="10"/>
      <name val="Arial"/>
      <family val="2"/>
    </font>
    <font>
      <b/>
      <sz val="9"/>
      <name val="Arial"/>
      <family val="2"/>
    </font>
    <font>
      <b/>
      <i/>
      <sz val="10"/>
      <name val="Arial"/>
      <family val="2"/>
    </font>
    <font>
      <b/>
      <i/>
      <sz val="9"/>
      <name val="Arial"/>
      <family val="2"/>
    </font>
    <font>
      <i/>
      <sz val="10"/>
      <name val="Arial"/>
      <family val="2"/>
    </font>
    <font>
      <b/>
      <sz val="14"/>
      <color rgb="FFFF0000"/>
      <name val="Arial"/>
      <family val="2"/>
    </font>
    <font>
      <b/>
      <sz val="9"/>
      <name val="Calibri"/>
      <family val="2"/>
      <scheme val="minor"/>
    </font>
    <font>
      <b/>
      <sz val="9"/>
      <color theme="1"/>
      <name val="Calibri"/>
      <family val="2"/>
      <scheme val="minor"/>
    </font>
    <font>
      <sz val="10"/>
      <name val="Arial"/>
      <family val="2"/>
      <charset val="1"/>
    </font>
    <font>
      <b/>
      <sz val="14"/>
      <color theme="1"/>
      <name val="Arial"/>
      <family val="2"/>
    </font>
    <font>
      <b/>
      <vertAlign val="superscript"/>
      <sz val="9"/>
      <color theme="1"/>
      <name val="Calibri"/>
      <family val="2"/>
      <scheme val="minor"/>
    </font>
  </fonts>
  <fills count="105">
    <fill>
      <patternFill patternType="none"/>
    </fill>
    <fill>
      <patternFill patternType="gray125"/>
    </fill>
    <fill>
      <gradientFill degree="90">
        <stop position="0">
          <color rgb="FFDDE2E7"/>
        </stop>
        <stop position="1">
          <color rgb="FFCED3D8"/>
        </stop>
      </gradientFill>
    </fill>
    <fill>
      <patternFill patternType="solid">
        <fgColor rgb="FFFFFDBF"/>
        <bgColor rgb="FFFFFFFF"/>
      </patternFill>
    </fill>
    <fill>
      <patternFill patternType="solid">
        <fgColor rgb="FFFFFFFF"/>
        <bgColor rgb="FF000000"/>
      </patternFill>
    </fill>
    <fill>
      <patternFill patternType="solid">
        <fgColor rgb="FFF1F5FB"/>
        <bgColor rgb="FF000000"/>
      </patternFill>
    </fill>
    <fill>
      <patternFill patternType="solid">
        <fgColor rgb="FFE9EFF7"/>
        <bgColor rgb="FF000000"/>
      </patternFill>
    </fill>
    <fill>
      <patternFill patternType="solid">
        <fgColor rgb="FF94D88F"/>
        <bgColor rgb="FF000000"/>
      </patternFill>
    </fill>
    <fill>
      <patternFill patternType="solid">
        <fgColor rgb="FFABEDA5"/>
        <bgColor rgb="FF000000"/>
      </patternFill>
    </fill>
    <fill>
      <patternFill patternType="solid">
        <fgColor rgb="FFC6F9C1"/>
        <bgColor rgb="FF000000"/>
      </patternFill>
    </fill>
    <fill>
      <patternFill patternType="solid">
        <fgColor rgb="FFFDE9D9"/>
        <bgColor rgb="FF000000"/>
      </patternFill>
    </fill>
    <fill>
      <patternFill patternType="solid">
        <fgColor rgb="FFFCD5B4"/>
        <bgColor rgb="FF000000"/>
      </patternFill>
    </fill>
    <fill>
      <patternFill patternType="solid">
        <fgColor rgb="FFFAC090"/>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FFFDBF"/>
        <bgColor rgb="FF000000"/>
      </patternFill>
    </fill>
    <fill>
      <gradientFill degree="90">
        <stop position="0">
          <color rgb="FFF7F7F7"/>
        </stop>
        <stop position="1">
          <color rgb="FFFCFCFC"/>
        </stop>
      </gradientFill>
    </fill>
    <fill>
      <patternFill patternType="solid">
        <fgColor rgb="FFB7CFE8"/>
        <bgColor rgb="FF000000"/>
      </patternFill>
    </fill>
    <fill>
      <patternFill patternType="solid">
        <fgColor rgb="FFC3D6EB"/>
        <bgColor rgb="FF000000"/>
      </patternFill>
    </fill>
    <fill>
      <patternFill patternType="solid">
        <fgColor rgb="FFD5E3F2"/>
        <bgColor rgb="FF000000"/>
      </patternFill>
    </fill>
    <fill>
      <patternFill patternType="solid">
        <fgColor rgb="FFE1E7F5"/>
        <bgColor rgb="FF000000"/>
      </patternFill>
    </fill>
    <fill>
      <patternFill patternType="solid">
        <fgColor indexed="49"/>
      </patternFill>
    </fill>
    <fill>
      <patternFill patternType="solid">
        <fgColor indexed="40"/>
      </patternFill>
    </fill>
    <fill>
      <patternFill patternType="solid">
        <fgColor indexed="29"/>
      </patternFill>
    </fill>
    <fill>
      <patternFill patternType="solid">
        <fgColor indexed="45"/>
      </patternFill>
    </fill>
    <fill>
      <patternFill patternType="solid">
        <fgColor indexed="57"/>
      </patternFill>
    </fill>
    <fill>
      <patternFill patternType="solid">
        <fgColor indexed="10"/>
      </patternFill>
    </fill>
    <fill>
      <patternFill patternType="solid">
        <fgColor indexed="51"/>
      </patternFill>
    </fill>
    <fill>
      <patternFill patternType="solid">
        <fgColor indexed="50"/>
      </patternFill>
    </fill>
    <fill>
      <patternFill patternType="solid">
        <fgColor indexed="43"/>
      </patternFill>
    </fill>
    <fill>
      <patternFill patternType="solid">
        <fgColor indexed="43"/>
        <bgColor indexed="64"/>
      </patternFill>
    </fill>
    <fill>
      <patternFill patternType="solid">
        <fgColor indexed="52"/>
      </patternFill>
    </fill>
    <fill>
      <patternFill patternType="solid">
        <fgColor indexed="53"/>
      </patternFill>
    </fill>
    <fill>
      <patternFill patternType="solid">
        <fgColor indexed="11"/>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41"/>
      </patternFill>
    </fill>
    <fill>
      <patternFill patternType="solid">
        <fgColor indexed="31"/>
      </patternFill>
    </fill>
    <fill>
      <patternFill patternType="solid">
        <fgColor indexed="26"/>
      </patternFill>
    </fill>
    <fill>
      <patternFill patternType="solid">
        <fgColor indexed="35"/>
      </patternFill>
    </fill>
    <fill>
      <patternFill patternType="solid">
        <fgColor indexed="55"/>
      </patternFill>
    </fill>
    <fill>
      <patternFill patternType="solid">
        <fgColor indexed="22"/>
      </patternFill>
    </fill>
    <fill>
      <patternFill patternType="solid">
        <fgColor indexed="47"/>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54"/>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46"/>
      </patternFill>
    </fill>
    <fill>
      <patternFill patternType="solid">
        <fgColor indexed="35"/>
        <bgColor indexed="35"/>
      </patternFill>
    </fill>
    <fill>
      <patternFill patternType="solid">
        <fgColor indexed="23"/>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60"/>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2"/>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Up">
        <fgColor indexed="48"/>
        <bgColor indexed="41"/>
      </patternFill>
    </fill>
    <fill>
      <patternFill patternType="solid">
        <fgColor indexed="35"/>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44"/>
      </patternFill>
    </fill>
    <fill>
      <patternFill patternType="solid">
        <fgColor indexed="9"/>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rgb="FFDBE5F1"/>
        <bgColor rgb="FFFFFFFF"/>
      </patternFill>
    </fill>
    <fill>
      <patternFill patternType="solid">
        <fgColor rgb="FFFFFFCC"/>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00B050"/>
        <bgColor indexed="64"/>
      </patternFill>
    </fill>
    <fill>
      <patternFill patternType="solid">
        <fgColor indexed="9"/>
        <bgColor indexed="32"/>
      </patternFill>
    </fill>
    <fill>
      <patternFill patternType="solid">
        <fgColor theme="1" tint="0.499984740745262"/>
        <bgColor indexed="64"/>
      </patternFill>
    </fill>
  </fills>
  <borders count="40">
    <border>
      <left/>
      <right/>
      <top/>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hair">
        <color rgb="FFC0C0C0"/>
      </top>
      <bottom style="hair">
        <color rgb="FFC0C0C0"/>
      </bottom>
      <diagonal/>
    </border>
    <border>
      <left style="hair">
        <color rgb="FF808080"/>
      </left>
      <right style="hair">
        <color rgb="FF808080"/>
      </right>
      <top style="hair">
        <color rgb="FF808080"/>
      </top>
      <bottom style="hair">
        <color rgb="FF808080"/>
      </bottom>
      <diagonal/>
    </border>
    <border>
      <left style="hair">
        <color rgb="FFC0C0C0"/>
      </left>
      <right style="hair">
        <color rgb="FFC0C0C0"/>
      </right>
      <top style="thin">
        <color rgb="FF808080"/>
      </top>
      <bottom style="thin">
        <color rgb="FF808080"/>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rgb="FF000000"/>
      </left>
      <right style="thin">
        <color rgb="FF000000"/>
      </right>
      <top style="thin">
        <color rgb="FF000000"/>
      </top>
      <bottom style="thin">
        <color rgb="FF000000"/>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48"/>
      </bottom>
      <diagonal/>
    </border>
    <border>
      <left/>
      <right/>
      <top/>
      <bottom style="thick">
        <color indexed="55"/>
      </bottom>
      <diagonal/>
    </border>
    <border>
      <left/>
      <right/>
      <top/>
      <bottom style="thick">
        <color indexed="58"/>
      </bottom>
      <diagonal/>
    </border>
    <border>
      <left/>
      <right/>
      <top/>
      <bottom style="medium">
        <color indexed="55"/>
      </bottom>
      <diagonal/>
    </border>
    <border>
      <left/>
      <right/>
      <top/>
      <bottom style="medium">
        <color indexed="58"/>
      </bottom>
      <diagonal/>
    </border>
    <border>
      <left/>
      <right/>
      <top/>
      <bottom style="double">
        <color indexed="53"/>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thin">
        <color indexed="49"/>
      </top>
      <bottom style="double">
        <color indexed="49"/>
      </bottom>
      <diagonal/>
    </border>
    <border>
      <left/>
      <right/>
      <top style="thin">
        <color indexed="48"/>
      </top>
      <bottom style="double">
        <color indexed="48"/>
      </bottom>
      <diagonal/>
    </border>
    <border>
      <left style="medium">
        <color rgb="FFFF0000"/>
      </left>
      <right style="medium">
        <color rgb="FFFF0000"/>
      </right>
      <top style="medium">
        <color rgb="FFFF0000"/>
      </top>
      <bottom style="medium">
        <color rgb="FFFF0000"/>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theme="0"/>
      </bottom>
      <diagonal/>
    </border>
  </borders>
  <cellStyleXfs count="485">
    <xf numFmtId="0" fontId="0" fillId="0" borderId="0"/>
    <xf numFmtId="0" fontId="14" fillId="2" borderId="1" applyNumberFormat="0" applyAlignment="0" applyProtection="0">
      <alignment horizontal="left" vertical="center" indent="1"/>
    </xf>
    <xf numFmtId="164" fontId="15" fillId="0" borderId="2" applyNumberFormat="0" applyAlignment="0" applyProtection="0">
      <alignment horizontal="right" vertical="center" indent="1"/>
    </xf>
    <xf numFmtId="164" fontId="14" fillId="3" borderId="3" applyNumberFormat="0" applyAlignment="0" applyProtection="0">
      <alignment horizontal="right" vertical="center" indent="1"/>
    </xf>
    <xf numFmtId="164" fontId="15" fillId="4" borderId="1" applyNumberFormat="0" applyAlignment="0" applyProtection="0">
      <alignment horizontal="left" vertical="center" indent="1"/>
    </xf>
    <xf numFmtId="0" fontId="15" fillId="5" borderId="1" applyNumberFormat="0" applyAlignment="0" applyProtection="0">
      <alignment horizontal="left" vertical="center" indent="1"/>
    </xf>
    <xf numFmtId="164" fontId="15" fillId="6" borderId="2" applyNumberFormat="0" applyBorder="0" applyAlignment="0" applyProtection="0">
      <alignment horizontal="right" vertical="center" indent="1"/>
    </xf>
    <xf numFmtId="0" fontId="15" fillId="4" borderId="1" applyNumberFormat="0" applyAlignment="0" applyProtection="0">
      <alignment horizontal="left" vertical="center" indent="1"/>
    </xf>
    <xf numFmtId="164" fontId="14" fillId="3" borderId="3" applyNumberFormat="0" applyAlignment="0" applyProtection="0">
      <alignment horizontal="right" vertical="center" indent="1"/>
    </xf>
    <xf numFmtId="164" fontId="14" fillId="6" borderId="3" applyNumberFormat="0" applyAlignment="0" applyProtection="0">
      <alignment horizontal="right" vertical="center" indent="1"/>
    </xf>
    <xf numFmtId="164" fontId="16" fillId="7" borderId="4" applyNumberFormat="0" applyBorder="0" applyAlignment="0" applyProtection="0">
      <alignment horizontal="right" vertical="center" indent="1"/>
    </xf>
    <xf numFmtId="164" fontId="16" fillId="8" borderId="4" applyNumberFormat="0" applyBorder="0" applyAlignment="0" applyProtection="0">
      <alignment horizontal="right" vertical="center" indent="1"/>
    </xf>
    <xf numFmtId="164" fontId="16" fillId="9" borderId="4" applyNumberFormat="0" applyBorder="0" applyAlignment="0" applyProtection="0">
      <alignment horizontal="right" vertical="center" indent="1"/>
    </xf>
    <xf numFmtId="164" fontId="17" fillId="10" borderId="4" applyNumberFormat="0" applyBorder="0" applyAlignment="0" applyProtection="0">
      <alignment horizontal="right" vertical="center" indent="1"/>
    </xf>
    <xf numFmtId="164" fontId="17" fillId="11" borderId="4" applyNumberFormat="0" applyBorder="0" applyAlignment="0" applyProtection="0">
      <alignment horizontal="right" vertical="center" indent="1"/>
    </xf>
    <xf numFmtId="164" fontId="17" fillId="12" borderId="4" applyNumberFormat="0" applyBorder="0" applyAlignment="0" applyProtection="0">
      <alignment horizontal="right" vertical="center" indent="1"/>
    </xf>
    <xf numFmtId="164" fontId="18" fillId="13" borderId="4" applyNumberFormat="0" applyBorder="0" applyAlignment="0" applyProtection="0">
      <alignment horizontal="right" vertical="center" indent="1"/>
    </xf>
    <xf numFmtId="164" fontId="18" fillId="14" borderId="4" applyNumberFormat="0" applyBorder="0" applyAlignment="0" applyProtection="0">
      <alignment horizontal="right" vertical="center" indent="1"/>
    </xf>
    <xf numFmtId="164" fontId="18" fillId="15" borderId="4" applyNumberFormat="0" applyBorder="0" applyAlignment="0" applyProtection="0">
      <alignment horizontal="right" vertical="center" indent="1"/>
    </xf>
    <xf numFmtId="0" fontId="19" fillId="0" borderId="5" applyNumberFormat="0" applyFont="0" applyFill="0" applyAlignment="0" applyProtection="0"/>
    <xf numFmtId="164" fontId="15" fillId="2" borderId="5" applyNumberFormat="0" applyAlignment="0" applyProtection="0">
      <alignment horizontal="left" vertical="center" indent="1"/>
    </xf>
    <xf numFmtId="0" fontId="14" fillId="16" borderId="1" applyNumberFormat="0" applyAlignment="0" applyProtection="0">
      <alignment horizontal="left" vertical="center" indent="1"/>
    </xf>
    <xf numFmtId="0" fontId="15" fillId="2" borderId="3" applyNumberFormat="0" applyAlignment="0" applyProtection="0">
      <alignment horizontal="left" vertical="center" indent="1"/>
    </xf>
    <xf numFmtId="0" fontId="15" fillId="17" borderId="3" applyNumberFormat="0" applyAlignment="0" applyProtection="0">
      <alignment horizontal="left" vertical="center" indent="1"/>
    </xf>
    <xf numFmtId="0" fontId="15" fillId="18" borderId="1" applyNumberFormat="0" applyAlignment="0" applyProtection="0">
      <alignment horizontal="left" vertical="center" indent="1"/>
    </xf>
    <xf numFmtId="0" fontId="15" fillId="19" borderId="1" applyNumberFormat="0" applyAlignment="0" applyProtection="0">
      <alignment horizontal="left" vertical="center" indent="1"/>
    </xf>
    <xf numFmtId="0" fontId="15" fillId="20" borderId="1" applyNumberFormat="0" applyAlignment="0" applyProtection="0">
      <alignment horizontal="left" vertical="center" indent="1"/>
    </xf>
    <xf numFmtId="0" fontId="15" fillId="21" borderId="1" applyNumberFormat="0" applyAlignment="0" applyProtection="0">
      <alignment horizontal="left" vertical="center" indent="1"/>
    </xf>
    <xf numFmtId="0" fontId="15" fillId="5" borderId="1" applyNumberFormat="0" applyAlignment="0" applyProtection="0">
      <alignment horizontal="left" vertical="center" indent="1"/>
    </xf>
    <xf numFmtId="0" fontId="20" fillId="0" borderId="6" applyNumberFormat="0" applyFill="0" applyBorder="0" applyAlignment="0" applyProtection="0"/>
    <xf numFmtId="164" fontId="21" fillId="3" borderId="3" applyNumberFormat="0" applyAlignment="0" applyProtection="0">
      <alignment horizontal="right" vertical="center" indent="1"/>
    </xf>
    <xf numFmtId="4" fontId="22" fillId="22" borderId="7" applyNumberFormat="0" applyProtection="0">
      <alignment horizontal="left" vertical="center" indent="1"/>
    </xf>
    <xf numFmtId="0" fontId="24" fillId="0" borderId="0"/>
    <xf numFmtId="43" fontId="24" fillId="0" borderId="0" applyFont="0" applyFill="0" applyBorder="0" applyAlignment="0" applyProtection="0"/>
    <xf numFmtId="44" fontId="34" fillId="0" borderId="0" applyFont="0" applyFill="0" applyBorder="0" applyAlignment="0" applyProtection="0"/>
    <xf numFmtId="9" fontId="24" fillId="0" borderId="0" applyFont="0" applyFill="0" applyBorder="0" applyAlignment="0" applyProtection="0"/>
    <xf numFmtId="4" fontId="25" fillId="30" borderId="9" applyNumberFormat="0" applyProtection="0">
      <alignment vertical="center"/>
    </xf>
    <xf numFmtId="4" fontId="26" fillId="31" borderId="9" applyNumberFormat="0" applyProtection="0">
      <alignment vertical="center"/>
    </xf>
    <xf numFmtId="4" fontId="25" fillId="31" borderId="9" applyNumberFormat="0" applyProtection="0">
      <alignment horizontal="left" vertical="center" indent="1"/>
    </xf>
    <xf numFmtId="0" fontId="25" fillId="31" borderId="9" applyNumberFormat="0" applyProtection="0">
      <alignment horizontal="left" vertical="top" indent="1"/>
    </xf>
    <xf numFmtId="4" fontId="30" fillId="0" borderId="0" applyNumberFormat="0" applyProtection="0">
      <alignment horizontal="left" vertical="top" wrapText="1"/>
    </xf>
    <xf numFmtId="4" fontId="27" fillId="25" borderId="9" applyNumberFormat="0" applyProtection="0">
      <alignment horizontal="right" vertical="center"/>
    </xf>
    <xf numFmtId="4" fontId="27" fillId="24" borderId="9" applyNumberFormat="0" applyProtection="0">
      <alignment horizontal="right" vertical="center"/>
    </xf>
    <xf numFmtId="4" fontId="27" fillId="27" borderId="9" applyNumberFormat="0" applyProtection="0">
      <alignment horizontal="right" vertical="center"/>
    </xf>
    <xf numFmtId="4" fontId="27" fillId="28" borderId="9" applyNumberFormat="0" applyProtection="0">
      <alignment horizontal="right" vertical="center"/>
    </xf>
    <xf numFmtId="4" fontId="27" fillId="32" borderId="9" applyNumberFormat="0" applyProtection="0">
      <alignment horizontal="right" vertical="center"/>
    </xf>
    <xf numFmtId="4" fontId="27" fillId="33" borderId="9" applyNumberFormat="0" applyProtection="0">
      <alignment horizontal="right" vertical="center"/>
    </xf>
    <xf numFmtId="4" fontId="27" fillId="26" borderId="9" applyNumberFormat="0" applyProtection="0">
      <alignment horizontal="right" vertical="center"/>
    </xf>
    <xf numFmtId="4" fontId="27" fillId="29" borderId="9" applyNumberFormat="0" applyProtection="0">
      <alignment horizontal="right" vertical="center"/>
    </xf>
    <xf numFmtId="4" fontId="27" fillId="34" borderId="9" applyNumberFormat="0" applyProtection="0">
      <alignment horizontal="right" vertical="center"/>
    </xf>
    <xf numFmtId="4" fontId="25" fillId="0" borderId="0" applyNumberFormat="0" applyProtection="0">
      <alignment horizontal="left" vertical="center" indent="1"/>
    </xf>
    <xf numFmtId="4" fontId="27" fillId="0" borderId="0" applyNumberFormat="0" applyProtection="0">
      <alignment horizontal="left" vertical="center" indent="1"/>
    </xf>
    <xf numFmtId="4" fontId="28" fillId="35" borderId="0" applyNumberFormat="0" applyProtection="0">
      <alignment horizontal="left" vertical="center" indent="1"/>
    </xf>
    <xf numFmtId="4" fontId="27" fillId="23" borderId="9" applyNumberFormat="0" applyProtection="0">
      <alignment horizontal="right" vertical="center"/>
    </xf>
    <xf numFmtId="4" fontId="27" fillId="0" borderId="0" applyNumberFormat="0" applyProtection="0">
      <alignment horizontal="left" vertical="center" indent="1"/>
    </xf>
    <xf numFmtId="4" fontId="27" fillId="0" borderId="0" applyNumberFormat="0" applyProtection="0">
      <alignment horizontal="left" vertical="center" indent="1"/>
    </xf>
    <xf numFmtId="0" fontId="32" fillId="0" borderId="0" applyNumberFormat="0" applyProtection="0">
      <alignment horizontal="left" indent="1"/>
    </xf>
    <xf numFmtId="0" fontId="24" fillId="35" borderId="9" applyNumberFormat="0" applyProtection="0">
      <alignment horizontal="left" vertical="top" indent="1"/>
    </xf>
    <xf numFmtId="0" fontId="31" fillId="0" borderId="0" applyNumberFormat="0" applyProtection="0">
      <alignment horizontal="left" indent="1"/>
    </xf>
    <xf numFmtId="0" fontId="24" fillId="36" borderId="9" applyNumberFormat="0" applyProtection="0">
      <alignment horizontal="left" vertical="top" indent="1"/>
    </xf>
    <xf numFmtId="0" fontId="33" fillId="0" borderId="0" applyNumberFormat="0" applyProtection="0">
      <alignment horizontal="left" indent="1"/>
    </xf>
    <xf numFmtId="0" fontId="24" fillId="37" borderId="9" applyNumberFormat="0" applyProtection="0">
      <alignment horizontal="left" vertical="top" indent="1"/>
    </xf>
    <xf numFmtId="0" fontId="24" fillId="0" borderId="0" applyNumberFormat="0" applyProtection="0">
      <alignment horizontal="left" vertical="center" indent="1"/>
    </xf>
    <xf numFmtId="0" fontId="24" fillId="38" borderId="9" applyNumberFormat="0" applyProtection="0">
      <alignment horizontal="left" vertical="top" indent="1"/>
    </xf>
    <xf numFmtId="4" fontId="27" fillId="39" borderId="9" applyNumberFormat="0" applyProtection="0">
      <alignment vertical="center"/>
    </xf>
    <xf numFmtId="4" fontId="29" fillId="39" borderId="9" applyNumberFormat="0" applyProtection="0">
      <alignment vertical="center"/>
    </xf>
    <xf numFmtId="4" fontId="27" fillId="39" borderId="9" applyNumberFormat="0" applyProtection="0">
      <alignment horizontal="left" vertical="center" indent="1"/>
    </xf>
    <xf numFmtId="0" fontId="27" fillId="39" borderId="9" applyNumberFormat="0" applyProtection="0">
      <alignment horizontal="left" vertical="top" indent="1"/>
    </xf>
    <xf numFmtId="4" fontId="27" fillId="0" borderId="0" applyNumberFormat="0" applyProtection="0">
      <alignment horizontal="right" vertical="justify"/>
    </xf>
    <xf numFmtId="4" fontId="29" fillId="40" borderId="9" applyNumberFormat="0" applyProtection="0">
      <alignment horizontal="right" vertical="center"/>
    </xf>
    <xf numFmtId="4" fontId="27" fillId="0" borderId="0" applyNumberFormat="0" applyProtection="0">
      <alignment horizontal="left" vertical="center" indent="1"/>
    </xf>
    <xf numFmtId="0" fontId="35" fillId="0" borderId="0" applyNumberFormat="0" applyProtection="0">
      <alignment horizontal="center" wrapText="1"/>
    </xf>
    <xf numFmtId="4" fontId="30" fillId="0" borderId="0" applyNumberFormat="0" applyProtection="0">
      <alignment horizontal="left" vertical="top"/>
    </xf>
    <xf numFmtId="4" fontId="25" fillId="0" borderId="0" applyNumberFormat="0" applyProtection="0">
      <alignment horizontal="right" vertical="top"/>
    </xf>
    <xf numFmtId="0" fontId="36" fillId="41" borderId="0" applyNumberFormat="0" applyBorder="0" applyAlignment="0" applyProtection="0"/>
    <xf numFmtId="0" fontId="36" fillId="24"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1" borderId="0" applyNumberFormat="0" applyBorder="0" applyAlignment="0" applyProtection="0"/>
    <xf numFmtId="0" fontId="36" fillId="25" borderId="0" applyNumberFormat="0" applyBorder="0" applyAlignment="0" applyProtection="0"/>
    <xf numFmtId="0" fontId="36" fillId="44" borderId="0" applyNumberFormat="0" applyBorder="0" applyAlignment="0" applyProtection="0"/>
    <xf numFmtId="0" fontId="36" fillId="24" borderId="0" applyNumberFormat="0" applyBorder="0" applyAlignment="0" applyProtection="0"/>
    <xf numFmtId="0" fontId="36" fillId="26" borderId="0" applyNumberFormat="0" applyBorder="0" applyAlignment="0" applyProtection="0"/>
    <xf numFmtId="0" fontId="36" fillId="45" borderId="0" applyNumberFormat="0" applyBorder="0" applyAlignment="0" applyProtection="0"/>
    <xf numFmtId="0" fontId="36" fillId="44" borderId="0" applyNumberFormat="0" applyBorder="0" applyAlignment="0" applyProtection="0"/>
    <xf numFmtId="0" fontId="36" fillId="46" borderId="0" applyNumberFormat="0" applyBorder="0" applyAlignment="0" applyProtection="0"/>
    <xf numFmtId="0" fontId="37" fillId="44" borderId="0" applyNumberFormat="0" applyBorder="0" applyAlignment="0" applyProtection="0"/>
    <xf numFmtId="0" fontId="37" fillId="24" borderId="0" applyNumberFormat="0" applyBorder="0" applyAlignment="0" applyProtection="0"/>
    <xf numFmtId="0" fontId="37" fillId="26" borderId="0" applyNumberFormat="0" applyBorder="0" applyAlignment="0" applyProtection="0"/>
    <xf numFmtId="0" fontId="37" fillId="45" borderId="0" applyNumberFormat="0" applyBorder="0" applyAlignment="0" applyProtection="0"/>
    <xf numFmtId="0" fontId="37" fillId="22" borderId="0" applyNumberFormat="0" applyBorder="0" applyAlignment="0" applyProtection="0"/>
    <xf numFmtId="0" fontId="37" fillId="46" borderId="0" applyNumberFormat="0" applyBorder="0" applyAlignment="0" applyProtection="0"/>
    <xf numFmtId="0" fontId="36" fillId="47" borderId="0" applyNumberFormat="0" applyBorder="0" applyAlignment="0" applyProtection="0"/>
    <xf numFmtId="0" fontId="36" fillId="48" borderId="0" applyNumberFormat="0" applyBorder="0" applyAlignment="0" applyProtection="0"/>
    <xf numFmtId="0" fontId="37" fillId="49"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22"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6" fillId="51" borderId="0" applyNumberFormat="0" applyBorder="0" applyAlignment="0" applyProtection="0"/>
    <xf numFmtId="0" fontId="36" fillId="52" borderId="0" applyNumberFormat="0" applyBorder="0" applyAlignment="0" applyProtection="0"/>
    <xf numFmtId="0" fontId="37" fillId="53"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27"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6" fillId="55" borderId="0" applyNumberFormat="0" applyBorder="0" applyAlignment="0" applyProtection="0"/>
    <xf numFmtId="0" fontId="36" fillId="56" borderId="0" applyNumberFormat="0" applyBorder="0" applyAlignment="0" applyProtection="0"/>
    <xf numFmtId="0" fontId="37" fillId="57"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26"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0" fontId="36" fillId="51" borderId="0" applyNumberFormat="0" applyBorder="0" applyAlignment="0" applyProtection="0"/>
    <xf numFmtId="0" fontId="36" fillId="59" borderId="0" applyNumberFormat="0" applyBorder="0" applyAlignment="0" applyProtection="0"/>
    <xf numFmtId="0" fontId="37" fillId="52"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1"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7" fillId="60" borderId="0" applyNumberFormat="0" applyBorder="0" applyAlignment="0" applyProtection="0"/>
    <xf numFmtId="0" fontId="36" fillId="62" borderId="0" applyNumberFormat="0" applyBorder="0" applyAlignment="0" applyProtection="0"/>
    <xf numFmtId="0" fontId="36" fillId="63"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22"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6" fillId="64" borderId="0" applyNumberFormat="0" applyBorder="0" applyAlignment="0" applyProtection="0"/>
    <xf numFmtId="0" fontId="36" fillId="65" borderId="0" applyNumberFormat="0" applyBorder="0" applyAlignment="0" applyProtection="0"/>
    <xf numFmtId="0" fontId="37" fillId="66"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28"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8" fillId="68" borderId="0" applyNumberFormat="0" applyBorder="0" applyAlignment="0" applyProtection="0"/>
    <xf numFmtId="0" fontId="39" fillId="64" borderId="0" applyNumberFormat="0" applyBorder="0" applyAlignment="0" applyProtection="0"/>
    <xf numFmtId="0" fontId="40" fillId="43" borderId="10" applyNumberFormat="0" applyAlignment="0" applyProtection="0"/>
    <xf numFmtId="0" fontId="41" fillId="69" borderId="7" applyNumberFormat="0" applyAlignment="0" applyProtection="0"/>
    <xf numFmtId="0" fontId="42" fillId="70" borderId="11" applyNumberFormat="0" applyAlignment="0" applyProtection="0"/>
    <xf numFmtId="0" fontId="42" fillId="60" borderId="11" applyNumberFormat="0" applyAlignment="0" applyProtection="0"/>
    <xf numFmtId="44" fontId="23" fillId="0" borderId="0" applyFont="0" applyFill="0" applyBorder="0" applyAlignment="0" applyProtection="0"/>
    <xf numFmtId="0" fontId="43" fillId="71" borderId="0" applyNumberFormat="0" applyBorder="0" applyAlignment="0" applyProtection="0"/>
    <xf numFmtId="0" fontId="43" fillId="72" borderId="0" applyNumberFormat="0" applyBorder="0" applyAlignment="0" applyProtection="0"/>
    <xf numFmtId="0" fontId="43" fillId="73" borderId="0" applyNumberFormat="0" applyBorder="0" applyAlignment="0" applyProtection="0"/>
    <xf numFmtId="0" fontId="44" fillId="0" borderId="0" applyNumberFormat="0" applyFill="0" applyBorder="0" applyAlignment="0" applyProtection="0"/>
    <xf numFmtId="0" fontId="45" fillId="29" borderId="0" applyNumberFormat="0" applyBorder="0" applyAlignment="0" applyProtection="0"/>
    <xf numFmtId="0" fontId="36" fillId="56" borderId="0" applyNumberFormat="0" applyBorder="0" applyAlignment="0" applyProtection="0"/>
    <xf numFmtId="0" fontId="46" fillId="0" borderId="12" applyNumberFormat="0" applyFill="0" applyAlignment="0" applyProtection="0"/>
    <xf numFmtId="0" fontId="46" fillId="0" borderId="13" applyNumberFormat="0" applyFill="0" applyAlignment="0" applyProtection="0"/>
    <xf numFmtId="0" fontId="47" fillId="0" borderId="14" applyNumberFormat="0" applyFill="0" applyAlignment="0" applyProtection="0"/>
    <xf numFmtId="0" fontId="47" fillId="0" borderId="15" applyNumberFormat="0" applyFill="0" applyAlignment="0" applyProtection="0"/>
    <xf numFmtId="0" fontId="48" fillId="0" borderId="16" applyNumberFormat="0" applyFill="0" applyAlignment="0" applyProtection="0"/>
    <xf numFmtId="0" fontId="48" fillId="0" borderId="17" applyNumberFormat="0" applyFill="0" applyAlignment="0" applyProtection="0"/>
    <xf numFmtId="0" fontId="48" fillId="0" borderId="0" applyNumberFormat="0" applyFill="0" applyBorder="0" applyAlignment="0" applyProtection="0"/>
    <xf numFmtId="0" fontId="49" fillId="46" borderId="10" applyNumberFormat="0" applyAlignment="0" applyProtection="0"/>
    <xf numFmtId="0" fontId="50" fillId="65" borderId="7" applyNumberFormat="0" applyAlignment="0" applyProtection="0"/>
    <xf numFmtId="0" fontId="51" fillId="0" borderId="18" applyNumberFormat="0" applyFill="0" applyAlignment="0" applyProtection="0"/>
    <xf numFmtId="0" fontId="45" fillId="0" borderId="19" applyNumberFormat="0" applyFill="0" applyAlignment="0" applyProtection="0"/>
    <xf numFmtId="0" fontId="52" fillId="30" borderId="0" applyNumberFormat="0" applyBorder="0" applyAlignment="0" applyProtection="0"/>
    <xf numFmtId="0" fontId="45" fillId="65" borderId="0" applyNumberFormat="0" applyBorder="0" applyAlignment="0" applyProtection="0"/>
    <xf numFmtId="0" fontId="24" fillId="0" borderId="0"/>
    <xf numFmtId="0" fontId="13" fillId="0" borderId="0"/>
    <xf numFmtId="0" fontId="24" fillId="0" borderId="0"/>
    <xf numFmtId="0" fontId="23" fillId="0" borderId="0"/>
    <xf numFmtId="0" fontId="22" fillId="74" borderId="0"/>
    <xf numFmtId="0" fontId="22" fillId="74" borderId="0"/>
    <xf numFmtId="0" fontId="13" fillId="0" borderId="0"/>
    <xf numFmtId="0" fontId="24" fillId="0" borderId="0"/>
    <xf numFmtId="0" fontId="24" fillId="42" borderId="10" applyNumberFormat="0" applyFont="0" applyAlignment="0" applyProtection="0"/>
    <xf numFmtId="0" fontId="24" fillId="42" borderId="10" applyNumberFormat="0" applyFont="0" applyAlignment="0" applyProtection="0"/>
    <xf numFmtId="0" fontId="22" fillId="64" borderId="7" applyNumberFormat="0" applyFont="0" applyAlignment="0" applyProtection="0"/>
    <xf numFmtId="0" fontId="24" fillId="42" borderId="10" applyNumberFormat="0" applyFont="0" applyAlignment="0" applyProtection="0"/>
    <xf numFmtId="0" fontId="53" fillId="43" borderId="20" applyNumberFormat="0" applyAlignment="0" applyProtection="0"/>
    <xf numFmtId="0" fontId="53" fillId="69" borderId="20" applyNumberFormat="0" applyAlignment="0" applyProtection="0"/>
    <xf numFmtId="4" fontId="27" fillId="31" borderId="20" applyNumberFormat="0" applyProtection="0">
      <alignment vertical="center"/>
    </xf>
    <xf numFmtId="4" fontId="27" fillId="31" borderId="20" applyNumberFormat="0" applyProtection="0">
      <alignment vertical="center"/>
    </xf>
    <xf numFmtId="4" fontId="25" fillId="30" borderId="9" applyNumberFormat="0" applyProtection="0">
      <alignment vertical="center"/>
    </xf>
    <xf numFmtId="4" fontId="25" fillId="30" borderId="9" applyNumberFormat="0" applyProtection="0">
      <alignment vertical="center"/>
    </xf>
    <xf numFmtId="4" fontId="22" fillId="30" borderId="7" applyNumberFormat="0" applyProtection="0">
      <alignment vertical="center"/>
    </xf>
    <xf numFmtId="4" fontId="29" fillId="31" borderId="20" applyNumberFormat="0" applyProtection="0">
      <alignment vertical="center"/>
    </xf>
    <xf numFmtId="4" fontId="29" fillId="31" borderId="20" applyNumberFormat="0" applyProtection="0">
      <alignment vertical="center"/>
    </xf>
    <xf numFmtId="4" fontId="26" fillId="31" borderId="9" applyNumberFormat="0" applyProtection="0">
      <alignment vertical="center"/>
    </xf>
    <xf numFmtId="4" fontId="26" fillId="31" borderId="9" applyNumberFormat="0" applyProtection="0">
      <alignment vertical="center"/>
    </xf>
    <xf numFmtId="4" fontId="54" fillId="31" borderId="7" applyNumberFormat="0" applyProtection="0">
      <alignment vertical="center"/>
    </xf>
    <xf numFmtId="4" fontId="27" fillId="31" borderId="20" applyNumberFormat="0" applyProtection="0">
      <alignment horizontal="left" vertical="center" indent="1"/>
    </xf>
    <xf numFmtId="4" fontId="27" fillId="31" borderId="20" applyNumberFormat="0" applyProtection="0">
      <alignment horizontal="left" vertical="center" indent="1"/>
    </xf>
    <xf numFmtId="4" fontId="25" fillId="31" borderId="9" applyNumberFormat="0" applyProtection="0">
      <alignment horizontal="left" vertical="center" indent="1"/>
    </xf>
    <xf numFmtId="4" fontId="25" fillId="31" borderId="9" applyNumberFormat="0" applyProtection="0">
      <alignment horizontal="left" vertical="center" indent="1"/>
    </xf>
    <xf numFmtId="4" fontId="22" fillId="31" borderId="7" applyNumberFormat="0" applyProtection="0">
      <alignment horizontal="left" vertical="center" indent="1"/>
    </xf>
    <xf numFmtId="4" fontId="27" fillId="31" borderId="20" applyNumberFormat="0" applyProtection="0">
      <alignment horizontal="left" vertical="center" indent="1"/>
    </xf>
    <xf numFmtId="4" fontId="27" fillId="31" borderId="20" applyNumberFormat="0" applyProtection="0">
      <alignment horizontal="left" vertical="center" indent="1"/>
    </xf>
    <xf numFmtId="0" fontId="25" fillId="31" borderId="9" applyNumberFormat="0" applyProtection="0">
      <alignment horizontal="left" vertical="top" indent="1"/>
    </xf>
    <xf numFmtId="0" fontId="25" fillId="31" borderId="9" applyNumberFormat="0" applyProtection="0">
      <alignment horizontal="left" vertical="top" indent="1"/>
    </xf>
    <xf numFmtId="0" fontId="55" fillId="30" borderId="9" applyNumberFormat="0" applyProtection="0">
      <alignment horizontal="left" vertical="top" indent="1"/>
    </xf>
    <xf numFmtId="0" fontId="24" fillId="75" borderId="20" applyNumberFormat="0" applyProtection="0">
      <alignment horizontal="left" vertical="center" indent="1"/>
    </xf>
    <xf numFmtId="0" fontId="24" fillId="75" borderId="20" applyNumberFormat="0" applyProtection="0">
      <alignment horizontal="left" vertical="center" indent="1"/>
    </xf>
    <xf numFmtId="4" fontId="30" fillId="0" borderId="0" applyNumberFormat="0" applyProtection="0">
      <alignment horizontal="left" vertical="top" wrapText="1"/>
    </xf>
    <xf numFmtId="0" fontId="24" fillId="75" borderId="20" applyNumberFormat="0" applyProtection="0">
      <alignment horizontal="left" vertical="center" indent="1"/>
    </xf>
    <xf numFmtId="0" fontId="24" fillId="75" borderId="20" applyNumberFormat="0" applyProtection="0">
      <alignment horizontal="left" vertical="center" indent="1"/>
    </xf>
    <xf numFmtId="4" fontId="30" fillId="0" borderId="0" applyNumberFormat="0" applyProtection="0">
      <alignment horizontal="left" vertical="top" wrapText="1"/>
    </xf>
    <xf numFmtId="4" fontId="22" fillId="22" borderId="7" applyNumberFormat="0" applyProtection="0">
      <alignment horizontal="left" vertical="center" indent="1"/>
    </xf>
    <xf numFmtId="4" fontId="27" fillId="76" borderId="20" applyNumberFormat="0" applyProtection="0">
      <alignment horizontal="right" vertical="center"/>
    </xf>
    <xf numFmtId="4" fontId="27" fillId="76" borderId="20" applyNumberFormat="0" applyProtection="0">
      <alignment horizontal="right" vertical="center"/>
    </xf>
    <xf numFmtId="4" fontId="27" fillId="25" borderId="9" applyNumberFormat="0" applyProtection="0">
      <alignment horizontal="right" vertical="center"/>
    </xf>
    <xf numFmtId="4" fontId="27" fillId="25" borderId="9" applyNumberFormat="0" applyProtection="0">
      <alignment horizontal="right" vertical="center"/>
    </xf>
    <xf numFmtId="4" fontId="22" fillId="25" borderId="7" applyNumberFormat="0" applyProtection="0">
      <alignment horizontal="right" vertical="center"/>
    </xf>
    <xf numFmtId="4" fontId="27" fillId="77" borderId="20" applyNumberFormat="0" applyProtection="0">
      <alignment horizontal="right" vertical="center"/>
    </xf>
    <xf numFmtId="4" fontId="27" fillId="77" borderId="20" applyNumberFormat="0" applyProtection="0">
      <alignment horizontal="right" vertical="center"/>
    </xf>
    <xf numFmtId="4" fontId="27" fillId="24" borderId="9" applyNumberFormat="0" applyProtection="0">
      <alignment horizontal="right" vertical="center"/>
    </xf>
    <xf numFmtId="4" fontId="27" fillId="24" borderId="9" applyNumberFormat="0" applyProtection="0">
      <alignment horizontal="right" vertical="center"/>
    </xf>
    <xf numFmtId="4" fontId="22" fillId="78" borderId="7" applyNumberFormat="0" applyProtection="0">
      <alignment horizontal="right" vertical="center"/>
    </xf>
    <xf numFmtId="4" fontId="27" fillId="79" borderId="20" applyNumberFormat="0" applyProtection="0">
      <alignment horizontal="right" vertical="center"/>
    </xf>
    <xf numFmtId="4" fontId="27" fillId="79" borderId="20" applyNumberFormat="0" applyProtection="0">
      <alignment horizontal="right" vertical="center"/>
    </xf>
    <xf numFmtId="4" fontId="27" fillId="27" borderId="9" applyNumberFormat="0" applyProtection="0">
      <alignment horizontal="right" vertical="center"/>
    </xf>
    <xf numFmtId="4" fontId="27" fillId="27" borderId="9" applyNumberFormat="0" applyProtection="0">
      <alignment horizontal="right" vertical="center"/>
    </xf>
    <xf numFmtId="4" fontId="22" fillId="27" borderId="21" applyNumberFormat="0" applyProtection="0">
      <alignment horizontal="right" vertical="center"/>
    </xf>
    <xf numFmtId="4" fontId="27" fillId="80" borderId="20" applyNumberFormat="0" applyProtection="0">
      <alignment horizontal="right" vertical="center"/>
    </xf>
    <xf numFmtId="4" fontId="27" fillId="80" borderId="20" applyNumberFormat="0" applyProtection="0">
      <alignment horizontal="right" vertical="center"/>
    </xf>
    <xf numFmtId="4" fontId="27" fillId="28" borderId="9" applyNumberFormat="0" applyProtection="0">
      <alignment horizontal="right" vertical="center"/>
    </xf>
    <xf numFmtId="4" fontId="27" fillId="28" borderId="9" applyNumberFormat="0" applyProtection="0">
      <alignment horizontal="right" vertical="center"/>
    </xf>
    <xf numFmtId="4" fontId="22" fillId="28" borderId="7" applyNumberFormat="0" applyProtection="0">
      <alignment horizontal="right" vertical="center"/>
    </xf>
    <xf numFmtId="4" fontId="27" fillId="81" borderId="20" applyNumberFormat="0" applyProtection="0">
      <alignment horizontal="right" vertical="center"/>
    </xf>
    <xf numFmtId="4" fontId="27" fillId="81" borderId="20" applyNumberFormat="0" applyProtection="0">
      <alignment horizontal="right" vertical="center"/>
    </xf>
    <xf numFmtId="4" fontId="27" fillId="32" borderId="9" applyNumberFormat="0" applyProtection="0">
      <alignment horizontal="right" vertical="center"/>
    </xf>
    <xf numFmtId="4" fontId="27" fillId="32" borderId="9" applyNumberFormat="0" applyProtection="0">
      <alignment horizontal="right" vertical="center"/>
    </xf>
    <xf numFmtId="4" fontId="22" fillId="32" borderId="7" applyNumberFormat="0" applyProtection="0">
      <alignment horizontal="right" vertical="center"/>
    </xf>
    <xf numFmtId="4" fontId="27" fillId="82" borderId="20" applyNumberFormat="0" applyProtection="0">
      <alignment horizontal="right" vertical="center"/>
    </xf>
    <xf numFmtId="4" fontId="27" fillId="82" borderId="20" applyNumberFormat="0" applyProtection="0">
      <alignment horizontal="right" vertical="center"/>
    </xf>
    <xf numFmtId="4" fontId="27" fillId="33" borderId="9" applyNumberFormat="0" applyProtection="0">
      <alignment horizontal="right" vertical="center"/>
    </xf>
    <xf numFmtId="4" fontId="27" fillId="33" borderId="9" applyNumberFormat="0" applyProtection="0">
      <alignment horizontal="right" vertical="center"/>
    </xf>
    <xf numFmtId="4" fontId="22" fillId="33" borderId="7" applyNumberFormat="0" applyProtection="0">
      <alignment horizontal="right" vertical="center"/>
    </xf>
    <xf numFmtId="4" fontId="27" fillId="83" borderId="20" applyNumberFormat="0" applyProtection="0">
      <alignment horizontal="right" vertical="center"/>
    </xf>
    <xf numFmtId="4" fontId="27" fillId="83" borderId="20" applyNumberFormat="0" applyProtection="0">
      <alignment horizontal="right" vertical="center"/>
    </xf>
    <xf numFmtId="4" fontId="27" fillId="26" borderId="9" applyNumberFormat="0" applyProtection="0">
      <alignment horizontal="right" vertical="center"/>
    </xf>
    <xf numFmtId="4" fontId="27" fillId="26" borderId="9" applyNumberFormat="0" applyProtection="0">
      <alignment horizontal="right" vertical="center"/>
    </xf>
    <xf numFmtId="4" fontId="22" fillId="26" borderId="7" applyNumberFormat="0" applyProtection="0">
      <alignment horizontal="right" vertical="center"/>
    </xf>
    <xf numFmtId="4" fontId="27" fillId="84" borderId="20" applyNumberFormat="0" applyProtection="0">
      <alignment horizontal="right" vertical="center"/>
    </xf>
    <xf numFmtId="4" fontId="27" fillId="84" borderId="20" applyNumberFormat="0" applyProtection="0">
      <alignment horizontal="right" vertical="center"/>
    </xf>
    <xf numFmtId="4" fontId="27" fillId="29" borderId="9" applyNumberFormat="0" applyProtection="0">
      <alignment horizontal="right" vertical="center"/>
    </xf>
    <xf numFmtId="4" fontId="27" fillId="29" borderId="9" applyNumberFormat="0" applyProtection="0">
      <alignment horizontal="right" vertical="center"/>
    </xf>
    <xf numFmtId="4" fontId="22" fillId="29" borderId="7" applyNumberFormat="0" applyProtection="0">
      <alignment horizontal="right" vertical="center"/>
    </xf>
    <xf numFmtId="4" fontId="27" fillId="85" borderId="20" applyNumberFormat="0" applyProtection="0">
      <alignment horizontal="right" vertical="center"/>
    </xf>
    <xf numFmtId="4" fontId="27" fillId="85" borderId="20" applyNumberFormat="0" applyProtection="0">
      <alignment horizontal="right" vertical="center"/>
    </xf>
    <xf numFmtId="4" fontId="27" fillId="34" borderId="9" applyNumberFormat="0" applyProtection="0">
      <alignment horizontal="right" vertical="center"/>
    </xf>
    <xf numFmtId="4" fontId="27" fillId="34" borderId="9" applyNumberFormat="0" applyProtection="0">
      <alignment horizontal="right" vertical="center"/>
    </xf>
    <xf numFmtId="4" fontId="22" fillId="34" borderId="7" applyNumberFormat="0" applyProtection="0">
      <alignment horizontal="right" vertical="center"/>
    </xf>
    <xf numFmtId="4" fontId="25" fillId="86" borderId="20" applyNumberFormat="0" applyProtection="0">
      <alignment horizontal="left" vertical="center" indent="1"/>
    </xf>
    <xf numFmtId="4" fontId="25" fillId="86" borderId="2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2" fillId="87" borderId="21" applyNumberFormat="0" applyProtection="0">
      <alignment horizontal="left" vertical="center" indent="1"/>
    </xf>
    <xf numFmtId="4" fontId="27" fillId="88" borderId="22" applyNumberFormat="0" applyProtection="0">
      <alignment horizontal="left" vertical="center" indent="1"/>
    </xf>
    <xf numFmtId="4" fontId="27" fillId="88" borderId="22" applyNumberFormat="0" applyProtection="0">
      <alignment horizontal="left" vertical="center" indent="1"/>
    </xf>
    <xf numFmtId="4" fontId="27" fillId="0" borderId="0" applyNumberFormat="0" applyProtection="0">
      <alignment horizontal="left" vertical="center" indent="1"/>
    </xf>
    <xf numFmtId="4" fontId="27" fillId="0" borderId="0" applyNumberFormat="0" applyProtection="0">
      <alignment horizontal="left" vertical="center" indent="1"/>
    </xf>
    <xf numFmtId="4" fontId="24" fillId="61" borderId="21" applyNumberFormat="0" applyProtection="0">
      <alignment horizontal="left" vertical="center" indent="1"/>
    </xf>
    <xf numFmtId="4" fontId="28" fillId="35" borderId="0" applyNumberFormat="0" applyProtection="0">
      <alignment horizontal="left" vertical="center" indent="1"/>
    </xf>
    <xf numFmtId="4" fontId="24" fillId="61" borderId="21" applyNumberFormat="0" applyProtection="0">
      <alignment horizontal="left" vertical="center" indent="1"/>
    </xf>
    <xf numFmtId="0" fontId="24" fillId="75" borderId="20" applyNumberFormat="0" applyProtection="0">
      <alignment horizontal="left" vertical="center" indent="1"/>
    </xf>
    <xf numFmtId="0" fontId="24" fillId="75" borderId="20" applyNumberFormat="0" applyProtection="0">
      <alignment horizontal="left" vertical="center" indent="1"/>
    </xf>
    <xf numFmtId="4" fontId="27" fillId="23" borderId="9" applyNumberFormat="0" applyProtection="0">
      <alignment horizontal="right" vertical="center"/>
    </xf>
    <xf numFmtId="4" fontId="27" fillId="23" borderId="9" applyNumberFormat="0" applyProtection="0">
      <alignment horizontal="right" vertical="center"/>
    </xf>
    <xf numFmtId="4" fontId="22" fillId="23" borderId="7" applyNumberFormat="0" applyProtection="0">
      <alignment horizontal="right" vertical="center"/>
    </xf>
    <xf numFmtId="4" fontId="27" fillId="88" borderId="20" applyNumberFormat="0" applyProtection="0">
      <alignment horizontal="left" vertical="center" indent="1"/>
    </xf>
    <xf numFmtId="4" fontId="27" fillId="88" borderId="20" applyNumberFormat="0" applyProtection="0">
      <alignment horizontal="left" vertical="center" indent="1"/>
    </xf>
    <xf numFmtId="4" fontId="27" fillId="0" borderId="0" applyNumberFormat="0" applyProtection="0">
      <alignment horizontal="left" vertical="center" indent="1"/>
    </xf>
    <xf numFmtId="4" fontId="27" fillId="0" borderId="0" applyNumberFormat="0" applyProtection="0">
      <alignment horizontal="left" vertical="center" indent="1"/>
    </xf>
    <xf numFmtId="4" fontId="22" fillId="40" borderId="21" applyNumberFormat="0" applyProtection="0">
      <alignment horizontal="left" vertical="center" indent="1"/>
    </xf>
    <xf numFmtId="4" fontId="27" fillId="89" borderId="20" applyNumberFormat="0" applyProtection="0">
      <alignment horizontal="left" vertical="center" indent="1"/>
    </xf>
    <xf numFmtId="4" fontId="27" fillId="89" borderId="20" applyNumberFormat="0" applyProtection="0">
      <alignment horizontal="left" vertical="center" indent="1"/>
    </xf>
    <xf numFmtId="4" fontId="27" fillId="0" borderId="0" applyNumberFormat="0" applyProtection="0">
      <alignment horizontal="left" vertical="center" indent="1"/>
    </xf>
    <xf numFmtId="4" fontId="27" fillId="0" borderId="0" applyNumberFormat="0" applyProtection="0">
      <alignment horizontal="left" vertical="center" indent="1"/>
    </xf>
    <xf numFmtId="4" fontId="22" fillId="23" borderId="21" applyNumberFormat="0" applyProtection="0">
      <alignment horizontal="left" vertical="center" indent="1"/>
    </xf>
    <xf numFmtId="0" fontId="24" fillId="89" borderId="20" applyNumberFormat="0" applyProtection="0">
      <alignment horizontal="left" vertical="center" indent="1"/>
    </xf>
    <xf numFmtId="0" fontId="24" fillId="89" borderId="20" applyNumberFormat="0" applyProtection="0">
      <alignment horizontal="left" vertical="center" indent="1"/>
    </xf>
    <xf numFmtId="0" fontId="32" fillId="0" borderId="0" applyNumberFormat="0" applyProtection="0">
      <alignment horizontal="left" indent="1"/>
    </xf>
    <xf numFmtId="0" fontId="32" fillId="0" borderId="0" applyNumberFormat="0" applyProtection="0">
      <alignment horizontal="left" indent="1"/>
    </xf>
    <xf numFmtId="0" fontId="22" fillId="45" borderId="7" applyNumberFormat="0" applyProtection="0">
      <alignment horizontal="left" vertical="center" indent="1"/>
    </xf>
    <xf numFmtId="0" fontId="24" fillId="89" borderId="20" applyNumberFormat="0" applyProtection="0">
      <alignment horizontal="left" vertical="center" indent="1"/>
    </xf>
    <xf numFmtId="0" fontId="24" fillId="89" borderId="20" applyNumberFormat="0" applyProtection="0">
      <alignment horizontal="left" vertical="center" indent="1"/>
    </xf>
    <xf numFmtId="0" fontId="24" fillId="35" borderId="9" applyNumberFormat="0" applyProtection="0">
      <alignment horizontal="left" vertical="top" indent="1"/>
    </xf>
    <xf numFmtId="0" fontId="24" fillId="35" borderId="9" applyNumberFormat="0" applyProtection="0">
      <alignment horizontal="left" vertical="top" indent="1"/>
    </xf>
    <xf numFmtId="0" fontId="22" fillId="61" borderId="9" applyNumberFormat="0" applyProtection="0">
      <alignment horizontal="left" vertical="top" indent="1"/>
    </xf>
    <xf numFmtId="0" fontId="24" fillId="90" borderId="20" applyNumberFormat="0" applyProtection="0">
      <alignment horizontal="left" vertical="center" indent="1"/>
    </xf>
    <xf numFmtId="0" fontId="24" fillId="90" borderId="20" applyNumberFormat="0" applyProtection="0">
      <alignment horizontal="left" vertical="center" indent="1"/>
    </xf>
    <xf numFmtId="0" fontId="31" fillId="0" borderId="0" applyNumberFormat="0" applyProtection="0">
      <alignment horizontal="left" indent="1"/>
    </xf>
    <xf numFmtId="0" fontId="31" fillId="0" borderId="0" applyNumberFormat="0" applyProtection="0">
      <alignment horizontal="left" indent="1"/>
    </xf>
    <xf numFmtId="0" fontId="22" fillId="70" borderId="7" applyNumberFormat="0" applyProtection="0">
      <alignment horizontal="left" vertical="center" indent="1"/>
    </xf>
    <xf numFmtId="0" fontId="24" fillId="90" borderId="20" applyNumberFormat="0" applyProtection="0">
      <alignment horizontal="left" vertical="center" indent="1"/>
    </xf>
    <xf numFmtId="0" fontId="24" fillId="90" borderId="20" applyNumberFormat="0" applyProtection="0">
      <alignment horizontal="left" vertical="center" indent="1"/>
    </xf>
    <xf numFmtId="0" fontId="24" fillId="36" borderId="9" applyNumberFormat="0" applyProtection="0">
      <alignment horizontal="left" vertical="top" indent="1"/>
    </xf>
    <xf numFmtId="0" fontId="24" fillId="36" borderId="9" applyNumberFormat="0" applyProtection="0">
      <alignment horizontal="left" vertical="top" indent="1"/>
    </xf>
    <xf numFmtId="0" fontId="22" fillId="23" borderId="9" applyNumberFormat="0" applyProtection="0">
      <alignment horizontal="left" vertical="top" indent="1"/>
    </xf>
    <xf numFmtId="0" fontId="24" fillId="91" borderId="20" applyNumberFormat="0" applyProtection="0">
      <alignment horizontal="left" vertical="center" indent="1"/>
    </xf>
    <xf numFmtId="0" fontId="24" fillId="91" borderId="20" applyNumberFormat="0" applyProtection="0">
      <alignment horizontal="left" vertical="center" indent="1"/>
    </xf>
    <xf numFmtId="0" fontId="33" fillId="0" borderId="0" applyNumberFormat="0" applyProtection="0">
      <alignment horizontal="left" indent="1"/>
    </xf>
    <xf numFmtId="0" fontId="33" fillId="0" borderId="0" applyNumberFormat="0" applyProtection="0">
      <alignment horizontal="left" indent="1"/>
    </xf>
    <xf numFmtId="0" fontId="22" fillId="92" borderId="7" applyNumberFormat="0" applyProtection="0">
      <alignment horizontal="left" vertical="center" indent="1"/>
    </xf>
    <xf numFmtId="0" fontId="24" fillId="91" borderId="20" applyNumberFormat="0" applyProtection="0">
      <alignment horizontal="left" vertical="center" indent="1"/>
    </xf>
    <xf numFmtId="0" fontId="24" fillId="91" borderId="20" applyNumberFormat="0" applyProtection="0">
      <alignment horizontal="left" vertical="center" indent="1"/>
    </xf>
    <xf numFmtId="0" fontId="24" fillId="37" borderId="9" applyNumberFormat="0" applyProtection="0">
      <alignment horizontal="left" vertical="top" indent="1"/>
    </xf>
    <xf numFmtId="0" fontId="24" fillId="37" borderId="9" applyNumberFormat="0" applyProtection="0">
      <alignment horizontal="left" vertical="top" indent="1"/>
    </xf>
    <xf numFmtId="0" fontId="22" fillId="92" borderId="9" applyNumberFormat="0" applyProtection="0">
      <alignment horizontal="left" vertical="top" indent="1"/>
    </xf>
    <xf numFmtId="0" fontId="24" fillId="75" borderId="20" applyNumberFormat="0" applyProtection="0">
      <alignment horizontal="left" vertical="center" indent="1"/>
    </xf>
    <xf numFmtId="0" fontId="24" fillId="75" borderId="20" applyNumberFormat="0" applyProtection="0">
      <alignment horizontal="left" vertical="center" indent="1"/>
    </xf>
    <xf numFmtId="0" fontId="24" fillId="0" borderId="0" applyNumberFormat="0" applyProtection="0">
      <alignment horizontal="left" vertical="center" indent="1"/>
    </xf>
    <xf numFmtId="0" fontId="24" fillId="0" borderId="0" applyNumberFormat="0" applyProtection="0">
      <alignment horizontal="left" vertical="center" indent="1"/>
    </xf>
    <xf numFmtId="0" fontId="22" fillId="40" borderId="7" applyNumberFormat="0" applyProtection="0">
      <alignment horizontal="left" vertical="center" indent="1"/>
    </xf>
    <xf numFmtId="0" fontId="24" fillId="75" borderId="20" applyNumberFormat="0" applyProtection="0">
      <alignment horizontal="left" vertical="center" indent="1"/>
    </xf>
    <xf numFmtId="0" fontId="24" fillId="75" borderId="20" applyNumberFormat="0" applyProtection="0">
      <alignment horizontal="left" vertical="center" indent="1"/>
    </xf>
    <xf numFmtId="0" fontId="24" fillId="38" borderId="9" applyNumberFormat="0" applyProtection="0">
      <alignment horizontal="left" vertical="top" indent="1"/>
    </xf>
    <xf numFmtId="0" fontId="24" fillId="38" borderId="9" applyNumberFormat="0" applyProtection="0">
      <alignment horizontal="left" vertical="top" indent="1"/>
    </xf>
    <xf numFmtId="0" fontId="22" fillId="40" borderId="9" applyNumberFormat="0" applyProtection="0">
      <alignment horizontal="left" vertical="top" indent="1"/>
    </xf>
    <xf numFmtId="0" fontId="24" fillId="0" borderId="0"/>
    <xf numFmtId="0" fontId="24" fillId="0" borderId="0"/>
    <xf numFmtId="0" fontId="22" fillId="93" borderId="23" applyNumberFormat="0">
      <protection locked="0"/>
    </xf>
    <xf numFmtId="0" fontId="56" fillId="61" borderId="24" applyBorder="0"/>
    <xf numFmtId="4" fontId="27" fillId="39" borderId="20" applyNumberFormat="0" applyProtection="0">
      <alignment vertical="center"/>
    </xf>
    <xf numFmtId="4" fontId="27" fillId="39" borderId="20" applyNumberFormat="0" applyProtection="0">
      <alignment vertical="center"/>
    </xf>
    <xf numFmtId="4" fontId="27" fillId="39" borderId="9" applyNumberFormat="0" applyProtection="0">
      <alignment vertical="center"/>
    </xf>
    <xf numFmtId="4" fontId="27" fillId="39" borderId="9" applyNumberFormat="0" applyProtection="0">
      <alignment vertical="center"/>
    </xf>
    <xf numFmtId="4" fontId="57" fillId="42" borderId="9" applyNumberFormat="0" applyProtection="0">
      <alignment vertical="center"/>
    </xf>
    <xf numFmtId="4" fontId="29" fillId="39" borderId="20" applyNumberFormat="0" applyProtection="0">
      <alignment vertical="center"/>
    </xf>
    <xf numFmtId="4" fontId="29" fillId="39" borderId="20" applyNumberFormat="0" applyProtection="0">
      <alignment vertical="center"/>
    </xf>
    <xf numFmtId="4" fontId="29" fillId="39" borderId="9" applyNumberFormat="0" applyProtection="0">
      <alignment vertical="center"/>
    </xf>
    <xf numFmtId="4" fontId="29" fillId="39" borderId="9" applyNumberFormat="0" applyProtection="0">
      <alignment vertical="center"/>
    </xf>
    <xf numFmtId="4" fontId="54" fillId="39" borderId="8" applyNumberFormat="0" applyProtection="0">
      <alignment vertical="center"/>
    </xf>
    <xf numFmtId="4" fontId="27" fillId="39" borderId="20" applyNumberFormat="0" applyProtection="0">
      <alignment horizontal="left" vertical="center" indent="1"/>
    </xf>
    <xf numFmtId="4" fontId="27" fillId="39" borderId="20" applyNumberFormat="0" applyProtection="0">
      <alignment horizontal="left" vertical="center" indent="1"/>
    </xf>
    <xf numFmtId="4" fontId="27" fillId="39" borderId="9" applyNumberFormat="0" applyProtection="0">
      <alignment horizontal="left" vertical="center" indent="1"/>
    </xf>
    <xf numFmtId="4" fontId="27" fillId="39" borderId="9" applyNumberFormat="0" applyProtection="0">
      <alignment horizontal="left" vertical="center" indent="1"/>
    </xf>
    <xf numFmtId="4" fontId="57" fillId="45" borderId="9" applyNumberFormat="0" applyProtection="0">
      <alignment horizontal="left" vertical="center" indent="1"/>
    </xf>
    <xf numFmtId="4" fontId="27" fillId="39" borderId="20" applyNumberFormat="0" applyProtection="0">
      <alignment horizontal="left" vertical="center" indent="1"/>
    </xf>
    <xf numFmtId="4" fontId="27" fillId="39" borderId="20" applyNumberFormat="0" applyProtection="0">
      <alignment horizontal="left" vertical="center" indent="1"/>
    </xf>
    <xf numFmtId="0" fontId="27" fillId="39" borderId="9" applyNumberFormat="0" applyProtection="0">
      <alignment horizontal="left" vertical="top" indent="1"/>
    </xf>
    <xf numFmtId="0" fontId="27" fillId="39" borderId="9" applyNumberFormat="0" applyProtection="0">
      <alignment horizontal="left" vertical="top" indent="1"/>
    </xf>
    <xf numFmtId="0" fontId="57" fillId="42" borderId="9" applyNumberFormat="0" applyProtection="0">
      <alignment horizontal="left" vertical="top" indent="1"/>
    </xf>
    <xf numFmtId="4" fontId="27" fillId="88" borderId="20" applyNumberFormat="0" applyProtection="0">
      <alignment horizontal="right" vertical="center"/>
    </xf>
    <xf numFmtId="4" fontId="27" fillId="88" borderId="20" applyNumberFormat="0" applyProtection="0">
      <alignment horizontal="right" vertical="center"/>
    </xf>
    <xf numFmtId="4" fontId="27" fillId="0" borderId="0" applyNumberFormat="0" applyProtection="0">
      <alignment horizontal="right" vertical="justify"/>
    </xf>
    <xf numFmtId="4" fontId="27" fillId="0" borderId="0" applyNumberFormat="0" applyProtection="0">
      <alignment horizontal="right" vertical="justify"/>
    </xf>
    <xf numFmtId="4" fontId="22" fillId="0" borderId="7" applyNumberFormat="0" applyProtection="0">
      <alignment horizontal="right" vertical="center"/>
    </xf>
    <xf numFmtId="4" fontId="29" fillId="88" borderId="20" applyNumberFormat="0" applyProtection="0">
      <alignment horizontal="right" vertical="center"/>
    </xf>
    <xf numFmtId="4" fontId="29" fillId="88" borderId="20" applyNumberFormat="0" applyProtection="0">
      <alignment horizontal="right" vertical="center"/>
    </xf>
    <xf numFmtId="4" fontId="29" fillId="40" borderId="9" applyNumberFormat="0" applyProtection="0">
      <alignment horizontal="right" vertical="center"/>
    </xf>
    <xf numFmtId="4" fontId="29" fillId="40" borderId="9" applyNumberFormat="0" applyProtection="0">
      <alignment horizontal="right" vertical="center"/>
    </xf>
    <xf numFmtId="4" fontId="54" fillId="94" borderId="7" applyNumberFormat="0" applyProtection="0">
      <alignment horizontal="right" vertical="center"/>
    </xf>
    <xf numFmtId="0" fontId="24" fillId="75" borderId="20" applyNumberFormat="0" applyProtection="0">
      <alignment horizontal="left" vertical="center" indent="1"/>
    </xf>
    <xf numFmtId="0" fontId="24" fillId="75" borderId="20" applyNumberFormat="0" applyProtection="0">
      <alignment horizontal="left" vertical="center" indent="1"/>
    </xf>
    <xf numFmtId="4" fontId="27" fillId="0" borderId="0" applyNumberFormat="0" applyProtection="0">
      <alignment horizontal="left" vertical="center" indent="1"/>
    </xf>
    <xf numFmtId="0" fontId="24" fillId="75" borderId="20" applyNumberFormat="0" applyProtection="0">
      <alignment horizontal="left" vertical="center" indent="1"/>
    </xf>
    <xf numFmtId="0" fontId="24" fillId="75" borderId="20" applyNumberFormat="0" applyProtection="0">
      <alignment horizontal="left" vertical="center" indent="1"/>
    </xf>
    <xf numFmtId="4" fontId="27" fillId="0" borderId="0" applyNumberFormat="0" applyProtection="0">
      <alignment horizontal="left" vertical="center" indent="1"/>
    </xf>
    <xf numFmtId="4" fontId="22" fillId="22" borderId="7" applyNumberFormat="0" applyProtection="0">
      <alignment horizontal="left" vertical="center" indent="1"/>
    </xf>
    <xf numFmtId="0" fontId="58" fillId="0" borderId="0" applyNumberFormat="0" applyProtection="0">
      <alignment horizontal="center" wrapText="1"/>
    </xf>
    <xf numFmtId="0" fontId="24" fillId="75" borderId="20" applyNumberFormat="0" applyProtection="0">
      <alignment horizontal="left" vertical="center" indent="1"/>
    </xf>
    <xf numFmtId="0" fontId="35" fillId="0" borderId="0" applyNumberFormat="0" applyProtection="0">
      <alignment horizontal="center" wrapText="1"/>
    </xf>
    <xf numFmtId="0" fontId="24" fillId="75" borderId="20" applyNumberFormat="0" applyProtection="0">
      <alignment horizontal="left" vertical="center" indent="1"/>
    </xf>
    <xf numFmtId="0" fontId="24" fillId="75" borderId="20" applyNumberFormat="0" applyProtection="0">
      <alignment horizontal="left" vertical="center" indent="1"/>
    </xf>
    <xf numFmtId="0" fontId="35" fillId="0" borderId="0" applyNumberFormat="0" applyProtection="0">
      <alignment horizontal="center" wrapText="1"/>
    </xf>
    <xf numFmtId="0" fontId="57" fillId="23" borderId="9" applyNumberFormat="0" applyProtection="0">
      <alignment horizontal="left" vertical="top" indent="1"/>
    </xf>
    <xf numFmtId="0" fontId="59" fillId="0" borderId="0"/>
    <xf numFmtId="0" fontId="59" fillId="0" borderId="0"/>
    <xf numFmtId="4" fontId="30" fillId="0" borderId="0" applyNumberFormat="0" applyProtection="0">
      <alignment horizontal="left" vertical="top"/>
    </xf>
    <xf numFmtId="0" fontId="59" fillId="0" borderId="0"/>
    <xf numFmtId="0" fontId="59" fillId="0" borderId="0"/>
    <xf numFmtId="4" fontId="30" fillId="0" borderId="0" applyNumberFormat="0" applyProtection="0">
      <alignment horizontal="left" vertical="top"/>
    </xf>
    <xf numFmtId="4" fontId="60" fillId="95" borderId="21" applyNumberFormat="0" applyProtection="0">
      <alignment horizontal="left" vertical="center" indent="1"/>
    </xf>
    <xf numFmtId="0" fontId="22" fillId="96" borderId="8"/>
    <xf numFmtId="4" fontId="61" fillId="88" borderId="20" applyNumberFormat="0" applyProtection="0">
      <alignment horizontal="right" vertical="center"/>
    </xf>
    <xf numFmtId="4" fontId="61" fillId="88" borderId="20" applyNumberFormat="0" applyProtection="0">
      <alignment horizontal="right" vertical="center"/>
    </xf>
    <xf numFmtId="4" fontId="25" fillId="0" borderId="0" applyNumberFormat="0" applyProtection="0">
      <alignment horizontal="right" vertical="top"/>
    </xf>
    <xf numFmtId="4" fontId="25" fillId="0" borderId="0" applyNumberFormat="0" applyProtection="0">
      <alignment horizontal="right" vertical="top"/>
    </xf>
    <xf numFmtId="4" fontId="62" fillId="93" borderId="7" applyNumberFormat="0" applyProtection="0">
      <alignment horizontal="right" vertical="center"/>
    </xf>
    <xf numFmtId="0" fontId="63" fillId="0" borderId="0" applyNumberFormat="0" applyFill="0" applyBorder="0" applyAlignment="0" applyProtection="0"/>
    <xf numFmtId="0" fontId="63" fillId="0" borderId="0" applyNumberFormat="0" applyFill="0" applyBorder="0" applyAlignment="0" applyProtection="0"/>
    <xf numFmtId="0" fontId="43" fillId="0" borderId="25" applyNumberFormat="0" applyFill="0" applyAlignment="0" applyProtection="0"/>
    <xf numFmtId="0" fontId="43" fillId="0" borderId="26" applyNumberFormat="0" applyFill="0" applyAlignment="0" applyProtection="0"/>
    <xf numFmtId="0" fontId="64" fillId="0" borderId="0" applyNumberFormat="0" applyFill="0" applyBorder="0" applyAlignment="0" applyProtection="0"/>
    <xf numFmtId="0" fontId="65" fillId="0" borderId="0" applyNumberFormat="0" applyFill="0" applyBorder="0" applyAlignment="0" applyProtection="0"/>
    <xf numFmtId="164" fontId="66" fillId="97" borderId="5" applyNumberFormat="0" applyAlignment="0" applyProtection="0">
      <alignment horizontal="left" vertical="center" indent="1"/>
    </xf>
    <xf numFmtId="164" fontId="67" fillId="97" borderId="0" applyNumberFormat="0" applyAlignment="0" applyProtection="0">
      <alignment horizontal="left" vertical="center" indent="1"/>
    </xf>
    <xf numFmtId="0" fontId="19" fillId="0" borderId="27" applyNumberFormat="0" applyFont="0" applyFill="0" applyAlignment="0" applyProtection="0"/>
    <xf numFmtId="164" fontId="66" fillId="0" borderId="28" applyNumberFormat="0" applyFill="0" applyBorder="0" applyAlignment="0" applyProtection="0">
      <alignment horizontal="right" vertical="center"/>
    </xf>
    <xf numFmtId="0" fontId="12" fillId="0" borderId="0"/>
    <xf numFmtId="43" fontId="12" fillId="0" borderId="0" applyFont="0" applyFill="0" applyBorder="0" applyAlignment="0" applyProtection="0"/>
    <xf numFmtId="0" fontId="24" fillId="0" borderId="0"/>
    <xf numFmtId="9" fontId="12" fillId="0" borderId="0" applyFont="0" applyFill="0" applyBorder="0" applyAlignment="0" applyProtection="0"/>
    <xf numFmtId="0" fontId="11" fillId="0" borderId="0"/>
    <xf numFmtId="9" fontId="11" fillId="0" borderId="0" applyFont="0" applyFill="0" applyBorder="0" applyAlignment="0" applyProtection="0"/>
    <xf numFmtId="0" fontId="10" fillId="0" borderId="0"/>
    <xf numFmtId="43" fontId="10" fillId="0" borderId="0" applyFont="0" applyFill="0" applyBorder="0" applyAlignment="0" applyProtection="0"/>
    <xf numFmtId="0" fontId="68" fillId="0" borderId="0"/>
    <xf numFmtId="9" fontId="10" fillId="0" borderId="0" applyFont="0" applyFill="0" applyBorder="0" applyAlignment="0" applyProtection="0"/>
    <xf numFmtId="0" fontId="69" fillId="0" borderId="0" applyNumberFormat="0" applyFill="0" applyBorder="0" applyAlignment="0" applyProtection="0"/>
    <xf numFmtId="0" fontId="24" fillId="0" borderId="0"/>
    <xf numFmtId="0" fontId="24" fillId="0" borderId="0"/>
    <xf numFmtId="0" fontId="24" fillId="0" borderId="0"/>
    <xf numFmtId="0" fontId="24" fillId="0" borderId="0"/>
    <xf numFmtId="0" fontId="9" fillId="0" borderId="0"/>
    <xf numFmtId="9" fontId="9" fillId="0" borderId="0" applyFont="0" applyFill="0" applyBorder="0" applyAlignment="0" applyProtection="0"/>
    <xf numFmtId="43" fontId="9" fillId="0" borderId="0" applyFont="0" applyFill="0" applyBorder="0" applyAlignment="0" applyProtection="0"/>
    <xf numFmtId="9" fontId="23"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0" fontId="7" fillId="0" borderId="0"/>
    <xf numFmtId="0" fontId="6" fillId="0" borderId="0"/>
    <xf numFmtId="0" fontId="6" fillId="0" borderId="0"/>
    <xf numFmtId="43" fontId="6" fillId="0" borderId="0" applyFont="0" applyFill="0" applyBorder="0" applyAlignment="0" applyProtection="0"/>
    <xf numFmtId="0" fontId="6"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4" fillId="0" borderId="0"/>
    <xf numFmtId="0" fontId="24" fillId="0" borderId="0"/>
    <xf numFmtId="0" fontId="1"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84" fillId="0" borderId="0"/>
    <xf numFmtId="0" fontId="24" fillId="0" borderId="0"/>
    <xf numFmtId="0" fontId="1" fillId="0" borderId="0"/>
  </cellStyleXfs>
  <cellXfs count="101">
    <xf numFmtId="0" fontId="0" fillId="0" borderId="0" xfId="0"/>
    <xf numFmtId="0" fontId="24" fillId="0" borderId="0" xfId="32" applyAlignment="1" applyProtection="1">
      <alignment horizontal="center"/>
      <protection locked="0"/>
    </xf>
    <xf numFmtId="49" fontId="24" fillId="0" borderId="0" xfId="32" applyNumberFormat="1" applyAlignment="1" applyProtection="1">
      <alignment horizontal="center"/>
      <protection locked="0"/>
    </xf>
    <xf numFmtId="0" fontId="24" fillId="0" borderId="0" xfId="32" applyProtection="1">
      <protection locked="0"/>
    </xf>
    <xf numFmtId="0" fontId="33" fillId="0" borderId="0" xfId="32" applyFont="1" applyProtection="1">
      <protection locked="0"/>
    </xf>
    <xf numFmtId="0" fontId="22" fillId="0" borderId="0" xfId="465" applyFont="1" applyAlignment="1" applyProtection="1">
      <alignment horizontal="right" vertical="top"/>
      <protection locked="0"/>
    </xf>
    <xf numFmtId="0" fontId="22" fillId="0" borderId="0" xfId="32" applyFont="1" applyAlignment="1" applyProtection="1">
      <alignment horizontal="right" vertical="top"/>
      <protection locked="0"/>
    </xf>
    <xf numFmtId="0" fontId="33" fillId="0" borderId="0" xfId="32" applyFont="1" applyAlignment="1" applyProtection="1">
      <alignment horizontal="right"/>
      <protection locked="0"/>
    </xf>
    <xf numFmtId="0" fontId="70" fillId="100" borderId="0" xfId="465" applyFont="1" applyFill="1" applyAlignment="1" applyProtection="1">
      <alignment horizontal="center" vertical="center"/>
      <protection locked="0"/>
    </xf>
    <xf numFmtId="0" fontId="24" fillId="94" borderId="36" xfId="32" applyFill="1" applyBorder="1" applyProtection="1">
      <protection locked="0"/>
    </xf>
    <xf numFmtId="0" fontId="33" fillId="94" borderId="31" xfId="32" applyFont="1" applyFill="1" applyBorder="1" applyProtection="1">
      <protection locked="0"/>
    </xf>
    <xf numFmtId="0" fontId="33" fillId="94" borderId="35" xfId="32" applyFont="1" applyFill="1" applyBorder="1" applyProtection="1">
      <protection locked="0"/>
    </xf>
    <xf numFmtId="0" fontId="33" fillId="94" borderId="8" xfId="32" applyFont="1" applyFill="1" applyBorder="1" applyAlignment="1" applyProtection="1">
      <alignment horizontal="center" wrapText="1"/>
      <protection locked="0"/>
    </xf>
    <xf numFmtId="49" fontId="33" fillId="94" borderId="8" xfId="32" applyNumberFormat="1" applyFont="1" applyFill="1" applyBorder="1" applyAlignment="1" applyProtection="1">
      <alignment horizontal="center" wrapText="1"/>
      <protection locked="0"/>
    </xf>
    <xf numFmtId="0" fontId="33" fillId="94" borderId="8" xfId="32" applyFont="1" applyFill="1" applyBorder="1" applyProtection="1">
      <protection locked="0"/>
    </xf>
    <xf numFmtId="0" fontId="33" fillId="0" borderId="8" xfId="32" applyFont="1" applyBorder="1" applyAlignment="1" applyProtection="1">
      <alignment horizontal="center" wrapText="1"/>
      <protection locked="0"/>
    </xf>
    <xf numFmtId="0" fontId="33" fillId="94" borderId="8" xfId="32" applyFont="1" applyFill="1" applyBorder="1" applyAlignment="1" applyProtection="1">
      <alignment horizontal="center"/>
      <protection locked="0"/>
    </xf>
    <xf numFmtId="0" fontId="24" fillId="94" borderId="37" xfId="32" applyFill="1" applyBorder="1" applyProtection="1">
      <protection locked="0"/>
    </xf>
    <xf numFmtId="0" fontId="33" fillId="94" borderId="33" xfId="32" applyFont="1" applyFill="1" applyBorder="1" applyAlignment="1" applyProtection="1">
      <alignment horizontal="center" wrapText="1"/>
      <protection locked="0"/>
    </xf>
    <xf numFmtId="0" fontId="24" fillId="99" borderId="8" xfId="32" applyFill="1" applyBorder="1" applyAlignment="1" applyProtection="1">
      <alignment horizontal="center" vertical="center"/>
      <protection locked="0"/>
    </xf>
    <xf numFmtId="49" fontId="24" fillId="0" borderId="8" xfId="32" applyNumberFormat="1" applyBorder="1" applyAlignment="1" applyProtection="1">
      <alignment horizontal="center" vertical="center"/>
      <protection locked="0"/>
    </xf>
    <xf numFmtId="0" fontId="24" fillId="0" borderId="8" xfId="32" applyBorder="1" applyAlignment="1" applyProtection="1">
      <alignment vertical="center" wrapText="1"/>
      <protection locked="0"/>
    </xf>
    <xf numFmtId="165" fontId="70" fillId="0" borderId="8" xfId="466" applyNumberFormat="1" applyFont="1" applyFill="1" applyBorder="1" applyAlignment="1" applyProtection="1">
      <alignment horizontal="center"/>
      <protection locked="0"/>
    </xf>
    <xf numFmtId="165" fontId="70" fillId="0" borderId="8" xfId="466" applyNumberFormat="1" applyFont="1" applyBorder="1" applyProtection="1">
      <protection locked="0"/>
    </xf>
    <xf numFmtId="0" fontId="24" fillId="94" borderId="38" xfId="32" applyFill="1" applyBorder="1" applyProtection="1">
      <protection locked="0"/>
    </xf>
    <xf numFmtId="165" fontId="24" fillId="0" borderId="8" xfId="32" applyNumberFormat="1" applyBorder="1" applyProtection="1">
      <protection locked="0"/>
    </xf>
    <xf numFmtId="165" fontId="24" fillId="0" borderId="0" xfId="32" applyNumberFormat="1" applyProtection="1">
      <protection locked="0"/>
    </xf>
    <xf numFmtId="0" fontId="24" fillId="0" borderId="38" xfId="32" applyBorder="1" applyProtection="1">
      <protection locked="0"/>
    </xf>
    <xf numFmtId="0" fontId="24" fillId="0" borderId="8" xfId="32" applyBorder="1" applyAlignment="1" applyProtection="1">
      <alignment horizontal="center" vertical="center"/>
      <protection locked="0"/>
    </xf>
    <xf numFmtId="166" fontId="24" fillId="0" borderId="0" xfId="32" applyNumberFormat="1" applyProtection="1">
      <protection locked="0"/>
    </xf>
    <xf numFmtId="0" fontId="24" fillId="99" borderId="34" xfId="32" applyFill="1" applyBorder="1" applyAlignment="1" applyProtection="1">
      <alignment horizontal="center"/>
      <protection locked="0"/>
    </xf>
    <xf numFmtId="0" fontId="24" fillId="0" borderId="8" xfId="32" applyBorder="1" applyAlignment="1" applyProtection="1">
      <alignment horizontal="left" vertical="center"/>
      <protection locked="0"/>
    </xf>
    <xf numFmtId="0" fontId="24" fillId="0" borderId="8" xfId="32" applyBorder="1" applyAlignment="1" applyProtection="1">
      <alignment horizontal="center"/>
      <protection locked="0"/>
    </xf>
    <xf numFmtId="49" fontId="24" fillId="0" borderId="8" xfId="32" applyNumberFormat="1" applyBorder="1" applyAlignment="1" applyProtection="1">
      <alignment horizontal="center"/>
      <protection locked="0"/>
    </xf>
    <xf numFmtId="0" fontId="24" fillId="0" borderId="8" xfId="32" applyBorder="1" applyProtection="1">
      <protection locked="0"/>
    </xf>
    <xf numFmtId="165" fontId="33" fillId="0" borderId="8" xfId="32" applyNumberFormat="1" applyFont="1" applyBorder="1" applyProtection="1">
      <protection locked="0"/>
    </xf>
    <xf numFmtId="165" fontId="33" fillId="102" borderId="8" xfId="32" applyNumberFormat="1" applyFont="1" applyFill="1" applyBorder="1" applyProtection="1">
      <protection locked="0"/>
    </xf>
    <xf numFmtId="165" fontId="33" fillId="0" borderId="8" xfId="32" applyNumberFormat="1" applyFont="1" applyBorder="1" applyAlignment="1" applyProtection="1">
      <alignment vertical="center" wrapText="1"/>
      <protection locked="0"/>
    </xf>
    <xf numFmtId="165" fontId="78" fillId="0" borderId="8" xfId="32" applyNumberFormat="1" applyFont="1" applyBorder="1" applyAlignment="1" applyProtection="1">
      <alignment vertical="top" wrapText="1"/>
      <protection locked="0"/>
    </xf>
    <xf numFmtId="165" fontId="70" fillId="0" borderId="0" xfId="466" applyNumberFormat="1" applyFont="1" applyFill="1" applyBorder="1" applyProtection="1">
      <protection locked="0"/>
    </xf>
    <xf numFmtId="167" fontId="24" fillId="0" borderId="0" xfId="32" applyNumberFormat="1" applyProtection="1">
      <protection locked="0"/>
    </xf>
    <xf numFmtId="168" fontId="24" fillId="0" borderId="0" xfId="32" applyNumberFormat="1" applyProtection="1">
      <protection locked="0"/>
    </xf>
    <xf numFmtId="165" fontId="70" fillId="0" borderId="30" xfId="466" applyNumberFormat="1" applyFont="1" applyBorder="1" applyProtection="1">
      <protection locked="0"/>
    </xf>
    <xf numFmtId="0" fontId="78" fillId="0" borderId="0" xfId="32" applyFont="1" applyAlignment="1" applyProtection="1">
      <alignment horizontal="center"/>
      <protection locked="0"/>
    </xf>
    <xf numFmtId="0" fontId="24" fillId="0" borderId="0" xfId="32" applyAlignment="1" applyProtection="1">
      <alignment horizontal="center" vertical="top"/>
      <protection locked="0"/>
    </xf>
    <xf numFmtId="49" fontId="24" fillId="0" borderId="0" xfId="32" applyNumberFormat="1" applyAlignment="1" applyProtection="1">
      <alignment horizontal="center" vertical="top"/>
      <protection locked="0"/>
    </xf>
    <xf numFmtId="0" fontId="24" fillId="0" borderId="0" xfId="32" applyAlignment="1" applyProtection="1">
      <alignment vertical="top"/>
      <protection locked="0"/>
    </xf>
    <xf numFmtId="49" fontId="24" fillId="0" borderId="0" xfId="32" applyNumberFormat="1" applyAlignment="1" applyProtection="1">
      <alignment horizontal="left" vertical="top"/>
      <protection locked="0"/>
    </xf>
    <xf numFmtId="165" fontId="23" fillId="0" borderId="8" xfId="466" applyNumberFormat="1" applyFont="1" applyFill="1" applyBorder="1" applyAlignment="1" applyProtection="1">
      <alignment horizontal="center"/>
      <protection locked="0"/>
    </xf>
    <xf numFmtId="165" fontId="23" fillId="0" borderId="8" xfId="466" applyNumberFormat="1" applyFont="1" applyBorder="1" applyProtection="1">
      <protection locked="0"/>
    </xf>
    <xf numFmtId="165" fontId="70" fillId="101" borderId="8" xfId="466" applyNumberFormat="1" applyFont="1" applyFill="1" applyBorder="1" applyProtection="1">
      <protection locked="0"/>
    </xf>
    <xf numFmtId="165" fontId="23" fillId="101" borderId="8" xfId="466" applyNumberFormat="1" applyFont="1" applyFill="1" applyBorder="1" applyProtection="1">
      <protection locked="0"/>
    </xf>
    <xf numFmtId="165" fontId="24" fillId="101" borderId="8" xfId="32" applyNumberFormat="1" applyFill="1" applyBorder="1" applyProtection="1">
      <protection locked="0"/>
    </xf>
    <xf numFmtId="0" fontId="22" fillId="101" borderId="39" xfId="32" applyFont="1" applyFill="1" applyBorder="1" applyAlignment="1" applyProtection="1">
      <alignment horizontal="right" vertical="top"/>
      <protection locked="0"/>
    </xf>
    <xf numFmtId="0" fontId="22" fillId="101" borderId="0" xfId="32" applyFont="1" applyFill="1" applyAlignment="1" applyProtection="1">
      <alignment horizontal="right" vertical="top"/>
      <protection locked="0"/>
    </xf>
    <xf numFmtId="14" fontId="22" fillId="101" borderId="0" xfId="32" applyNumberFormat="1" applyFont="1" applyFill="1" applyAlignment="1" applyProtection="1">
      <alignment horizontal="right" vertical="top"/>
      <protection locked="0"/>
    </xf>
    <xf numFmtId="165" fontId="70" fillId="101" borderId="39" xfId="466" applyNumberFormat="1" applyFont="1" applyFill="1" applyBorder="1" applyProtection="1">
      <protection locked="0"/>
    </xf>
    <xf numFmtId="165" fontId="70" fillId="101" borderId="29" xfId="466" applyNumberFormat="1" applyFont="1" applyFill="1" applyBorder="1" applyProtection="1">
      <protection locked="0"/>
    </xf>
    <xf numFmtId="0" fontId="24" fillId="101" borderId="8" xfId="32" applyFill="1" applyBorder="1" applyProtection="1">
      <protection locked="0"/>
    </xf>
    <xf numFmtId="0" fontId="24" fillId="101" borderId="8" xfId="32" applyFill="1" applyBorder="1" applyAlignment="1" applyProtection="1">
      <alignment horizontal="center" vertical="center"/>
      <protection locked="0"/>
    </xf>
    <xf numFmtId="0" fontId="22" fillId="0" borderId="0" xfId="468" applyFont="1" applyAlignment="1" applyProtection="1">
      <alignment horizontal="right" vertical="top"/>
      <protection locked="0"/>
    </xf>
    <xf numFmtId="0" fontId="70" fillId="100" borderId="0" xfId="468" applyFont="1" applyFill="1" applyAlignment="1" applyProtection="1">
      <alignment horizontal="center" vertical="center"/>
      <protection locked="0"/>
    </xf>
    <xf numFmtId="165" fontId="70" fillId="0" borderId="8" xfId="469" applyNumberFormat="1" applyFont="1" applyFill="1" applyBorder="1" applyAlignment="1" applyProtection="1">
      <alignment horizontal="center"/>
      <protection locked="0"/>
    </xf>
    <xf numFmtId="165" fontId="70" fillId="0" borderId="8" xfId="469" applyNumberFormat="1" applyFont="1" applyBorder="1" applyProtection="1">
      <protection locked="0"/>
    </xf>
    <xf numFmtId="165" fontId="70" fillId="0" borderId="0" xfId="469" applyNumberFormat="1" applyFont="1" applyFill="1" applyBorder="1" applyProtection="1">
      <protection locked="0"/>
    </xf>
    <xf numFmtId="165" fontId="70" fillId="0" borderId="30" xfId="469" applyNumberFormat="1" applyFont="1" applyBorder="1" applyProtection="1">
      <protection locked="0"/>
    </xf>
    <xf numFmtId="165" fontId="70" fillId="101" borderId="8" xfId="469" applyNumberFormat="1" applyFont="1" applyFill="1" applyBorder="1" applyProtection="1">
      <protection locked="0"/>
    </xf>
    <xf numFmtId="165" fontId="70" fillId="101" borderId="39" xfId="469" applyNumberFormat="1" applyFont="1" applyFill="1" applyBorder="1" applyProtection="1">
      <protection locked="0"/>
    </xf>
    <xf numFmtId="165" fontId="70" fillId="101" borderId="29" xfId="469" applyNumberFormat="1" applyFont="1" applyFill="1" applyBorder="1" applyProtection="1">
      <protection locked="0"/>
    </xf>
    <xf numFmtId="165" fontId="23" fillId="0" borderId="8" xfId="469" applyNumberFormat="1" applyFont="1" applyFill="1" applyBorder="1" applyAlignment="1" applyProtection="1">
      <alignment horizontal="center"/>
      <protection locked="0"/>
    </xf>
    <xf numFmtId="165" fontId="23" fillId="101" borderId="8" xfId="469" applyNumberFormat="1" applyFont="1" applyFill="1" applyBorder="1" applyProtection="1">
      <protection locked="0"/>
    </xf>
    <xf numFmtId="165" fontId="23" fillId="0" borderId="8" xfId="469" applyNumberFormat="1" applyFont="1" applyBorder="1" applyProtection="1">
      <protection locked="0"/>
    </xf>
    <xf numFmtId="0" fontId="24" fillId="101" borderId="34" xfId="32" applyFill="1" applyBorder="1" applyAlignment="1" applyProtection="1">
      <alignment horizontal="center"/>
      <protection locked="0"/>
    </xf>
    <xf numFmtId="0" fontId="33" fillId="0" borderId="8" xfId="32" applyFont="1" applyBorder="1" applyProtection="1">
      <protection locked="0"/>
    </xf>
    <xf numFmtId="0" fontId="33" fillId="0" borderId="0" xfId="32" applyFont="1" applyAlignment="1" applyProtection="1">
      <alignment horizontal="center"/>
      <protection locked="0"/>
    </xf>
    <xf numFmtId="0" fontId="82" fillId="103" borderId="8" xfId="32" applyFont="1" applyFill="1" applyBorder="1" applyAlignment="1">
      <alignment horizontal="center" vertical="center" wrapText="1"/>
    </xf>
    <xf numFmtId="0" fontId="83" fillId="0" borderId="8" xfId="480" applyFont="1" applyBorder="1" applyAlignment="1">
      <alignment horizontal="center" vertical="center" wrapText="1"/>
    </xf>
    <xf numFmtId="165" fontId="71" fillId="104" borderId="8" xfId="469" applyNumberFormat="1" applyFont="1" applyFill="1" applyBorder="1" applyAlignment="1" applyProtection="1">
      <alignment horizontal="center"/>
      <protection locked="0"/>
    </xf>
    <xf numFmtId="165" fontId="70" fillId="101" borderId="8" xfId="469" applyNumberFormat="1" applyFont="1" applyFill="1" applyBorder="1" applyAlignment="1" applyProtection="1">
      <alignment horizontal="center"/>
      <protection locked="0"/>
    </xf>
    <xf numFmtId="0" fontId="70" fillId="0" borderId="8" xfId="469" applyNumberFormat="1" applyFont="1" applyFill="1" applyBorder="1" applyAlignment="1" applyProtection="1">
      <alignment horizontal="center"/>
      <protection locked="0"/>
    </xf>
    <xf numFmtId="10" fontId="70" fillId="0" borderId="8" xfId="450" applyNumberFormat="1" applyFont="1" applyFill="1" applyBorder="1" applyAlignment="1" applyProtection="1">
      <alignment horizontal="center"/>
      <protection locked="0"/>
    </xf>
    <xf numFmtId="37" fontId="70" fillId="0" borderId="8" xfId="469" applyNumberFormat="1" applyFont="1" applyFill="1" applyBorder="1" applyAlignment="1" applyProtection="1">
      <alignment horizontal="center"/>
      <protection locked="0"/>
    </xf>
    <xf numFmtId="10" fontId="71" fillId="104" borderId="8" xfId="450" applyNumberFormat="1" applyFont="1" applyFill="1" applyBorder="1" applyAlignment="1" applyProtection="1">
      <alignment horizontal="center"/>
      <protection locked="0"/>
    </xf>
    <xf numFmtId="165" fontId="23" fillId="101" borderId="8" xfId="469" applyNumberFormat="1" applyFont="1" applyFill="1" applyBorder="1" applyAlignment="1" applyProtection="1">
      <alignment horizontal="center"/>
      <protection locked="0"/>
    </xf>
    <xf numFmtId="37" fontId="23" fillId="0" borderId="8" xfId="469" applyNumberFormat="1" applyFont="1" applyFill="1" applyBorder="1" applyAlignment="1" applyProtection="1">
      <alignment horizontal="center"/>
      <protection locked="0"/>
    </xf>
    <xf numFmtId="10" fontId="23" fillId="0" borderId="8" xfId="450" applyNumberFormat="1" applyFont="1" applyFill="1" applyBorder="1" applyAlignment="1" applyProtection="1">
      <alignment horizontal="center"/>
      <protection locked="0"/>
    </xf>
    <xf numFmtId="0" fontId="23" fillId="0" borderId="8" xfId="469" applyNumberFormat="1" applyFont="1" applyFill="1" applyBorder="1" applyAlignment="1" applyProtection="1">
      <alignment horizontal="center"/>
      <protection locked="0"/>
    </xf>
    <xf numFmtId="0" fontId="24" fillId="0" borderId="0" xfId="32" applyAlignment="1" applyProtection="1">
      <alignment horizontal="left" vertical="top" wrapText="1"/>
      <protection locked="0"/>
    </xf>
    <xf numFmtId="0" fontId="73" fillId="0" borderId="0" xfId="32" applyFont="1" applyAlignment="1" applyProtection="1">
      <alignment horizontal="center" vertical="top"/>
      <protection locked="0"/>
    </xf>
    <xf numFmtId="0" fontId="33" fillId="0" borderId="32" xfId="32" applyFont="1" applyBorder="1" applyAlignment="1" applyProtection="1">
      <alignment horizontal="left"/>
      <protection locked="0"/>
    </xf>
    <xf numFmtId="0" fontId="33" fillId="0" borderId="30" xfId="32" applyFont="1" applyBorder="1" applyAlignment="1" applyProtection="1">
      <alignment horizontal="left"/>
      <protection locked="0"/>
    </xf>
    <xf numFmtId="0" fontId="33" fillId="0" borderId="33" xfId="32" applyFont="1" applyBorder="1" applyAlignment="1" applyProtection="1">
      <alignment horizontal="left"/>
      <protection locked="0"/>
    </xf>
    <xf numFmtId="0" fontId="81" fillId="98" borderId="0" xfId="32" applyFont="1" applyFill="1" applyAlignment="1" applyProtection="1">
      <alignment horizontal="center" vertical="top"/>
      <protection locked="0"/>
    </xf>
    <xf numFmtId="0" fontId="72" fillId="101" borderId="0" xfId="32" applyFont="1" applyFill="1" applyAlignment="1" applyProtection="1">
      <alignment horizontal="center"/>
      <protection locked="0"/>
    </xf>
    <xf numFmtId="0" fontId="33" fillId="94" borderId="36" xfId="32" applyFont="1" applyFill="1" applyBorder="1" applyAlignment="1" applyProtection="1">
      <alignment horizontal="center"/>
      <protection locked="0"/>
    </xf>
    <xf numFmtId="0" fontId="33" fillId="94" borderId="31" xfId="32" applyFont="1" applyFill="1" applyBorder="1" applyAlignment="1" applyProtection="1">
      <alignment horizontal="center"/>
      <protection locked="0"/>
    </xf>
    <xf numFmtId="0" fontId="33" fillId="94" borderId="35" xfId="32" applyFont="1" applyFill="1" applyBorder="1" applyAlignment="1" applyProtection="1">
      <alignment horizontal="center"/>
      <protection locked="0"/>
    </xf>
    <xf numFmtId="165" fontId="33" fillId="0" borderId="32" xfId="32" applyNumberFormat="1" applyFont="1" applyBorder="1" applyAlignment="1" applyProtection="1">
      <alignment horizontal="left"/>
      <protection locked="0"/>
    </xf>
    <xf numFmtId="165" fontId="33" fillId="0" borderId="30" xfId="32" applyNumberFormat="1" applyFont="1" applyBorder="1" applyAlignment="1" applyProtection="1">
      <alignment horizontal="left"/>
      <protection locked="0"/>
    </xf>
    <xf numFmtId="165" fontId="33" fillId="0" borderId="33" xfId="32" applyNumberFormat="1" applyFont="1" applyBorder="1" applyAlignment="1" applyProtection="1">
      <alignment horizontal="left"/>
      <protection locked="0"/>
    </xf>
    <xf numFmtId="0" fontId="85" fillId="0" borderId="0" xfId="484" applyFont="1" applyAlignment="1">
      <alignment horizontal="center"/>
    </xf>
  </cellXfs>
  <cellStyles count="485">
    <cellStyle name="20% - Accent1 2" xfId="74" xr:uid="{00000000-0005-0000-0000-000000000000}"/>
    <cellStyle name="20% - Accent2 2" xfId="75" xr:uid="{00000000-0005-0000-0000-000001000000}"/>
    <cellStyle name="20% - Accent3 2" xfId="76" xr:uid="{00000000-0005-0000-0000-000002000000}"/>
    <cellStyle name="20% - Accent4 2" xfId="77" xr:uid="{00000000-0005-0000-0000-000003000000}"/>
    <cellStyle name="20% - Accent5 2" xfId="78" xr:uid="{00000000-0005-0000-0000-000004000000}"/>
    <cellStyle name="20% - Accent6 2" xfId="79" xr:uid="{00000000-0005-0000-0000-000005000000}"/>
    <cellStyle name="40% - Accent1 2" xfId="80" xr:uid="{00000000-0005-0000-0000-000006000000}"/>
    <cellStyle name="40% - Accent2 2" xfId="81" xr:uid="{00000000-0005-0000-0000-000007000000}"/>
    <cellStyle name="40% - Accent3 2" xfId="82" xr:uid="{00000000-0005-0000-0000-000008000000}"/>
    <cellStyle name="40% - Accent4 2" xfId="83" xr:uid="{00000000-0005-0000-0000-000009000000}"/>
    <cellStyle name="40% - Accent5 2" xfId="84" xr:uid="{00000000-0005-0000-0000-00000A000000}"/>
    <cellStyle name="40% - Accent6 2" xfId="85" xr:uid="{00000000-0005-0000-0000-00000B000000}"/>
    <cellStyle name="60% - Accent1 2" xfId="86" xr:uid="{00000000-0005-0000-0000-00000C000000}"/>
    <cellStyle name="60% - Accent2 2" xfId="87" xr:uid="{00000000-0005-0000-0000-00000D000000}"/>
    <cellStyle name="60% - Accent3 2" xfId="88" xr:uid="{00000000-0005-0000-0000-00000E000000}"/>
    <cellStyle name="60% - Accent4 2" xfId="89" xr:uid="{00000000-0005-0000-0000-00000F000000}"/>
    <cellStyle name="60% - Accent5 2" xfId="90" xr:uid="{00000000-0005-0000-0000-000010000000}"/>
    <cellStyle name="60% - Accent6 2" xfId="91" xr:uid="{00000000-0005-0000-0000-000011000000}"/>
    <cellStyle name="Accent1 - 20%" xfId="92" xr:uid="{00000000-0005-0000-0000-000012000000}"/>
    <cellStyle name="Accent1 - 40%" xfId="93" xr:uid="{00000000-0005-0000-0000-000013000000}"/>
    <cellStyle name="Accent1 - 60%" xfId="94" xr:uid="{00000000-0005-0000-0000-000014000000}"/>
    <cellStyle name="Accent1 10" xfId="95" xr:uid="{00000000-0005-0000-0000-000015000000}"/>
    <cellStyle name="Accent1 11" xfId="96" xr:uid="{00000000-0005-0000-0000-000016000000}"/>
    <cellStyle name="Accent1 12" xfId="97" xr:uid="{00000000-0005-0000-0000-000017000000}"/>
    <cellStyle name="Accent1 2" xfId="98" xr:uid="{00000000-0005-0000-0000-000018000000}"/>
    <cellStyle name="Accent1 2 2" xfId="99" xr:uid="{00000000-0005-0000-0000-000019000000}"/>
    <cellStyle name="Accent1 3" xfId="100" xr:uid="{00000000-0005-0000-0000-00001A000000}"/>
    <cellStyle name="Accent1 4" xfId="101" xr:uid="{00000000-0005-0000-0000-00001B000000}"/>
    <cellStyle name="Accent1 5" xfId="102" xr:uid="{00000000-0005-0000-0000-00001C000000}"/>
    <cellStyle name="Accent1 6" xfId="103" xr:uid="{00000000-0005-0000-0000-00001D000000}"/>
    <cellStyle name="Accent1 7" xfId="104" xr:uid="{00000000-0005-0000-0000-00001E000000}"/>
    <cellStyle name="Accent1 8" xfId="105" xr:uid="{00000000-0005-0000-0000-00001F000000}"/>
    <cellStyle name="Accent1 9" xfId="106" xr:uid="{00000000-0005-0000-0000-000020000000}"/>
    <cellStyle name="Accent2 - 20%" xfId="107" xr:uid="{00000000-0005-0000-0000-000021000000}"/>
    <cellStyle name="Accent2 - 40%" xfId="108" xr:uid="{00000000-0005-0000-0000-000022000000}"/>
    <cellStyle name="Accent2 - 60%" xfId="109" xr:uid="{00000000-0005-0000-0000-000023000000}"/>
    <cellStyle name="Accent2 10" xfId="110" xr:uid="{00000000-0005-0000-0000-000024000000}"/>
    <cellStyle name="Accent2 11" xfId="111" xr:uid="{00000000-0005-0000-0000-000025000000}"/>
    <cellStyle name="Accent2 12" xfId="112" xr:uid="{00000000-0005-0000-0000-000026000000}"/>
    <cellStyle name="Accent2 2" xfId="113" xr:uid="{00000000-0005-0000-0000-000027000000}"/>
    <cellStyle name="Accent2 2 2" xfId="114" xr:uid="{00000000-0005-0000-0000-000028000000}"/>
    <cellStyle name="Accent2 3" xfId="115" xr:uid="{00000000-0005-0000-0000-000029000000}"/>
    <cellStyle name="Accent2 4" xfId="116" xr:uid="{00000000-0005-0000-0000-00002A000000}"/>
    <cellStyle name="Accent2 5" xfId="117" xr:uid="{00000000-0005-0000-0000-00002B000000}"/>
    <cellStyle name="Accent2 6" xfId="118" xr:uid="{00000000-0005-0000-0000-00002C000000}"/>
    <cellStyle name="Accent2 7" xfId="119" xr:uid="{00000000-0005-0000-0000-00002D000000}"/>
    <cellStyle name="Accent2 8" xfId="120" xr:uid="{00000000-0005-0000-0000-00002E000000}"/>
    <cellStyle name="Accent2 9" xfId="121" xr:uid="{00000000-0005-0000-0000-00002F000000}"/>
    <cellStyle name="Accent3 - 20%" xfId="122" xr:uid="{00000000-0005-0000-0000-000030000000}"/>
    <cellStyle name="Accent3 - 40%" xfId="123" xr:uid="{00000000-0005-0000-0000-000031000000}"/>
    <cellStyle name="Accent3 - 60%" xfId="124" xr:uid="{00000000-0005-0000-0000-000032000000}"/>
    <cellStyle name="Accent3 10" xfId="125" xr:uid="{00000000-0005-0000-0000-000033000000}"/>
    <cellStyle name="Accent3 11" xfId="126" xr:uid="{00000000-0005-0000-0000-000034000000}"/>
    <cellStyle name="Accent3 12" xfId="127" xr:uid="{00000000-0005-0000-0000-000035000000}"/>
    <cellStyle name="Accent3 2" xfId="128" xr:uid="{00000000-0005-0000-0000-000036000000}"/>
    <cellStyle name="Accent3 2 2" xfId="129" xr:uid="{00000000-0005-0000-0000-000037000000}"/>
    <cellStyle name="Accent3 3" xfId="130" xr:uid="{00000000-0005-0000-0000-000038000000}"/>
    <cellStyle name="Accent3 4" xfId="131" xr:uid="{00000000-0005-0000-0000-000039000000}"/>
    <cellStyle name="Accent3 5" xfId="132" xr:uid="{00000000-0005-0000-0000-00003A000000}"/>
    <cellStyle name="Accent3 6" xfId="133" xr:uid="{00000000-0005-0000-0000-00003B000000}"/>
    <cellStyle name="Accent3 7" xfId="134" xr:uid="{00000000-0005-0000-0000-00003C000000}"/>
    <cellStyle name="Accent3 8" xfId="135" xr:uid="{00000000-0005-0000-0000-00003D000000}"/>
    <cellStyle name="Accent3 9" xfId="136" xr:uid="{00000000-0005-0000-0000-00003E000000}"/>
    <cellStyle name="Accent4 - 20%" xfId="137" xr:uid="{00000000-0005-0000-0000-00003F000000}"/>
    <cellStyle name="Accent4 - 40%" xfId="138" xr:uid="{00000000-0005-0000-0000-000040000000}"/>
    <cellStyle name="Accent4 - 60%" xfId="139" xr:uid="{00000000-0005-0000-0000-000041000000}"/>
    <cellStyle name="Accent4 10" xfId="140" xr:uid="{00000000-0005-0000-0000-000042000000}"/>
    <cellStyle name="Accent4 11" xfId="141" xr:uid="{00000000-0005-0000-0000-000043000000}"/>
    <cellStyle name="Accent4 12" xfId="142" xr:uid="{00000000-0005-0000-0000-000044000000}"/>
    <cellStyle name="Accent4 2" xfId="143" xr:uid="{00000000-0005-0000-0000-000045000000}"/>
    <cellStyle name="Accent4 2 2" xfId="144" xr:uid="{00000000-0005-0000-0000-000046000000}"/>
    <cellStyle name="Accent4 3" xfId="145" xr:uid="{00000000-0005-0000-0000-000047000000}"/>
    <cellStyle name="Accent4 4" xfId="146" xr:uid="{00000000-0005-0000-0000-000048000000}"/>
    <cellStyle name="Accent4 5" xfId="147" xr:uid="{00000000-0005-0000-0000-000049000000}"/>
    <cellStyle name="Accent4 6" xfId="148" xr:uid="{00000000-0005-0000-0000-00004A000000}"/>
    <cellStyle name="Accent4 7" xfId="149" xr:uid="{00000000-0005-0000-0000-00004B000000}"/>
    <cellStyle name="Accent4 8" xfId="150" xr:uid="{00000000-0005-0000-0000-00004C000000}"/>
    <cellStyle name="Accent4 9" xfId="151" xr:uid="{00000000-0005-0000-0000-00004D000000}"/>
    <cellStyle name="Accent5 - 20%" xfId="152" xr:uid="{00000000-0005-0000-0000-00004E000000}"/>
    <cellStyle name="Accent5 - 40%" xfId="153" xr:uid="{00000000-0005-0000-0000-00004F000000}"/>
    <cellStyle name="Accent5 - 60%" xfId="154" xr:uid="{00000000-0005-0000-0000-000050000000}"/>
    <cellStyle name="Accent5 10" xfId="155" xr:uid="{00000000-0005-0000-0000-000051000000}"/>
    <cellStyle name="Accent5 11" xfId="156" xr:uid="{00000000-0005-0000-0000-000052000000}"/>
    <cellStyle name="Accent5 12" xfId="157" xr:uid="{00000000-0005-0000-0000-000053000000}"/>
    <cellStyle name="Accent5 2" xfId="158" xr:uid="{00000000-0005-0000-0000-000054000000}"/>
    <cellStyle name="Accent5 2 2" xfId="159" xr:uid="{00000000-0005-0000-0000-000055000000}"/>
    <cellStyle name="Accent5 3" xfId="160" xr:uid="{00000000-0005-0000-0000-000056000000}"/>
    <cellStyle name="Accent5 4" xfId="161" xr:uid="{00000000-0005-0000-0000-000057000000}"/>
    <cellStyle name="Accent5 5" xfId="162" xr:uid="{00000000-0005-0000-0000-000058000000}"/>
    <cellStyle name="Accent5 6" xfId="163" xr:uid="{00000000-0005-0000-0000-000059000000}"/>
    <cellStyle name="Accent5 7" xfId="164" xr:uid="{00000000-0005-0000-0000-00005A000000}"/>
    <cellStyle name="Accent5 8" xfId="165" xr:uid="{00000000-0005-0000-0000-00005B000000}"/>
    <cellStyle name="Accent5 9" xfId="166" xr:uid="{00000000-0005-0000-0000-00005C000000}"/>
    <cellStyle name="Accent6 - 20%" xfId="167" xr:uid="{00000000-0005-0000-0000-00005D000000}"/>
    <cellStyle name="Accent6 - 40%" xfId="168" xr:uid="{00000000-0005-0000-0000-00005E000000}"/>
    <cellStyle name="Accent6 - 60%" xfId="169" xr:uid="{00000000-0005-0000-0000-00005F000000}"/>
    <cellStyle name="Accent6 10" xfId="170" xr:uid="{00000000-0005-0000-0000-000060000000}"/>
    <cellStyle name="Accent6 11" xfId="171" xr:uid="{00000000-0005-0000-0000-000061000000}"/>
    <cellStyle name="Accent6 12" xfId="172" xr:uid="{00000000-0005-0000-0000-000062000000}"/>
    <cellStyle name="Accent6 2" xfId="173" xr:uid="{00000000-0005-0000-0000-000063000000}"/>
    <cellStyle name="Accent6 2 2" xfId="174" xr:uid="{00000000-0005-0000-0000-000064000000}"/>
    <cellStyle name="Accent6 3" xfId="175" xr:uid="{00000000-0005-0000-0000-000065000000}"/>
    <cellStyle name="Accent6 4" xfId="176" xr:uid="{00000000-0005-0000-0000-000066000000}"/>
    <cellStyle name="Accent6 5" xfId="177" xr:uid="{00000000-0005-0000-0000-000067000000}"/>
    <cellStyle name="Accent6 6" xfId="178" xr:uid="{00000000-0005-0000-0000-000068000000}"/>
    <cellStyle name="Accent6 7" xfId="179" xr:uid="{00000000-0005-0000-0000-000069000000}"/>
    <cellStyle name="Accent6 8" xfId="180" xr:uid="{00000000-0005-0000-0000-00006A000000}"/>
    <cellStyle name="Accent6 9" xfId="181" xr:uid="{00000000-0005-0000-0000-00006B000000}"/>
    <cellStyle name="Bad 2" xfId="182" xr:uid="{00000000-0005-0000-0000-00006C000000}"/>
    <cellStyle name="Bad 2 2" xfId="183" xr:uid="{00000000-0005-0000-0000-00006D000000}"/>
    <cellStyle name="Calculation 2" xfId="184" xr:uid="{00000000-0005-0000-0000-00006E000000}"/>
    <cellStyle name="Calculation 2 2" xfId="185" xr:uid="{00000000-0005-0000-0000-00006F000000}"/>
    <cellStyle name="Check Cell 2" xfId="186" xr:uid="{00000000-0005-0000-0000-000070000000}"/>
    <cellStyle name="Check Cell 2 2" xfId="187" xr:uid="{00000000-0005-0000-0000-000071000000}"/>
    <cellStyle name="Comma 10" xfId="471" xr:uid="{FCC4A758-47D4-4596-A583-5DC33C97B5A6}"/>
    <cellStyle name="Comma 11" xfId="474" xr:uid="{FE112428-4964-4630-ADFA-1AB923227814}"/>
    <cellStyle name="Comma 12" xfId="478" xr:uid="{3D02A6DB-B8E4-488D-B16A-E75751D1C84D}"/>
    <cellStyle name="Comma 2" xfId="33" xr:uid="{00000000-0005-0000-0000-000072000000}"/>
    <cellStyle name="Comma 3" xfId="433" xr:uid="{AD2CCCA2-2894-46D1-9E68-5AA3482D4C24}"/>
    <cellStyle name="Comma 3 2" xfId="460" xr:uid="{B73AE3BE-95D0-4096-97A3-03DD98D54594}"/>
    <cellStyle name="Comma 4" xfId="439" xr:uid="{54F0E640-E522-41CE-9E2C-4E5AF55B5A1D}"/>
    <cellStyle name="Comma 4 2" xfId="454" xr:uid="{F168BAB0-5971-4C22-830E-B6D850EA00A8}"/>
    <cellStyle name="Comma 5" xfId="449" xr:uid="{898D9624-1088-42D5-9CF6-0BD0E8D3F92F}"/>
    <cellStyle name="Comma 6" xfId="452" xr:uid="{C12F8A84-D22A-ED44-83E8-84A3F8938441}"/>
    <cellStyle name="Comma 7" xfId="456" xr:uid="{181972DE-FE2D-4DF6-88C3-E14DC94EACCE}"/>
    <cellStyle name="Comma 8" xfId="463" xr:uid="{B32C5E16-1941-47AD-B473-440DCE6A2A62}"/>
    <cellStyle name="Comma 9" xfId="467" xr:uid="{BDA0CD3D-BEE6-49D7-BB42-4D1AF80AB985}"/>
    <cellStyle name="Currency 2" xfId="34" xr:uid="{00000000-0005-0000-0000-000073000000}"/>
    <cellStyle name="Currency 3" xfId="188" xr:uid="{00000000-0005-0000-0000-000074000000}"/>
    <cellStyle name="Currency 4" xfId="466" xr:uid="{5870DCC5-1399-4A58-BAFF-DA9C4A2DB21C}"/>
    <cellStyle name="Currency 5" xfId="469" xr:uid="{0378E89F-8636-4470-A86C-8895E6A590DB}"/>
    <cellStyle name="Emphasis 1" xfId="189" xr:uid="{00000000-0005-0000-0000-000075000000}"/>
    <cellStyle name="Emphasis 2" xfId="190" xr:uid="{00000000-0005-0000-0000-000076000000}"/>
    <cellStyle name="Emphasis 3" xfId="191" xr:uid="{00000000-0005-0000-0000-000077000000}"/>
    <cellStyle name="Explanatory Text 2" xfId="192" xr:uid="{00000000-0005-0000-0000-000078000000}"/>
    <cellStyle name="Good 2" xfId="193" xr:uid="{00000000-0005-0000-0000-000079000000}"/>
    <cellStyle name="Good 2 2" xfId="194" xr:uid="{00000000-0005-0000-0000-00007A000000}"/>
    <cellStyle name="Heading 1 2" xfId="195" xr:uid="{00000000-0005-0000-0000-00007B000000}"/>
    <cellStyle name="Heading 1 2 2" xfId="196" xr:uid="{00000000-0005-0000-0000-00007C000000}"/>
    <cellStyle name="Heading 2 2" xfId="197" xr:uid="{00000000-0005-0000-0000-00007D000000}"/>
    <cellStyle name="Heading 2 2 2" xfId="198" xr:uid="{00000000-0005-0000-0000-00007E000000}"/>
    <cellStyle name="Heading 3 2" xfId="199" xr:uid="{00000000-0005-0000-0000-00007F000000}"/>
    <cellStyle name="Heading 3 2 2" xfId="200" xr:uid="{00000000-0005-0000-0000-000080000000}"/>
    <cellStyle name="Heading 4 2" xfId="201" xr:uid="{00000000-0005-0000-0000-000081000000}"/>
    <cellStyle name="Hyperlink 2" xfId="442" xr:uid="{58B9573F-9DD7-465A-85B4-47325276C312}"/>
    <cellStyle name="Input 2" xfId="202" xr:uid="{00000000-0005-0000-0000-000082000000}"/>
    <cellStyle name="Input 2 2" xfId="203" xr:uid="{00000000-0005-0000-0000-000083000000}"/>
    <cellStyle name="Linked Cell 2" xfId="204" xr:uid="{00000000-0005-0000-0000-000084000000}"/>
    <cellStyle name="Linked Cell 2 2" xfId="205" xr:uid="{00000000-0005-0000-0000-000085000000}"/>
    <cellStyle name="Neutral 2" xfId="206" xr:uid="{00000000-0005-0000-0000-000086000000}"/>
    <cellStyle name="Neutral 2 2" xfId="207" xr:uid="{00000000-0005-0000-0000-000087000000}"/>
    <cellStyle name="Normal" xfId="0" builtinId="0"/>
    <cellStyle name="Normal - Style1 11 2 2" xfId="434" xr:uid="{1430B495-7F92-4000-95A5-B1E46770FD5F}"/>
    <cellStyle name="Normal 10" xfId="447" xr:uid="{5939D85E-12DD-4084-BFAA-30817119499B}"/>
    <cellStyle name="Normal 11" xfId="451" xr:uid="{BF7F3E33-9FF2-F84D-868D-D5C87BEE6828}"/>
    <cellStyle name="Normal 11 2" xfId="457" xr:uid="{2468D640-502C-49DE-BEB5-84D6F12683A7}"/>
    <cellStyle name="Normal 11 3" xfId="458" xr:uid="{5BDCFE68-C436-40CF-A991-7F8BB551E691}"/>
    <cellStyle name="Normal 12" xfId="462" xr:uid="{14C9A81B-AB56-4EF4-A858-3D73562D3B8C}"/>
    <cellStyle name="Normal 13" xfId="465" xr:uid="{C9F5A07E-B854-4780-B9AB-6BED3E7C002A}"/>
    <cellStyle name="Normal 14" xfId="468" xr:uid="{2F961C8D-B8F3-4519-9096-58114FFDC961}"/>
    <cellStyle name="Normal 15" xfId="472" xr:uid="{7925ADE1-F8C0-481D-B659-93946E6F6740}"/>
    <cellStyle name="Normal 16" xfId="477" xr:uid="{A8F63A13-6DBF-4502-9256-A873C766EC4F}"/>
    <cellStyle name="Normal 17" xfId="479" xr:uid="{2A229142-6421-42D8-8BB5-83E6EAAE4AC1}"/>
    <cellStyle name="Normal 18" xfId="480" xr:uid="{ED25723F-6BDE-40F3-A043-B24CCBBC621B}"/>
    <cellStyle name="Normal 19" xfId="484" xr:uid="{6620F93C-B50B-46F9-A7C3-B02FB520F7E4}"/>
    <cellStyle name="Normal 2" xfId="32" xr:uid="{00000000-0005-0000-0000-000089000000}"/>
    <cellStyle name="Normal 2 2" xfId="208" xr:uid="{00000000-0005-0000-0000-00008A000000}"/>
    <cellStyle name="Normal 2 2 2" xfId="209" xr:uid="{00000000-0005-0000-0000-00008B000000}"/>
    <cellStyle name="Normal 2 2 3" xfId="483" xr:uid="{F6695AF2-5802-47BA-A6D3-16CC69F64539}"/>
    <cellStyle name="Normal 2 2 4" xfId="482" xr:uid="{A49192C2-E55D-4AE8-8EC1-2C6C7341798E}"/>
    <cellStyle name="Normal 20" xfId="444" xr:uid="{C328026A-54A8-4A26-AA18-57399984F548}"/>
    <cellStyle name="Normal 3" xfId="210" xr:uid="{00000000-0005-0000-0000-00008C000000}"/>
    <cellStyle name="Normal 3 2" xfId="211" xr:uid="{00000000-0005-0000-0000-00008D000000}"/>
    <cellStyle name="Normal 3 2 2" xfId="443" xr:uid="{1C3884BE-1359-4C73-ADE1-9A4BB31B4C46}"/>
    <cellStyle name="Normal 3 3" xfId="212" xr:uid="{00000000-0005-0000-0000-00008E000000}"/>
    <cellStyle name="Normal 355" xfId="440" xr:uid="{AC46A614-AE6A-496B-985B-27D5D5F54FE3}"/>
    <cellStyle name="Normal 4" xfId="213" xr:uid="{00000000-0005-0000-0000-00008F000000}"/>
    <cellStyle name="Normal 4 2" xfId="475" xr:uid="{0AB842DA-86C8-4842-95B7-7A5302933660}"/>
    <cellStyle name="Normal 5" xfId="214" xr:uid="{00000000-0005-0000-0000-000090000000}"/>
    <cellStyle name="Normal 5 2" xfId="476" xr:uid="{1CE9DE0F-CA4D-4BB3-9595-6270DEBC2C67}"/>
    <cellStyle name="Normal 6" xfId="215" xr:uid="{00000000-0005-0000-0000-000091000000}"/>
    <cellStyle name="Normal 7" xfId="432" xr:uid="{F19A8DBC-CEFA-427D-9537-D733BD3F3588}"/>
    <cellStyle name="Normal 7 2" xfId="446" xr:uid="{42435E7F-1C2D-45FF-A728-643803440FCA}"/>
    <cellStyle name="Normal 7 3" xfId="459" xr:uid="{94B44911-0D23-4C77-91E4-54AA1F2B0CE6}"/>
    <cellStyle name="Normal 8" xfId="436" xr:uid="{4C09E811-B65C-449A-9117-84C69019A613}"/>
    <cellStyle name="Normal 8 2" xfId="445" xr:uid="{50292FE6-C43B-4D64-B652-2838B5FB0174}"/>
    <cellStyle name="Normal 8 3" xfId="461" xr:uid="{D5D56CC4-94DB-49F4-B62A-CB912EBD6056}"/>
    <cellStyle name="Normal 9" xfId="438" xr:uid="{6A6AFE79-BE59-43E8-8541-FD606FE86E93}"/>
    <cellStyle name="Normal 9 2" xfId="453" xr:uid="{AEB39988-E5D1-483C-B89C-14222CBBCAD5}"/>
    <cellStyle name="Note 2" xfId="216" xr:uid="{00000000-0005-0000-0000-000092000000}"/>
    <cellStyle name="Note 2 2" xfId="217" xr:uid="{00000000-0005-0000-0000-000093000000}"/>
    <cellStyle name="Note 2 3" xfId="218" xr:uid="{00000000-0005-0000-0000-000094000000}"/>
    <cellStyle name="Note 3" xfId="219" xr:uid="{00000000-0005-0000-0000-000095000000}"/>
    <cellStyle name="Output 2" xfId="220" xr:uid="{00000000-0005-0000-0000-000096000000}"/>
    <cellStyle name="Output 2 2" xfId="221" xr:uid="{00000000-0005-0000-0000-000097000000}"/>
    <cellStyle name="Percent" xfId="450" builtinId="5"/>
    <cellStyle name="Percent 10" xfId="481" xr:uid="{FB007CB8-E178-4793-AF0A-9C0B389416D7}"/>
    <cellStyle name="Percent 2" xfId="35" xr:uid="{00000000-0005-0000-0000-000098000000}"/>
    <cellStyle name="Percent 3" xfId="435" xr:uid="{A72768AC-A150-4F29-BA11-4DA3E2321D83}"/>
    <cellStyle name="Percent 4" xfId="437" xr:uid="{F0DADABE-DB7F-44A6-905B-3C8343D86018}"/>
    <cellStyle name="Percent 5" xfId="441" xr:uid="{46CD8F9E-29C4-4647-B902-28C14C1C358A}"/>
    <cellStyle name="Percent 5 2" xfId="455" xr:uid="{C724E6AC-6DAC-4FA3-8672-08061CE30BD4}"/>
    <cellStyle name="Percent 6" xfId="448" xr:uid="{BCBD7738-7C04-4237-99C2-8B15EE212C05}"/>
    <cellStyle name="Percent 7" xfId="464" xr:uid="{07184E99-8538-4FCA-968C-5468B085A1BB}"/>
    <cellStyle name="Percent 8" xfId="470" xr:uid="{9B0B1627-F083-46C2-8EF5-56391217A950}"/>
    <cellStyle name="Percent 9" xfId="473" xr:uid="{1AE40044-AA7F-4CB7-9BDE-966C5796C2B3}"/>
    <cellStyle name="SAPBEXaggData" xfId="36" xr:uid="{00000000-0005-0000-0000-000099000000}"/>
    <cellStyle name="SAPBEXaggData 2" xfId="222" xr:uid="{00000000-0005-0000-0000-00009A000000}"/>
    <cellStyle name="SAPBEXaggData 2 2" xfId="223" xr:uid="{00000000-0005-0000-0000-00009B000000}"/>
    <cellStyle name="SAPBEXaggData 2 3" xfId="224" xr:uid="{00000000-0005-0000-0000-00009C000000}"/>
    <cellStyle name="SAPBEXaggData 3" xfId="225" xr:uid="{00000000-0005-0000-0000-00009D000000}"/>
    <cellStyle name="SAPBEXaggData 4" xfId="226" xr:uid="{00000000-0005-0000-0000-00009E000000}"/>
    <cellStyle name="SAPBEXaggDataEmph" xfId="37" xr:uid="{00000000-0005-0000-0000-00009F000000}"/>
    <cellStyle name="SAPBEXaggDataEmph 2" xfId="227" xr:uid="{00000000-0005-0000-0000-0000A0000000}"/>
    <cellStyle name="SAPBEXaggDataEmph 2 2" xfId="228" xr:uid="{00000000-0005-0000-0000-0000A1000000}"/>
    <cellStyle name="SAPBEXaggDataEmph 2 3" xfId="229" xr:uid="{00000000-0005-0000-0000-0000A2000000}"/>
    <cellStyle name="SAPBEXaggDataEmph 3" xfId="230" xr:uid="{00000000-0005-0000-0000-0000A3000000}"/>
    <cellStyle name="SAPBEXaggDataEmph 4" xfId="231" xr:uid="{00000000-0005-0000-0000-0000A4000000}"/>
    <cellStyle name="SAPBEXaggItem" xfId="38" xr:uid="{00000000-0005-0000-0000-0000A5000000}"/>
    <cellStyle name="SAPBEXaggItem 2" xfId="232" xr:uid="{00000000-0005-0000-0000-0000A6000000}"/>
    <cellStyle name="SAPBEXaggItem 2 2" xfId="233" xr:uid="{00000000-0005-0000-0000-0000A7000000}"/>
    <cellStyle name="SAPBEXaggItem 2 3" xfId="234" xr:uid="{00000000-0005-0000-0000-0000A8000000}"/>
    <cellStyle name="SAPBEXaggItem 3" xfId="235" xr:uid="{00000000-0005-0000-0000-0000A9000000}"/>
    <cellStyle name="SAPBEXaggItem 4" xfId="236" xr:uid="{00000000-0005-0000-0000-0000AA000000}"/>
    <cellStyle name="SAPBEXaggItemX" xfId="39" xr:uid="{00000000-0005-0000-0000-0000AB000000}"/>
    <cellStyle name="SAPBEXaggItemX 2" xfId="237" xr:uid="{00000000-0005-0000-0000-0000AC000000}"/>
    <cellStyle name="SAPBEXaggItemX 2 2" xfId="238" xr:uid="{00000000-0005-0000-0000-0000AD000000}"/>
    <cellStyle name="SAPBEXaggItemX 2 3" xfId="239" xr:uid="{00000000-0005-0000-0000-0000AE000000}"/>
    <cellStyle name="SAPBEXaggItemX 3" xfId="240" xr:uid="{00000000-0005-0000-0000-0000AF000000}"/>
    <cellStyle name="SAPBEXaggItemX 4" xfId="241" xr:uid="{00000000-0005-0000-0000-0000B0000000}"/>
    <cellStyle name="SAPBEXchaText" xfId="40" xr:uid="{00000000-0005-0000-0000-0000B1000000}"/>
    <cellStyle name="SAPBEXchaText 2" xfId="242" xr:uid="{00000000-0005-0000-0000-0000B2000000}"/>
    <cellStyle name="SAPBEXchaText 2 2" xfId="243" xr:uid="{00000000-0005-0000-0000-0000B3000000}"/>
    <cellStyle name="SAPBEXchaText 2 3" xfId="244" xr:uid="{00000000-0005-0000-0000-0000B4000000}"/>
    <cellStyle name="SAPBEXchaText 2 4" xfId="245" xr:uid="{00000000-0005-0000-0000-0000B5000000}"/>
    <cellStyle name="SAPBEXchaText 3" xfId="246" xr:uid="{00000000-0005-0000-0000-0000B6000000}"/>
    <cellStyle name="SAPBEXchaText 4" xfId="247" xr:uid="{00000000-0005-0000-0000-0000B7000000}"/>
    <cellStyle name="SAPBEXchaText 5" xfId="248" xr:uid="{00000000-0005-0000-0000-0000B8000000}"/>
    <cellStyle name="SAPBEXexcBad7" xfId="41" xr:uid="{00000000-0005-0000-0000-0000B9000000}"/>
    <cellStyle name="SAPBEXexcBad7 2" xfId="249" xr:uid="{00000000-0005-0000-0000-0000BA000000}"/>
    <cellStyle name="SAPBEXexcBad7 2 2" xfId="250" xr:uid="{00000000-0005-0000-0000-0000BB000000}"/>
    <cellStyle name="SAPBEXexcBad7 2 3" xfId="251" xr:uid="{00000000-0005-0000-0000-0000BC000000}"/>
    <cellStyle name="SAPBEXexcBad7 3" xfId="252" xr:uid="{00000000-0005-0000-0000-0000BD000000}"/>
    <cellStyle name="SAPBEXexcBad7 4" xfId="253" xr:uid="{00000000-0005-0000-0000-0000BE000000}"/>
    <cellStyle name="SAPBEXexcBad8" xfId="42" xr:uid="{00000000-0005-0000-0000-0000BF000000}"/>
    <cellStyle name="SAPBEXexcBad8 2" xfId="254" xr:uid="{00000000-0005-0000-0000-0000C0000000}"/>
    <cellStyle name="SAPBEXexcBad8 2 2" xfId="255" xr:uid="{00000000-0005-0000-0000-0000C1000000}"/>
    <cellStyle name="SAPBEXexcBad8 2 3" xfId="256" xr:uid="{00000000-0005-0000-0000-0000C2000000}"/>
    <cellStyle name="SAPBEXexcBad8 3" xfId="257" xr:uid="{00000000-0005-0000-0000-0000C3000000}"/>
    <cellStyle name="SAPBEXexcBad8 4" xfId="258" xr:uid="{00000000-0005-0000-0000-0000C4000000}"/>
    <cellStyle name="SAPBEXexcBad9" xfId="43" xr:uid="{00000000-0005-0000-0000-0000C5000000}"/>
    <cellStyle name="SAPBEXexcBad9 2" xfId="259" xr:uid="{00000000-0005-0000-0000-0000C6000000}"/>
    <cellStyle name="SAPBEXexcBad9 2 2" xfId="260" xr:uid="{00000000-0005-0000-0000-0000C7000000}"/>
    <cellStyle name="SAPBEXexcBad9 2 3" xfId="261" xr:uid="{00000000-0005-0000-0000-0000C8000000}"/>
    <cellStyle name="SAPBEXexcBad9 3" xfId="262" xr:uid="{00000000-0005-0000-0000-0000C9000000}"/>
    <cellStyle name="SAPBEXexcBad9 4" xfId="263" xr:uid="{00000000-0005-0000-0000-0000CA000000}"/>
    <cellStyle name="SAPBEXexcCritical4" xfId="44" xr:uid="{00000000-0005-0000-0000-0000CB000000}"/>
    <cellStyle name="SAPBEXexcCritical4 2" xfId="264" xr:uid="{00000000-0005-0000-0000-0000CC000000}"/>
    <cellStyle name="SAPBEXexcCritical4 2 2" xfId="265" xr:uid="{00000000-0005-0000-0000-0000CD000000}"/>
    <cellStyle name="SAPBEXexcCritical4 2 3" xfId="266" xr:uid="{00000000-0005-0000-0000-0000CE000000}"/>
    <cellStyle name="SAPBEXexcCritical4 3" xfId="267" xr:uid="{00000000-0005-0000-0000-0000CF000000}"/>
    <cellStyle name="SAPBEXexcCritical4 4" xfId="268" xr:uid="{00000000-0005-0000-0000-0000D0000000}"/>
    <cellStyle name="SAPBEXexcCritical5" xfId="45" xr:uid="{00000000-0005-0000-0000-0000D1000000}"/>
    <cellStyle name="SAPBEXexcCritical5 2" xfId="269" xr:uid="{00000000-0005-0000-0000-0000D2000000}"/>
    <cellStyle name="SAPBEXexcCritical5 2 2" xfId="270" xr:uid="{00000000-0005-0000-0000-0000D3000000}"/>
    <cellStyle name="SAPBEXexcCritical5 2 3" xfId="271" xr:uid="{00000000-0005-0000-0000-0000D4000000}"/>
    <cellStyle name="SAPBEXexcCritical5 3" xfId="272" xr:uid="{00000000-0005-0000-0000-0000D5000000}"/>
    <cellStyle name="SAPBEXexcCritical5 4" xfId="273" xr:uid="{00000000-0005-0000-0000-0000D6000000}"/>
    <cellStyle name="SAPBEXexcCritical6" xfId="46" xr:uid="{00000000-0005-0000-0000-0000D7000000}"/>
    <cellStyle name="SAPBEXexcCritical6 2" xfId="274" xr:uid="{00000000-0005-0000-0000-0000D8000000}"/>
    <cellStyle name="SAPBEXexcCritical6 2 2" xfId="275" xr:uid="{00000000-0005-0000-0000-0000D9000000}"/>
    <cellStyle name="SAPBEXexcCritical6 2 3" xfId="276" xr:uid="{00000000-0005-0000-0000-0000DA000000}"/>
    <cellStyle name="SAPBEXexcCritical6 3" xfId="277" xr:uid="{00000000-0005-0000-0000-0000DB000000}"/>
    <cellStyle name="SAPBEXexcCritical6 4" xfId="278" xr:uid="{00000000-0005-0000-0000-0000DC000000}"/>
    <cellStyle name="SAPBEXexcGood1" xfId="47" xr:uid="{00000000-0005-0000-0000-0000DD000000}"/>
    <cellStyle name="SAPBEXexcGood1 2" xfId="279" xr:uid="{00000000-0005-0000-0000-0000DE000000}"/>
    <cellStyle name="SAPBEXexcGood1 2 2" xfId="280" xr:uid="{00000000-0005-0000-0000-0000DF000000}"/>
    <cellStyle name="SAPBEXexcGood1 2 3" xfId="281" xr:uid="{00000000-0005-0000-0000-0000E0000000}"/>
    <cellStyle name="SAPBEXexcGood1 3" xfId="282" xr:uid="{00000000-0005-0000-0000-0000E1000000}"/>
    <cellStyle name="SAPBEXexcGood1 4" xfId="283" xr:uid="{00000000-0005-0000-0000-0000E2000000}"/>
    <cellStyle name="SAPBEXexcGood2" xfId="48" xr:uid="{00000000-0005-0000-0000-0000E3000000}"/>
    <cellStyle name="SAPBEXexcGood2 2" xfId="284" xr:uid="{00000000-0005-0000-0000-0000E4000000}"/>
    <cellStyle name="SAPBEXexcGood2 2 2" xfId="285" xr:uid="{00000000-0005-0000-0000-0000E5000000}"/>
    <cellStyle name="SAPBEXexcGood2 2 3" xfId="286" xr:uid="{00000000-0005-0000-0000-0000E6000000}"/>
    <cellStyle name="SAPBEXexcGood2 3" xfId="287" xr:uid="{00000000-0005-0000-0000-0000E7000000}"/>
    <cellStyle name="SAPBEXexcGood2 4" xfId="288" xr:uid="{00000000-0005-0000-0000-0000E8000000}"/>
    <cellStyle name="SAPBEXexcGood3" xfId="49" xr:uid="{00000000-0005-0000-0000-0000E9000000}"/>
    <cellStyle name="SAPBEXexcGood3 2" xfId="289" xr:uid="{00000000-0005-0000-0000-0000EA000000}"/>
    <cellStyle name="SAPBEXexcGood3 2 2" xfId="290" xr:uid="{00000000-0005-0000-0000-0000EB000000}"/>
    <cellStyle name="SAPBEXexcGood3 2 3" xfId="291" xr:uid="{00000000-0005-0000-0000-0000EC000000}"/>
    <cellStyle name="SAPBEXexcGood3 3" xfId="292" xr:uid="{00000000-0005-0000-0000-0000ED000000}"/>
    <cellStyle name="SAPBEXexcGood3 4" xfId="293" xr:uid="{00000000-0005-0000-0000-0000EE000000}"/>
    <cellStyle name="SAPBEXfilterDrill" xfId="50" xr:uid="{00000000-0005-0000-0000-0000EF000000}"/>
    <cellStyle name="SAPBEXfilterDrill 2" xfId="294" xr:uid="{00000000-0005-0000-0000-0000F0000000}"/>
    <cellStyle name="SAPBEXfilterDrill 2 2" xfId="295" xr:uid="{00000000-0005-0000-0000-0000F1000000}"/>
    <cellStyle name="SAPBEXfilterDrill 2 3" xfId="296" xr:uid="{00000000-0005-0000-0000-0000F2000000}"/>
    <cellStyle name="SAPBEXfilterDrill 3" xfId="297" xr:uid="{00000000-0005-0000-0000-0000F3000000}"/>
    <cellStyle name="SAPBEXfilterDrill 4" xfId="298" xr:uid="{00000000-0005-0000-0000-0000F4000000}"/>
    <cellStyle name="SAPBEXfilterItem" xfId="51" xr:uid="{00000000-0005-0000-0000-0000F5000000}"/>
    <cellStyle name="SAPBEXfilterItem 2" xfId="299" xr:uid="{00000000-0005-0000-0000-0000F6000000}"/>
    <cellStyle name="SAPBEXfilterItem 2 2" xfId="300" xr:uid="{00000000-0005-0000-0000-0000F7000000}"/>
    <cellStyle name="SAPBEXfilterItem 2 3" xfId="301" xr:uid="{00000000-0005-0000-0000-0000F8000000}"/>
    <cellStyle name="SAPBEXfilterItem 3" xfId="302" xr:uid="{00000000-0005-0000-0000-0000F9000000}"/>
    <cellStyle name="SAPBEXfilterItem 4" xfId="303" xr:uid="{00000000-0005-0000-0000-0000FA000000}"/>
    <cellStyle name="SAPBEXfilterText" xfId="52" xr:uid="{00000000-0005-0000-0000-0000FB000000}"/>
    <cellStyle name="SAPBEXfilterText 2" xfId="304" xr:uid="{00000000-0005-0000-0000-0000FC000000}"/>
    <cellStyle name="SAPBEXfilterText 3" xfId="305" xr:uid="{00000000-0005-0000-0000-0000FD000000}"/>
    <cellStyle name="SAPBEXformats" xfId="53" xr:uid="{00000000-0005-0000-0000-0000FE000000}"/>
    <cellStyle name="SAPBEXformats 2" xfId="306" xr:uid="{00000000-0005-0000-0000-0000FF000000}"/>
    <cellStyle name="SAPBEXformats 2 2" xfId="307" xr:uid="{00000000-0005-0000-0000-000000010000}"/>
    <cellStyle name="SAPBEXformats 2 3" xfId="308" xr:uid="{00000000-0005-0000-0000-000001010000}"/>
    <cellStyle name="SAPBEXformats 3" xfId="309" xr:uid="{00000000-0005-0000-0000-000002010000}"/>
    <cellStyle name="SAPBEXformats 4" xfId="310" xr:uid="{00000000-0005-0000-0000-000003010000}"/>
    <cellStyle name="SAPBEXheaderItem" xfId="54" xr:uid="{00000000-0005-0000-0000-000004010000}"/>
    <cellStyle name="SAPBEXheaderItem 2" xfId="311" xr:uid="{00000000-0005-0000-0000-000005010000}"/>
    <cellStyle name="SAPBEXheaderItem 2 2" xfId="312" xr:uid="{00000000-0005-0000-0000-000006010000}"/>
    <cellStyle name="SAPBEXheaderItem 2 3" xfId="313" xr:uid="{00000000-0005-0000-0000-000007010000}"/>
    <cellStyle name="SAPBEXheaderItem 3" xfId="314" xr:uid="{00000000-0005-0000-0000-000008010000}"/>
    <cellStyle name="SAPBEXheaderItem 4" xfId="315" xr:uid="{00000000-0005-0000-0000-000009010000}"/>
    <cellStyle name="SAPBEXheaderText" xfId="55" xr:uid="{00000000-0005-0000-0000-00000A010000}"/>
    <cellStyle name="SAPBEXheaderText 2" xfId="316" xr:uid="{00000000-0005-0000-0000-00000B010000}"/>
    <cellStyle name="SAPBEXheaderText 2 2" xfId="317" xr:uid="{00000000-0005-0000-0000-00000C010000}"/>
    <cellStyle name="SAPBEXheaderText 2 3" xfId="318" xr:uid="{00000000-0005-0000-0000-00000D010000}"/>
    <cellStyle name="SAPBEXheaderText 3" xfId="319" xr:uid="{00000000-0005-0000-0000-00000E010000}"/>
    <cellStyle name="SAPBEXheaderText 4" xfId="320" xr:uid="{00000000-0005-0000-0000-00000F010000}"/>
    <cellStyle name="SAPBEXHLevel0" xfId="56" xr:uid="{00000000-0005-0000-0000-000010010000}"/>
    <cellStyle name="SAPBEXHLevel0 2" xfId="321" xr:uid="{00000000-0005-0000-0000-000011010000}"/>
    <cellStyle name="SAPBEXHLevel0 2 2" xfId="322" xr:uid="{00000000-0005-0000-0000-000012010000}"/>
    <cellStyle name="SAPBEXHLevel0 2 3" xfId="323" xr:uid="{00000000-0005-0000-0000-000013010000}"/>
    <cellStyle name="SAPBEXHLevel0 3" xfId="324" xr:uid="{00000000-0005-0000-0000-000014010000}"/>
    <cellStyle name="SAPBEXHLevel0 4" xfId="325" xr:uid="{00000000-0005-0000-0000-000015010000}"/>
    <cellStyle name="SAPBEXHLevel0X" xfId="57" xr:uid="{00000000-0005-0000-0000-000016010000}"/>
    <cellStyle name="SAPBEXHLevel0X 2" xfId="326" xr:uid="{00000000-0005-0000-0000-000017010000}"/>
    <cellStyle name="SAPBEXHLevel0X 2 2" xfId="327" xr:uid="{00000000-0005-0000-0000-000018010000}"/>
    <cellStyle name="SAPBEXHLevel0X 2 3" xfId="328" xr:uid="{00000000-0005-0000-0000-000019010000}"/>
    <cellStyle name="SAPBEXHLevel0X 3" xfId="329" xr:uid="{00000000-0005-0000-0000-00001A010000}"/>
    <cellStyle name="SAPBEXHLevel0X 4" xfId="330" xr:uid="{00000000-0005-0000-0000-00001B010000}"/>
    <cellStyle name="SAPBEXHLevel1" xfId="58" xr:uid="{00000000-0005-0000-0000-00001C010000}"/>
    <cellStyle name="SAPBEXHLevel1 2" xfId="331" xr:uid="{00000000-0005-0000-0000-00001D010000}"/>
    <cellStyle name="SAPBEXHLevel1 2 2" xfId="332" xr:uid="{00000000-0005-0000-0000-00001E010000}"/>
    <cellStyle name="SAPBEXHLevel1 2 3" xfId="333" xr:uid="{00000000-0005-0000-0000-00001F010000}"/>
    <cellStyle name="SAPBEXHLevel1 3" xfId="334" xr:uid="{00000000-0005-0000-0000-000020010000}"/>
    <cellStyle name="SAPBEXHLevel1 4" xfId="335" xr:uid="{00000000-0005-0000-0000-000021010000}"/>
    <cellStyle name="SAPBEXHLevel1X" xfId="59" xr:uid="{00000000-0005-0000-0000-000022010000}"/>
    <cellStyle name="SAPBEXHLevel1X 2" xfId="336" xr:uid="{00000000-0005-0000-0000-000023010000}"/>
    <cellStyle name="SAPBEXHLevel1X 2 2" xfId="337" xr:uid="{00000000-0005-0000-0000-000024010000}"/>
    <cellStyle name="SAPBEXHLevel1X 2 3" xfId="338" xr:uid="{00000000-0005-0000-0000-000025010000}"/>
    <cellStyle name="SAPBEXHLevel1X 3" xfId="339" xr:uid="{00000000-0005-0000-0000-000026010000}"/>
    <cellStyle name="SAPBEXHLevel1X 4" xfId="340" xr:uid="{00000000-0005-0000-0000-000027010000}"/>
    <cellStyle name="SAPBEXHLevel2" xfId="60" xr:uid="{00000000-0005-0000-0000-000028010000}"/>
    <cellStyle name="SAPBEXHLevel2 2" xfId="341" xr:uid="{00000000-0005-0000-0000-000029010000}"/>
    <cellStyle name="SAPBEXHLevel2 2 2" xfId="342" xr:uid="{00000000-0005-0000-0000-00002A010000}"/>
    <cellStyle name="SAPBEXHLevel2 2 3" xfId="343" xr:uid="{00000000-0005-0000-0000-00002B010000}"/>
    <cellStyle name="SAPBEXHLevel2 3" xfId="344" xr:uid="{00000000-0005-0000-0000-00002C010000}"/>
    <cellStyle name="SAPBEXHLevel2 4" xfId="345" xr:uid="{00000000-0005-0000-0000-00002D010000}"/>
    <cellStyle name="SAPBEXHLevel2X" xfId="61" xr:uid="{00000000-0005-0000-0000-00002E010000}"/>
    <cellStyle name="SAPBEXHLevel2X 2" xfId="346" xr:uid="{00000000-0005-0000-0000-00002F010000}"/>
    <cellStyle name="SAPBEXHLevel2X 2 2" xfId="347" xr:uid="{00000000-0005-0000-0000-000030010000}"/>
    <cellStyle name="SAPBEXHLevel2X 2 3" xfId="348" xr:uid="{00000000-0005-0000-0000-000031010000}"/>
    <cellStyle name="SAPBEXHLevel2X 3" xfId="349" xr:uid="{00000000-0005-0000-0000-000032010000}"/>
    <cellStyle name="SAPBEXHLevel2X 4" xfId="350" xr:uid="{00000000-0005-0000-0000-000033010000}"/>
    <cellStyle name="SAPBEXHLevel3" xfId="62" xr:uid="{00000000-0005-0000-0000-000034010000}"/>
    <cellStyle name="SAPBEXHLevel3 2" xfId="351" xr:uid="{00000000-0005-0000-0000-000035010000}"/>
    <cellStyle name="SAPBEXHLevel3 2 2" xfId="352" xr:uid="{00000000-0005-0000-0000-000036010000}"/>
    <cellStyle name="SAPBEXHLevel3 2 3" xfId="353" xr:uid="{00000000-0005-0000-0000-000037010000}"/>
    <cellStyle name="SAPBEXHLevel3 3" xfId="354" xr:uid="{00000000-0005-0000-0000-000038010000}"/>
    <cellStyle name="SAPBEXHLevel3 4" xfId="355" xr:uid="{00000000-0005-0000-0000-000039010000}"/>
    <cellStyle name="SAPBEXHLevel3X" xfId="63" xr:uid="{00000000-0005-0000-0000-00003A010000}"/>
    <cellStyle name="SAPBEXHLevel3X 2" xfId="356" xr:uid="{00000000-0005-0000-0000-00003B010000}"/>
    <cellStyle name="SAPBEXHLevel3X 2 2" xfId="357" xr:uid="{00000000-0005-0000-0000-00003C010000}"/>
    <cellStyle name="SAPBEXHLevel3X 2 3" xfId="358" xr:uid="{00000000-0005-0000-0000-00003D010000}"/>
    <cellStyle name="SAPBEXHLevel3X 3" xfId="359" xr:uid="{00000000-0005-0000-0000-00003E010000}"/>
    <cellStyle name="SAPBEXHLevel3X 4" xfId="360" xr:uid="{00000000-0005-0000-0000-00003F010000}"/>
    <cellStyle name="SAPBEXinputData" xfId="361" xr:uid="{00000000-0005-0000-0000-000040010000}"/>
    <cellStyle name="SAPBEXinputData 2" xfId="362" xr:uid="{00000000-0005-0000-0000-000041010000}"/>
    <cellStyle name="SAPBEXinputData 3" xfId="363" xr:uid="{00000000-0005-0000-0000-000042010000}"/>
    <cellStyle name="SAPBEXItemHeader" xfId="364" xr:uid="{00000000-0005-0000-0000-000043010000}"/>
    <cellStyle name="SAPBEXresData" xfId="64" xr:uid="{00000000-0005-0000-0000-000044010000}"/>
    <cellStyle name="SAPBEXresData 2" xfId="365" xr:uid="{00000000-0005-0000-0000-000045010000}"/>
    <cellStyle name="SAPBEXresData 2 2" xfId="366" xr:uid="{00000000-0005-0000-0000-000046010000}"/>
    <cellStyle name="SAPBEXresData 2 3" xfId="367" xr:uid="{00000000-0005-0000-0000-000047010000}"/>
    <cellStyle name="SAPBEXresData 3" xfId="368" xr:uid="{00000000-0005-0000-0000-000048010000}"/>
    <cellStyle name="SAPBEXresData 4" xfId="369" xr:uid="{00000000-0005-0000-0000-000049010000}"/>
    <cellStyle name="SAPBEXresDataEmph" xfId="65" xr:uid="{00000000-0005-0000-0000-00004A010000}"/>
    <cellStyle name="SAPBEXresDataEmph 2" xfId="370" xr:uid="{00000000-0005-0000-0000-00004B010000}"/>
    <cellStyle name="SAPBEXresDataEmph 2 2" xfId="371" xr:uid="{00000000-0005-0000-0000-00004C010000}"/>
    <cellStyle name="SAPBEXresDataEmph 2 3" xfId="372" xr:uid="{00000000-0005-0000-0000-00004D010000}"/>
    <cellStyle name="SAPBEXresDataEmph 3" xfId="373" xr:uid="{00000000-0005-0000-0000-00004E010000}"/>
    <cellStyle name="SAPBEXresDataEmph 4" xfId="374" xr:uid="{00000000-0005-0000-0000-00004F010000}"/>
    <cellStyle name="SAPBEXresItem" xfId="66" xr:uid="{00000000-0005-0000-0000-000050010000}"/>
    <cellStyle name="SAPBEXresItem 2" xfId="375" xr:uid="{00000000-0005-0000-0000-000051010000}"/>
    <cellStyle name="SAPBEXresItem 2 2" xfId="376" xr:uid="{00000000-0005-0000-0000-000052010000}"/>
    <cellStyle name="SAPBEXresItem 2 3" xfId="377" xr:uid="{00000000-0005-0000-0000-000053010000}"/>
    <cellStyle name="SAPBEXresItem 3" xfId="378" xr:uid="{00000000-0005-0000-0000-000054010000}"/>
    <cellStyle name="SAPBEXresItem 4" xfId="379" xr:uid="{00000000-0005-0000-0000-000055010000}"/>
    <cellStyle name="SAPBEXresItemX" xfId="67" xr:uid="{00000000-0005-0000-0000-000056010000}"/>
    <cellStyle name="SAPBEXresItemX 2" xfId="380" xr:uid="{00000000-0005-0000-0000-000057010000}"/>
    <cellStyle name="SAPBEXresItemX 2 2" xfId="381" xr:uid="{00000000-0005-0000-0000-000058010000}"/>
    <cellStyle name="SAPBEXresItemX 2 3" xfId="382" xr:uid="{00000000-0005-0000-0000-000059010000}"/>
    <cellStyle name="SAPBEXresItemX 3" xfId="383" xr:uid="{00000000-0005-0000-0000-00005A010000}"/>
    <cellStyle name="SAPBEXresItemX 4" xfId="384" xr:uid="{00000000-0005-0000-0000-00005B010000}"/>
    <cellStyle name="SAPBEXstdData" xfId="68" xr:uid="{00000000-0005-0000-0000-00005C010000}"/>
    <cellStyle name="SAPBEXstdData 2" xfId="385" xr:uid="{00000000-0005-0000-0000-00005D010000}"/>
    <cellStyle name="SAPBEXstdData 2 2" xfId="386" xr:uid="{00000000-0005-0000-0000-00005E010000}"/>
    <cellStyle name="SAPBEXstdData 2 3" xfId="387" xr:uid="{00000000-0005-0000-0000-00005F010000}"/>
    <cellStyle name="SAPBEXstdData 3" xfId="388" xr:uid="{00000000-0005-0000-0000-000060010000}"/>
    <cellStyle name="SAPBEXstdData 4" xfId="389" xr:uid="{00000000-0005-0000-0000-000061010000}"/>
    <cellStyle name="SAPBEXstdDataEmph" xfId="69" xr:uid="{00000000-0005-0000-0000-000062010000}"/>
    <cellStyle name="SAPBEXstdDataEmph 2" xfId="390" xr:uid="{00000000-0005-0000-0000-000063010000}"/>
    <cellStyle name="SAPBEXstdDataEmph 2 2" xfId="391" xr:uid="{00000000-0005-0000-0000-000064010000}"/>
    <cellStyle name="SAPBEXstdDataEmph 2 3" xfId="392" xr:uid="{00000000-0005-0000-0000-000065010000}"/>
    <cellStyle name="SAPBEXstdDataEmph 3" xfId="393" xr:uid="{00000000-0005-0000-0000-000066010000}"/>
    <cellStyle name="SAPBEXstdDataEmph 4" xfId="394" xr:uid="{00000000-0005-0000-0000-000067010000}"/>
    <cellStyle name="SAPBEXstdItem" xfId="31" xr:uid="{00000000-0005-0000-0000-000068010000}"/>
    <cellStyle name="SAPBEXstdItem 2" xfId="395" xr:uid="{00000000-0005-0000-0000-000069010000}"/>
    <cellStyle name="SAPBEXstdItem 2 2" xfId="396" xr:uid="{00000000-0005-0000-0000-00006A010000}"/>
    <cellStyle name="SAPBEXstdItem 2 3" xfId="397" xr:uid="{00000000-0005-0000-0000-00006B010000}"/>
    <cellStyle name="SAPBEXstdItem 2 4" xfId="398" xr:uid="{00000000-0005-0000-0000-00006C010000}"/>
    <cellStyle name="SAPBEXstdItem 3" xfId="399" xr:uid="{00000000-0005-0000-0000-00006D010000}"/>
    <cellStyle name="SAPBEXstdItem 3 2" xfId="400" xr:uid="{00000000-0005-0000-0000-00006E010000}"/>
    <cellStyle name="SAPBEXstdItem 4" xfId="401" xr:uid="{00000000-0005-0000-0000-00006F010000}"/>
    <cellStyle name="SAPBEXstdItem 5" xfId="70" xr:uid="{00000000-0005-0000-0000-000070010000}"/>
    <cellStyle name="SAPBEXstdItemX" xfId="71" xr:uid="{00000000-0005-0000-0000-000071010000}"/>
    <cellStyle name="SAPBEXstdItemX 2" xfId="402" xr:uid="{00000000-0005-0000-0000-000072010000}"/>
    <cellStyle name="SAPBEXstdItemX 2 2" xfId="403" xr:uid="{00000000-0005-0000-0000-000073010000}"/>
    <cellStyle name="SAPBEXstdItemX 2 3" xfId="404" xr:uid="{00000000-0005-0000-0000-000074010000}"/>
    <cellStyle name="SAPBEXstdItemX 2 4" xfId="405" xr:uid="{00000000-0005-0000-0000-000075010000}"/>
    <cellStyle name="SAPBEXstdItemX 3" xfId="406" xr:uid="{00000000-0005-0000-0000-000076010000}"/>
    <cellStyle name="SAPBEXstdItemX 4" xfId="407" xr:uid="{00000000-0005-0000-0000-000077010000}"/>
    <cellStyle name="SAPBEXstdItemX 5" xfId="408" xr:uid="{00000000-0005-0000-0000-000078010000}"/>
    <cellStyle name="SAPBEXtitle" xfId="72" xr:uid="{00000000-0005-0000-0000-000079010000}"/>
    <cellStyle name="SAPBEXtitle 2" xfId="409" xr:uid="{00000000-0005-0000-0000-00007A010000}"/>
    <cellStyle name="SAPBEXtitle 2 2" xfId="410" xr:uid="{00000000-0005-0000-0000-00007B010000}"/>
    <cellStyle name="SAPBEXtitle 2 3" xfId="411" xr:uid="{00000000-0005-0000-0000-00007C010000}"/>
    <cellStyle name="SAPBEXtitle 2 4" xfId="412" xr:uid="{00000000-0005-0000-0000-00007D010000}"/>
    <cellStyle name="SAPBEXtitle 3" xfId="413" xr:uid="{00000000-0005-0000-0000-00007E010000}"/>
    <cellStyle name="SAPBEXtitle 4" xfId="414" xr:uid="{00000000-0005-0000-0000-00007F010000}"/>
    <cellStyle name="SAPBEXtitle 5" xfId="415" xr:uid="{00000000-0005-0000-0000-000080010000}"/>
    <cellStyle name="SAPBEXunassignedItem" xfId="416" xr:uid="{00000000-0005-0000-0000-000081010000}"/>
    <cellStyle name="SAPBEXundefined" xfId="73" xr:uid="{00000000-0005-0000-0000-000082010000}"/>
    <cellStyle name="SAPBEXundefined 2" xfId="417" xr:uid="{00000000-0005-0000-0000-000083010000}"/>
    <cellStyle name="SAPBEXundefined 2 2" xfId="418" xr:uid="{00000000-0005-0000-0000-000084010000}"/>
    <cellStyle name="SAPBEXundefined 2 3" xfId="419" xr:uid="{00000000-0005-0000-0000-000085010000}"/>
    <cellStyle name="SAPBEXundefined 3" xfId="420" xr:uid="{00000000-0005-0000-0000-000086010000}"/>
    <cellStyle name="SAPBEXundefined 4" xfId="421" xr:uid="{00000000-0005-0000-0000-000087010000}"/>
    <cellStyle name="SAPBorder" xfId="19" xr:uid="{00000000-0005-0000-0000-000088010000}"/>
    <cellStyle name="SAPDataCell" xfId="2" xr:uid="{00000000-0005-0000-0000-000089010000}"/>
    <cellStyle name="SAPDataRemoved" xfId="429" xr:uid="{72E8CF8B-C6E7-4BBE-A450-33CDE92FA209}"/>
    <cellStyle name="SAPDataTotalCell" xfId="3" xr:uid="{00000000-0005-0000-0000-00008A010000}"/>
    <cellStyle name="SAPDimensionCell" xfId="1" xr:uid="{00000000-0005-0000-0000-00008B010000}"/>
    <cellStyle name="SAPEditableDataCell" xfId="4" xr:uid="{00000000-0005-0000-0000-00008C010000}"/>
    <cellStyle name="SAPEditableDataTotalCell" xfId="7" xr:uid="{00000000-0005-0000-0000-00008D010000}"/>
    <cellStyle name="SAPEmphasized" xfId="29" xr:uid="{00000000-0005-0000-0000-00008E010000}"/>
    <cellStyle name="SAPEmphasizedTotal" xfId="30" xr:uid="{00000000-0005-0000-0000-00008F010000}"/>
    <cellStyle name="SAPError" xfId="430" xr:uid="{A9880416-FE45-454F-AE53-EF5673383322}"/>
    <cellStyle name="SAPExceptionLevel1" xfId="10" xr:uid="{00000000-0005-0000-0000-000090010000}"/>
    <cellStyle name="SAPExceptionLevel2" xfId="11" xr:uid="{00000000-0005-0000-0000-000091010000}"/>
    <cellStyle name="SAPExceptionLevel3" xfId="12" xr:uid="{00000000-0005-0000-0000-000092010000}"/>
    <cellStyle name="SAPExceptionLevel4" xfId="13" xr:uid="{00000000-0005-0000-0000-000093010000}"/>
    <cellStyle name="SAPExceptionLevel5" xfId="14" xr:uid="{00000000-0005-0000-0000-000094010000}"/>
    <cellStyle name="SAPExceptionLevel6" xfId="15" xr:uid="{00000000-0005-0000-0000-000095010000}"/>
    <cellStyle name="SAPExceptionLevel7" xfId="16" xr:uid="{00000000-0005-0000-0000-000096010000}"/>
    <cellStyle name="SAPExceptionLevel8" xfId="17" xr:uid="{00000000-0005-0000-0000-000097010000}"/>
    <cellStyle name="SAPExceptionLevel9" xfId="18" xr:uid="{00000000-0005-0000-0000-000098010000}"/>
    <cellStyle name="SAPGroupingFillCell" xfId="428" xr:uid="{3F212206-1889-4E04-AAF5-1ED6B9CC62AF}"/>
    <cellStyle name="SAPHierarchyCell" xfId="22" xr:uid="{00000000-0005-0000-0000-000099010000}"/>
    <cellStyle name="SAPHierarchyCell0" xfId="24" xr:uid="{00000000-0005-0000-0000-00009A010000}"/>
    <cellStyle name="SAPHierarchyCell1" xfId="25" xr:uid="{00000000-0005-0000-0000-00009B010000}"/>
    <cellStyle name="SAPHierarchyCell2" xfId="26" xr:uid="{00000000-0005-0000-0000-00009C010000}"/>
    <cellStyle name="SAPHierarchyCell3" xfId="27" xr:uid="{00000000-0005-0000-0000-00009D010000}"/>
    <cellStyle name="SAPHierarchyCell4" xfId="28" xr:uid="{00000000-0005-0000-0000-00009E010000}"/>
    <cellStyle name="SAPHierarchyOddCell" xfId="23" xr:uid="{00000000-0005-0000-0000-00009F010000}"/>
    <cellStyle name="SAPLockedDataCell" xfId="6" xr:uid="{00000000-0005-0000-0000-0000A0010000}"/>
    <cellStyle name="SAPLockedDataTotalCell" xfId="9" xr:uid="{00000000-0005-0000-0000-0000A1010000}"/>
    <cellStyle name="SAPMemberCell" xfId="20" xr:uid="{00000000-0005-0000-0000-0000A2010000}"/>
    <cellStyle name="SAPMemberTotalCell" xfId="21" xr:uid="{00000000-0005-0000-0000-0000A3010000}"/>
    <cellStyle name="SAPMessageText" xfId="431" xr:uid="{CD61E7CE-57DA-4787-B7B6-01B3D480A7B4}"/>
    <cellStyle name="SAPReadonlyDataCell" xfId="5" xr:uid="{00000000-0005-0000-0000-0000A4010000}"/>
    <cellStyle name="SAPReadonlyDataTotalCell" xfId="8" xr:uid="{00000000-0005-0000-0000-0000A5010000}"/>
    <cellStyle name="Sheet Title" xfId="422" xr:uid="{00000000-0005-0000-0000-0000A6010000}"/>
    <cellStyle name="Title 2" xfId="423" xr:uid="{00000000-0005-0000-0000-0000A7010000}"/>
    <cellStyle name="Total 2" xfId="424" xr:uid="{00000000-0005-0000-0000-0000A8010000}"/>
    <cellStyle name="Total 2 2" xfId="425" xr:uid="{00000000-0005-0000-0000-0000A9010000}"/>
    <cellStyle name="Warning Text 2" xfId="426" xr:uid="{00000000-0005-0000-0000-0000AA010000}"/>
    <cellStyle name="Warning Text 2 2" xfId="427" xr:uid="{00000000-0005-0000-0000-0000AB010000}"/>
  </cellStyles>
  <dxfs count="0"/>
  <tableStyles count="0" defaultTableStyle="TableStyleMedium2" defaultPivotStyle="PivotStyleLight16"/>
  <colors>
    <mruColors>
      <color rgb="FFFFFFCC"/>
      <color rgb="FF0000FF"/>
      <color rgb="FF004BB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112.xml"/><Relationship Id="rId21" Type="http://schemas.openxmlformats.org/officeDocument/2006/relationships/externalLink" Target="externalLinks/externalLink16.xml"/><Relationship Id="rId42" Type="http://schemas.openxmlformats.org/officeDocument/2006/relationships/externalLink" Target="externalLinks/externalLink37.xml"/><Relationship Id="rId63" Type="http://schemas.openxmlformats.org/officeDocument/2006/relationships/externalLink" Target="externalLinks/externalLink58.xml"/><Relationship Id="rId84" Type="http://schemas.openxmlformats.org/officeDocument/2006/relationships/externalLink" Target="externalLinks/externalLink79.xml"/><Relationship Id="rId138" Type="http://schemas.openxmlformats.org/officeDocument/2006/relationships/externalLink" Target="externalLinks/externalLink133.xml"/><Relationship Id="rId159" Type="http://schemas.openxmlformats.org/officeDocument/2006/relationships/calcChain" Target="calcChain.xml"/><Relationship Id="rId107" Type="http://schemas.openxmlformats.org/officeDocument/2006/relationships/externalLink" Target="externalLinks/externalLink102.xml"/><Relationship Id="rId11" Type="http://schemas.openxmlformats.org/officeDocument/2006/relationships/externalLink" Target="externalLinks/externalLink6.xml"/><Relationship Id="rId32" Type="http://schemas.openxmlformats.org/officeDocument/2006/relationships/externalLink" Target="externalLinks/externalLink27.xml"/><Relationship Id="rId53" Type="http://schemas.openxmlformats.org/officeDocument/2006/relationships/externalLink" Target="externalLinks/externalLink48.xml"/><Relationship Id="rId74" Type="http://schemas.openxmlformats.org/officeDocument/2006/relationships/externalLink" Target="externalLinks/externalLink69.xml"/><Relationship Id="rId128" Type="http://schemas.openxmlformats.org/officeDocument/2006/relationships/externalLink" Target="externalLinks/externalLink123.xml"/><Relationship Id="rId149" Type="http://schemas.openxmlformats.org/officeDocument/2006/relationships/externalLink" Target="externalLinks/externalLink144.xml"/><Relationship Id="rId5" Type="http://schemas.openxmlformats.org/officeDocument/2006/relationships/worksheet" Target="worksheets/sheet5.xml"/><Relationship Id="rId95" Type="http://schemas.openxmlformats.org/officeDocument/2006/relationships/externalLink" Target="externalLinks/externalLink90.xml"/><Relationship Id="rId160" Type="http://schemas.openxmlformats.org/officeDocument/2006/relationships/customXml" Target="../customXml/item1.xml"/><Relationship Id="rId22" Type="http://schemas.openxmlformats.org/officeDocument/2006/relationships/externalLink" Target="externalLinks/externalLink17.xml"/><Relationship Id="rId43" Type="http://schemas.openxmlformats.org/officeDocument/2006/relationships/externalLink" Target="externalLinks/externalLink38.xml"/><Relationship Id="rId64" Type="http://schemas.openxmlformats.org/officeDocument/2006/relationships/externalLink" Target="externalLinks/externalLink59.xml"/><Relationship Id="rId118" Type="http://schemas.openxmlformats.org/officeDocument/2006/relationships/externalLink" Target="externalLinks/externalLink113.xml"/><Relationship Id="rId139" Type="http://schemas.openxmlformats.org/officeDocument/2006/relationships/externalLink" Target="externalLinks/externalLink134.xml"/><Relationship Id="rId85" Type="http://schemas.openxmlformats.org/officeDocument/2006/relationships/externalLink" Target="externalLinks/externalLink80.xml"/><Relationship Id="rId150" Type="http://schemas.openxmlformats.org/officeDocument/2006/relationships/externalLink" Target="externalLinks/externalLink145.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33" Type="http://schemas.openxmlformats.org/officeDocument/2006/relationships/externalLink" Target="externalLinks/externalLink28.xml"/><Relationship Id="rId38" Type="http://schemas.openxmlformats.org/officeDocument/2006/relationships/externalLink" Target="externalLinks/externalLink33.xml"/><Relationship Id="rId59" Type="http://schemas.openxmlformats.org/officeDocument/2006/relationships/externalLink" Target="externalLinks/externalLink54.xml"/><Relationship Id="rId103" Type="http://schemas.openxmlformats.org/officeDocument/2006/relationships/externalLink" Target="externalLinks/externalLink98.xml"/><Relationship Id="rId108" Type="http://schemas.openxmlformats.org/officeDocument/2006/relationships/externalLink" Target="externalLinks/externalLink103.xml"/><Relationship Id="rId124" Type="http://schemas.openxmlformats.org/officeDocument/2006/relationships/externalLink" Target="externalLinks/externalLink119.xml"/><Relationship Id="rId129" Type="http://schemas.openxmlformats.org/officeDocument/2006/relationships/externalLink" Target="externalLinks/externalLink124.xml"/><Relationship Id="rId54" Type="http://schemas.openxmlformats.org/officeDocument/2006/relationships/externalLink" Target="externalLinks/externalLink49.xml"/><Relationship Id="rId70" Type="http://schemas.openxmlformats.org/officeDocument/2006/relationships/externalLink" Target="externalLinks/externalLink65.xml"/><Relationship Id="rId75" Type="http://schemas.openxmlformats.org/officeDocument/2006/relationships/externalLink" Target="externalLinks/externalLink70.xml"/><Relationship Id="rId91" Type="http://schemas.openxmlformats.org/officeDocument/2006/relationships/externalLink" Target="externalLinks/externalLink86.xml"/><Relationship Id="rId96" Type="http://schemas.openxmlformats.org/officeDocument/2006/relationships/externalLink" Target="externalLinks/externalLink91.xml"/><Relationship Id="rId140" Type="http://schemas.openxmlformats.org/officeDocument/2006/relationships/externalLink" Target="externalLinks/externalLink135.xml"/><Relationship Id="rId145" Type="http://schemas.openxmlformats.org/officeDocument/2006/relationships/externalLink" Target="externalLinks/externalLink140.xml"/><Relationship Id="rId16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23" Type="http://schemas.openxmlformats.org/officeDocument/2006/relationships/externalLink" Target="externalLinks/externalLink18.xml"/><Relationship Id="rId28" Type="http://schemas.openxmlformats.org/officeDocument/2006/relationships/externalLink" Target="externalLinks/externalLink23.xml"/><Relationship Id="rId49" Type="http://schemas.openxmlformats.org/officeDocument/2006/relationships/externalLink" Target="externalLinks/externalLink44.xml"/><Relationship Id="rId114" Type="http://schemas.openxmlformats.org/officeDocument/2006/relationships/externalLink" Target="externalLinks/externalLink109.xml"/><Relationship Id="rId119" Type="http://schemas.openxmlformats.org/officeDocument/2006/relationships/externalLink" Target="externalLinks/externalLink114.xml"/><Relationship Id="rId44" Type="http://schemas.openxmlformats.org/officeDocument/2006/relationships/externalLink" Target="externalLinks/externalLink39.xml"/><Relationship Id="rId60" Type="http://schemas.openxmlformats.org/officeDocument/2006/relationships/externalLink" Target="externalLinks/externalLink55.xml"/><Relationship Id="rId65" Type="http://schemas.openxmlformats.org/officeDocument/2006/relationships/externalLink" Target="externalLinks/externalLink60.xml"/><Relationship Id="rId81" Type="http://schemas.openxmlformats.org/officeDocument/2006/relationships/externalLink" Target="externalLinks/externalLink76.xml"/><Relationship Id="rId86" Type="http://schemas.openxmlformats.org/officeDocument/2006/relationships/externalLink" Target="externalLinks/externalLink81.xml"/><Relationship Id="rId130" Type="http://schemas.openxmlformats.org/officeDocument/2006/relationships/externalLink" Target="externalLinks/externalLink125.xml"/><Relationship Id="rId135" Type="http://schemas.openxmlformats.org/officeDocument/2006/relationships/externalLink" Target="externalLinks/externalLink130.xml"/><Relationship Id="rId151" Type="http://schemas.openxmlformats.org/officeDocument/2006/relationships/externalLink" Target="externalLinks/externalLink146.xml"/><Relationship Id="rId156" Type="http://schemas.openxmlformats.org/officeDocument/2006/relationships/theme" Target="theme/theme1.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39" Type="http://schemas.openxmlformats.org/officeDocument/2006/relationships/externalLink" Target="externalLinks/externalLink34.xml"/><Relationship Id="rId109" Type="http://schemas.openxmlformats.org/officeDocument/2006/relationships/externalLink" Target="externalLinks/externalLink104.xml"/><Relationship Id="rId34" Type="http://schemas.openxmlformats.org/officeDocument/2006/relationships/externalLink" Target="externalLinks/externalLink29.xml"/><Relationship Id="rId50" Type="http://schemas.openxmlformats.org/officeDocument/2006/relationships/externalLink" Target="externalLinks/externalLink45.xml"/><Relationship Id="rId55" Type="http://schemas.openxmlformats.org/officeDocument/2006/relationships/externalLink" Target="externalLinks/externalLink50.xml"/><Relationship Id="rId76" Type="http://schemas.openxmlformats.org/officeDocument/2006/relationships/externalLink" Target="externalLinks/externalLink71.xml"/><Relationship Id="rId97" Type="http://schemas.openxmlformats.org/officeDocument/2006/relationships/externalLink" Target="externalLinks/externalLink92.xml"/><Relationship Id="rId104" Type="http://schemas.openxmlformats.org/officeDocument/2006/relationships/externalLink" Target="externalLinks/externalLink99.xml"/><Relationship Id="rId120" Type="http://schemas.openxmlformats.org/officeDocument/2006/relationships/externalLink" Target="externalLinks/externalLink115.xml"/><Relationship Id="rId125" Type="http://schemas.openxmlformats.org/officeDocument/2006/relationships/externalLink" Target="externalLinks/externalLink120.xml"/><Relationship Id="rId141" Type="http://schemas.openxmlformats.org/officeDocument/2006/relationships/externalLink" Target="externalLinks/externalLink136.xml"/><Relationship Id="rId146" Type="http://schemas.openxmlformats.org/officeDocument/2006/relationships/externalLink" Target="externalLinks/externalLink141.xml"/><Relationship Id="rId7" Type="http://schemas.openxmlformats.org/officeDocument/2006/relationships/externalLink" Target="externalLinks/externalLink2.xml"/><Relationship Id="rId71" Type="http://schemas.openxmlformats.org/officeDocument/2006/relationships/externalLink" Target="externalLinks/externalLink66.xml"/><Relationship Id="rId92" Type="http://schemas.openxmlformats.org/officeDocument/2006/relationships/externalLink" Target="externalLinks/externalLink87.xml"/><Relationship Id="rId162" Type="http://schemas.openxmlformats.org/officeDocument/2006/relationships/customXml" Target="../customXml/item3.xml"/><Relationship Id="rId2" Type="http://schemas.openxmlformats.org/officeDocument/2006/relationships/worksheet" Target="worksheets/sheet2.xml"/><Relationship Id="rId29" Type="http://schemas.openxmlformats.org/officeDocument/2006/relationships/externalLink" Target="externalLinks/externalLink24.xml"/><Relationship Id="rId24" Type="http://schemas.openxmlformats.org/officeDocument/2006/relationships/externalLink" Target="externalLinks/externalLink19.xml"/><Relationship Id="rId40" Type="http://schemas.openxmlformats.org/officeDocument/2006/relationships/externalLink" Target="externalLinks/externalLink35.xml"/><Relationship Id="rId45" Type="http://schemas.openxmlformats.org/officeDocument/2006/relationships/externalLink" Target="externalLinks/externalLink40.xml"/><Relationship Id="rId66" Type="http://schemas.openxmlformats.org/officeDocument/2006/relationships/externalLink" Target="externalLinks/externalLink61.xml"/><Relationship Id="rId87" Type="http://schemas.openxmlformats.org/officeDocument/2006/relationships/externalLink" Target="externalLinks/externalLink82.xml"/><Relationship Id="rId110" Type="http://schemas.openxmlformats.org/officeDocument/2006/relationships/externalLink" Target="externalLinks/externalLink105.xml"/><Relationship Id="rId115" Type="http://schemas.openxmlformats.org/officeDocument/2006/relationships/externalLink" Target="externalLinks/externalLink110.xml"/><Relationship Id="rId131" Type="http://schemas.openxmlformats.org/officeDocument/2006/relationships/externalLink" Target="externalLinks/externalLink126.xml"/><Relationship Id="rId136" Type="http://schemas.openxmlformats.org/officeDocument/2006/relationships/externalLink" Target="externalLinks/externalLink131.xml"/><Relationship Id="rId157" Type="http://schemas.openxmlformats.org/officeDocument/2006/relationships/styles" Target="styles.xml"/><Relationship Id="rId61" Type="http://schemas.openxmlformats.org/officeDocument/2006/relationships/externalLink" Target="externalLinks/externalLink56.xml"/><Relationship Id="rId82" Type="http://schemas.openxmlformats.org/officeDocument/2006/relationships/externalLink" Target="externalLinks/externalLink77.xml"/><Relationship Id="rId152" Type="http://schemas.openxmlformats.org/officeDocument/2006/relationships/externalLink" Target="externalLinks/externalLink147.xml"/><Relationship Id="rId19" Type="http://schemas.openxmlformats.org/officeDocument/2006/relationships/externalLink" Target="externalLinks/externalLink14.xml"/><Relationship Id="rId14" Type="http://schemas.openxmlformats.org/officeDocument/2006/relationships/externalLink" Target="externalLinks/externalLink9.xml"/><Relationship Id="rId30" Type="http://schemas.openxmlformats.org/officeDocument/2006/relationships/externalLink" Target="externalLinks/externalLink25.xml"/><Relationship Id="rId35" Type="http://schemas.openxmlformats.org/officeDocument/2006/relationships/externalLink" Target="externalLinks/externalLink30.xml"/><Relationship Id="rId56" Type="http://schemas.openxmlformats.org/officeDocument/2006/relationships/externalLink" Target="externalLinks/externalLink51.xml"/><Relationship Id="rId77" Type="http://schemas.openxmlformats.org/officeDocument/2006/relationships/externalLink" Target="externalLinks/externalLink72.xml"/><Relationship Id="rId100" Type="http://schemas.openxmlformats.org/officeDocument/2006/relationships/externalLink" Target="externalLinks/externalLink95.xml"/><Relationship Id="rId105" Type="http://schemas.openxmlformats.org/officeDocument/2006/relationships/externalLink" Target="externalLinks/externalLink100.xml"/><Relationship Id="rId126" Type="http://schemas.openxmlformats.org/officeDocument/2006/relationships/externalLink" Target="externalLinks/externalLink121.xml"/><Relationship Id="rId147" Type="http://schemas.openxmlformats.org/officeDocument/2006/relationships/externalLink" Target="externalLinks/externalLink142.xml"/><Relationship Id="rId8" Type="http://schemas.openxmlformats.org/officeDocument/2006/relationships/externalLink" Target="externalLinks/externalLink3.xml"/><Relationship Id="rId51" Type="http://schemas.openxmlformats.org/officeDocument/2006/relationships/externalLink" Target="externalLinks/externalLink46.xml"/><Relationship Id="rId72" Type="http://schemas.openxmlformats.org/officeDocument/2006/relationships/externalLink" Target="externalLinks/externalLink67.xml"/><Relationship Id="rId93" Type="http://schemas.openxmlformats.org/officeDocument/2006/relationships/externalLink" Target="externalLinks/externalLink88.xml"/><Relationship Id="rId98" Type="http://schemas.openxmlformats.org/officeDocument/2006/relationships/externalLink" Target="externalLinks/externalLink93.xml"/><Relationship Id="rId121" Type="http://schemas.openxmlformats.org/officeDocument/2006/relationships/externalLink" Target="externalLinks/externalLink116.xml"/><Relationship Id="rId142" Type="http://schemas.openxmlformats.org/officeDocument/2006/relationships/externalLink" Target="externalLinks/externalLink137.xml"/><Relationship Id="rId163" Type="http://schemas.openxmlformats.org/officeDocument/2006/relationships/customXml" Target="../customXml/item4.xml"/><Relationship Id="rId3" Type="http://schemas.openxmlformats.org/officeDocument/2006/relationships/worksheet" Target="worksheets/sheet3.xml"/><Relationship Id="rId25" Type="http://schemas.openxmlformats.org/officeDocument/2006/relationships/externalLink" Target="externalLinks/externalLink20.xml"/><Relationship Id="rId46" Type="http://schemas.openxmlformats.org/officeDocument/2006/relationships/externalLink" Target="externalLinks/externalLink41.xml"/><Relationship Id="rId67" Type="http://schemas.openxmlformats.org/officeDocument/2006/relationships/externalLink" Target="externalLinks/externalLink62.xml"/><Relationship Id="rId116" Type="http://schemas.openxmlformats.org/officeDocument/2006/relationships/externalLink" Target="externalLinks/externalLink111.xml"/><Relationship Id="rId137" Type="http://schemas.openxmlformats.org/officeDocument/2006/relationships/externalLink" Target="externalLinks/externalLink132.xml"/><Relationship Id="rId158" Type="http://schemas.openxmlformats.org/officeDocument/2006/relationships/sharedStrings" Target="sharedStrings.xml"/><Relationship Id="rId20" Type="http://schemas.openxmlformats.org/officeDocument/2006/relationships/externalLink" Target="externalLinks/externalLink15.xml"/><Relationship Id="rId41" Type="http://schemas.openxmlformats.org/officeDocument/2006/relationships/externalLink" Target="externalLinks/externalLink36.xml"/><Relationship Id="rId62" Type="http://schemas.openxmlformats.org/officeDocument/2006/relationships/externalLink" Target="externalLinks/externalLink57.xml"/><Relationship Id="rId83" Type="http://schemas.openxmlformats.org/officeDocument/2006/relationships/externalLink" Target="externalLinks/externalLink78.xml"/><Relationship Id="rId88" Type="http://schemas.openxmlformats.org/officeDocument/2006/relationships/externalLink" Target="externalLinks/externalLink83.xml"/><Relationship Id="rId111" Type="http://schemas.openxmlformats.org/officeDocument/2006/relationships/externalLink" Target="externalLinks/externalLink106.xml"/><Relationship Id="rId132" Type="http://schemas.openxmlformats.org/officeDocument/2006/relationships/externalLink" Target="externalLinks/externalLink127.xml"/><Relationship Id="rId153" Type="http://schemas.openxmlformats.org/officeDocument/2006/relationships/externalLink" Target="externalLinks/externalLink148.xml"/><Relationship Id="rId15" Type="http://schemas.openxmlformats.org/officeDocument/2006/relationships/externalLink" Target="externalLinks/externalLink10.xml"/><Relationship Id="rId36" Type="http://schemas.openxmlformats.org/officeDocument/2006/relationships/externalLink" Target="externalLinks/externalLink31.xml"/><Relationship Id="rId57" Type="http://schemas.openxmlformats.org/officeDocument/2006/relationships/externalLink" Target="externalLinks/externalLink52.xml"/><Relationship Id="rId106" Type="http://schemas.openxmlformats.org/officeDocument/2006/relationships/externalLink" Target="externalLinks/externalLink101.xml"/><Relationship Id="rId127" Type="http://schemas.openxmlformats.org/officeDocument/2006/relationships/externalLink" Target="externalLinks/externalLink122.xml"/><Relationship Id="rId10" Type="http://schemas.openxmlformats.org/officeDocument/2006/relationships/externalLink" Target="externalLinks/externalLink5.xml"/><Relationship Id="rId31" Type="http://schemas.openxmlformats.org/officeDocument/2006/relationships/externalLink" Target="externalLinks/externalLink26.xml"/><Relationship Id="rId52" Type="http://schemas.openxmlformats.org/officeDocument/2006/relationships/externalLink" Target="externalLinks/externalLink47.xml"/><Relationship Id="rId73" Type="http://schemas.openxmlformats.org/officeDocument/2006/relationships/externalLink" Target="externalLinks/externalLink68.xml"/><Relationship Id="rId78" Type="http://schemas.openxmlformats.org/officeDocument/2006/relationships/externalLink" Target="externalLinks/externalLink73.xml"/><Relationship Id="rId94" Type="http://schemas.openxmlformats.org/officeDocument/2006/relationships/externalLink" Target="externalLinks/externalLink89.xml"/><Relationship Id="rId99" Type="http://schemas.openxmlformats.org/officeDocument/2006/relationships/externalLink" Target="externalLinks/externalLink94.xml"/><Relationship Id="rId101" Type="http://schemas.openxmlformats.org/officeDocument/2006/relationships/externalLink" Target="externalLinks/externalLink96.xml"/><Relationship Id="rId122" Type="http://schemas.openxmlformats.org/officeDocument/2006/relationships/externalLink" Target="externalLinks/externalLink117.xml"/><Relationship Id="rId143" Type="http://schemas.openxmlformats.org/officeDocument/2006/relationships/externalLink" Target="externalLinks/externalLink138.xml"/><Relationship Id="rId148" Type="http://schemas.openxmlformats.org/officeDocument/2006/relationships/externalLink" Target="externalLinks/externalLink143.xml"/><Relationship Id="rId4" Type="http://schemas.openxmlformats.org/officeDocument/2006/relationships/worksheet" Target="worksheets/sheet4.xml"/><Relationship Id="rId9" Type="http://schemas.openxmlformats.org/officeDocument/2006/relationships/externalLink" Target="externalLinks/externalLink4.xml"/><Relationship Id="rId26" Type="http://schemas.openxmlformats.org/officeDocument/2006/relationships/externalLink" Target="externalLinks/externalLink21.xml"/><Relationship Id="rId47" Type="http://schemas.openxmlformats.org/officeDocument/2006/relationships/externalLink" Target="externalLinks/externalLink42.xml"/><Relationship Id="rId68" Type="http://schemas.openxmlformats.org/officeDocument/2006/relationships/externalLink" Target="externalLinks/externalLink63.xml"/><Relationship Id="rId89" Type="http://schemas.openxmlformats.org/officeDocument/2006/relationships/externalLink" Target="externalLinks/externalLink84.xml"/><Relationship Id="rId112" Type="http://schemas.openxmlformats.org/officeDocument/2006/relationships/externalLink" Target="externalLinks/externalLink107.xml"/><Relationship Id="rId133" Type="http://schemas.openxmlformats.org/officeDocument/2006/relationships/externalLink" Target="externalLinks/externalLink128.xml"/><Relationship Id="rId154" Type="http://schemas.openxmlformats.org/officeDocument/2006/relationships/externalLink" Target="externalLinks/externalLink149.xml"/><Relationship Id="rId16" Type="http://schemas.openxmlformats.org/officeDocument/2006/relationships/externalLink" Target="externalLinks/externalLink11.xml"/><Relationship Id="rId37" Type="http://schemas.openxmlformats.org/officeDocument/2006/relationships/externalLink" Target="externalLinks/externalLink32.xml"/><Relationship Id="rId58" Type="http://schemas.openxmlformats.org/officeDocument/2006/relationships/externalLink" Target="externalLinks/externalLink53.xml"/><Relationship Id="rId79" Type="http://schemas.openxmlformats.org/officeDocument/2006/relationships/externalLink" Target="externalLinks/externalLink74.xml"/><Relationship Id="rId102" Type="http://schemas.openxmlformats.org/officeDocument/2006/relationships/externalLink" Target="externalLinks/externalLink97.xml"/><Relationship Id="rId123" Type="http://schemas.openxmlformats.org/officeDocument/2006/relationships/externalLink" Target="externalLinks/externalLink118.xml"/><Relationship Id="rId144" Type="http://schemas.openxmlformats.org/officeDocument/2006/relationships/externalLink" Target="externalLinks/externalLink139.xml"/><Relationship Id="rId90" Type="http://schemas.openxmlformats.org/officeDocument/2006/relationships/externalLink" Target="externalLinks/externalLink85.xml"/><Relationship Id="rId27" Type="http://schemas.openxmlformats.org/officeDocument/2006/relationships/externalLink" Target="externalLinks/externalLink22.xml"/><Relationship Id="rId48" Type="http://schemas.openxmlformats.org/officeDocument/2006/relationships/externalLink" Target="externalLinks/externalLink43.xml"/><Relationship Id="rId69" Type="http://schemas.openxmlformats.org/officeDocument/2006/relationships/externalLink" Target="externalLinks/externalLink64.xml"/><Relationship Id="rId113" Type="http://schemas.openxmlformats.org/officeDocument/2006/relationships/externalLink" Target="externalLinks/externalLink108.xml"/><Relationship Id="rId134" Type="http://schemas.openxmlformats.org/officeDocument/2006/relationships/externalLink" Target="externalLinks/externalLink129.xml"/><Relationship Id="rId80" Type="http://schemas.openxmlformats.org/officeDocument/2006/relationships/externalLink" Target="externalLinks/externalLink75.xml"/><Relationship Id="rId155" Type="http://schemas.openxmlformats.org/officeDocument/2006/relationships/externalLink" Target="externalLinks/externalLink15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1\TPAUL~1.HOB\LOCALS~1\Temp\notes6030C8\TEMP\2003%20Dx%20Tariff%20021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Revenue%20Management\PreMarketOpen\PV%20Model%20%20March%202002%20Rates.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A:\LBO%20Model%20ii.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http://cafe.nexteraenergy.com/sharepoint/hr/totalrewards/fplgroupcomp/Performance%20Rewards/1.0%20Preparation/2017/1.8%20Testing/Exec-Merit_Audit_Report%20Test%20Book.xlsx"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U:\Escalations\2001\2000-01Actual%20EscalationsFINALrevdk.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D:\Pension%20support\2007%20forecast\CPP%20EI\CPP%20EI%20Payment%202006.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C:\Mario\Anne\Pension%20support\Pension%20Payment%20Allocation\2012\Pension%20Payment%20Allocation-2012%20HydroOne%20Benefits%20Forecast%20-%20Base%20Scenario%20@5.25%25.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C:\DOCUME~1\185056\LOCALS~1\Temp\Temporary%20Directory%202%20for%20RMDx%20BP061208b.zip\TEMP\FINAL%2004-01%20COP%20Variance%20Data.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C:\DOCUME~1\185056\LOCALS~1\Temp\Temporary%20Directory%202%20for%20RMDx%20BP061208b.zip\TEMP\DRAFT%232%2003-09%20Data%20for%20Sep-03%20Preliminary%20IMO%20Invoice%20Estimate.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C:\DOCUME~1\185056\LOCALS~1\Temp\Temporary%20Directory%202%20for%20RMDx%20BP061208b.zip\TEMP\Apr-03%20IMO%20Invoice%20Estimate%20Data%20(5%20business%20day%20after%20month%20end).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C:\DOCUME~1\TPAUL~1.HOB\LOCALS~1\Temp\notes6030C8\REPORTNG\Integration\2000\05-2000\SLA%20Reporting%20Input.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C:\Documents%20and%20Settings\184994\Local%20Settings\Temporary%20Internet%20Files\OLKA1\CCCM%202007-11%20060512%2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cafe.nexteraenergy.com/VOL1/COMBCYC/PMG/performance/UNIT4PRF.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A:\TEMP\MODELKEY.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C:\TEMP\HydroOne%20Benefits%20Forecast%20%20Mar-17-04%2010pm.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0705milpfv02\202424$\REGULATORY%20FINANCE%20SUPPORT\2008%20Reg%20Asset%20YTD%20LTD%20Reports%20MM\Nov%20Dec%2008\2008-11%20Regulatory%20Assets%20Report%20LTD.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https://nee.sharepoint.com/0705milpfv02/202424$/REGULATORY%20FINANCE%20SUPPORT/2008%20Reg%20Asset%20YTD%20LTD%20Reports%20MM/Nov%20Dec%2008/2008-11%20Regulatory%20Assets%20Report%20LTD.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C:\Mario\Anne\Pension%20support\payroll%20benefit%20fcst%20model\2008%20version\HydroOneBenefitsForecast_Ver_08C_Dec%2012%20%20.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MyDataFPL\user$\change%20of%20control\CIC%20Payout%20PSA%20&amp;%20SVA%20excluding%20Top%208%20for%20Payroll.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D:\Users\msavoy001\Documentum\Viewed\SR&amp;ED%20Projects%202012%20-%20MASTER_24.xlsx"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E:\fs700\user\nVision\iscextss.xnv"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https://nee-my.sharepoint.com/Users/jph07aj/AppData/Local/Microsoft/Windows/INetCache/Content.Outlook/MQG1QAE9/NHT%20PTF%20ATRR-Jun%201%202020%20-May%2031%202021%20Rates%20Draft.xlsx"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C:\ccollet\New%20Models\newmode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Accounting\2014\Bad%20Debt\2014-12\Dual%20bill%20in%20POR%20states.xlsx"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C:\sites\400\4050\2016-2018\2017\Tax%20Returns\Bruce%20to%20Milton\B2M%20Limited%20Partnership\C%20-%20WPs\Final%20Provision%20and%20Tax%20WPs\2017-12-31%20-%20Tax%20Provision%20B2M%20w%20partner%20equity.xlsx"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C:\DOCUME~1\TPAUL~1.HOB\LOCALS~1\Temp\notes6030C8\WINNT\Profiles\396116\Desktop\based%20pensionable%20earnings%20for%20Q4%202002.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0702MILPFV\819770$\Market%20Ready\market%20ready-cost,int,amort\main%20worksheets\interest%20improve%20&amp;%20amort%20of%20DX%20capital%20approved%20&amp;%20non-approved%20after%20adj.xls"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https://nee.sharepoint.com/0702MILPFV/819770$/Market%20Ready/market%20ready-cost,int,amort/main%20worksheets/interest%20improve%20&amp;%20amort%20of%20DX%20capital%20approved%20&amp;%20non-approved%20after%20adj.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file:///C:\DOCUME~1\TPAUL~1.HOB\LOCALS~1\Temp\notes6030C8\TEMP\RMDx%20CD030429a%20BP030429a%20ACMar030410.xls"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file:///\\vortex-ho3\financebusinessplanning\2012-2016%20CF&amp;S\Cost%20Allocation\CCCM%20BP2012-16%20v044%20(remove%20circular%20reference).xls"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https://nee.sharepoint.com/vortex-ho3/financebusinessplanning/2012-2016%20CF&amp;S/Cost%20Allocation/CCCM%20BP2012-16%20v044%20(remove%20circular%20reference).xls"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file:///\\vortex-ho3\financebusinessplanning\Users\Howard\Documents\Hydro%20One%202011\CCCM%20BP2012-16%20v047.xls"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https://nee.sharepoint.com/vortex-ho3/financebusinessplanning/Users/Howard/Documents/Hydro%20One%202011/CCCM%20BP2012-16%20v047.xls"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file:///\\0701milpfv\486465$\Time%20_%20Cost%20Allocation\2004%2011%20AM%20Allocation\Time%20Allocation%20Study%20Summary.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sites\400\4050\Year-2013-Present\2015\Tax%20Returns\Provision%20to%20Return-%20Current%20and%20Deferred\9.%20Haldimand\2015-10-31%20TRUE%20UP%20%20HCHI%20Tax%20Provision.xlsm"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https://nee.sharepoint.com/0701milpfv/486465$/Time%20_%20Cost%20Allocation/2004%2011%20AM%20Allocation/Time%20Allocation%20Study%20Summary.xls"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file:///A:\CORPFIN\ERHARD\TRAINING\1997%20Analyst%20Training\train-mod_v1.xls"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file:///C:\DOCUME~1\185056\LOCALS~1\Temp\Temporary%20Directory%202%20for%20RMDx%20BP061208b.zip\TEMP\v2%20DRAFT%2004-02%20COP%20Variance%20Data.xls"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file:///C:\DOCUME~1\TPAUL~1.HOB\LOCALS~1\Temp\notes6030C8\TEMP\Journal%20Entries\PeopleSoft%20V8\GL%20JOURNAL%20TEMPLATE-Data%20Validation.xls" TargetMode="External"/></Relationships>
</file>

<file path=xl/externalLinks/_rels/externalLink134.xml.rels><?xml version="1.0" encoding="UTF-8" standalone="yes"?>
<Relationships xmlns="http://schemas.openxmlformats.org/package/2006/relationships"><Relationship Id="rId1" Type="http://schemas.openxmlformats.org/officeDocument/2006/relationships/externalLinkPath" Target="file:///\\MyDataFPL\user$\FPL%20COMP\Long%20Term%20Incentive\2013%20Modeling\Copy%20of%202013%20PSA%20Perf%20Dollar%20Modeling%20FPL%20FPLES%20NEE%20Aviation%20v3.xlsx" TargetMode="External"/></Relationships>
</file>

<file path=xl/externalLinks/_rels/externalLink135.xml.rels><?xml version="1.0" encoding="UTF-8" standalone="yes"?>
<Relationships xmlns="http://schemas.openxmlformats.org/package/2006/relationships"><Relationship Id="rId1" Type="http://schemas.openxmlformats.org/officeDocument/2006/relationships/externalLinkPath" Target="file:///C:\Reporting\Overhead%20Cap%20Rate\2014%20Overhead%20Cap\Step%200-Acc%20File\DRAFT%20AccomplishmentFile_2013-09-18h11m25s43.xlsm" TargetMode="External"/></Relationships>
</file>

<file path=xl/externalLinks/_rels/externalLink136.xml.rels><?xml version="1.0" encoding="UTF-8" standalone="yes"?>
<Relationships xmlns="http://schemas.openxmlformats.org/package/2006/relationships"><Relationship Id="rId1" Type="http://schemas.openxmlformats.org/officeDocument/2006/relationships/externalLinkPath" Target="file:///D:\Documents%20and%20Settings\203960\Local%20Settings\Temporary%20Internet%20Files\OLK1F\Current%20Tax%20Model%20-%20Nadine%20Clarke.xls" TargetMode="External"/></Relationships>
</file>

<file path=xl/externalLinks/_rels/externalLink137.xml.rels><?xml version="1.0" encoding="UTF-8" standalone="yes"?>
<Relationships xmlns="http://schemas.openxmlformats.org/package/2006/relationships"><Relationship Id="rId1" Type="http://schemas.openxmlformats.org/officeDocument/2006/relationships/externalLinkPath" Target="http://cafe.nexteraenergy.com/sharepoint/hr/totalrewards/fplgroupcomp/Performance%20Rewards/1.0%20Preparation/2016/1.8%20Testing/Audit%20Query%20Test%20Log%20qa.xlsx" TargetMode="External"/></Relationships>
</file>

<file path=xl/externalLinks/_rels/externalLink138.xml.rels><?xml version="1.0" encoding="UTF-8" standalone="yes"?>
<Relationships xmlns="http://schemas.openxmlformats.org/package/2006/relationships"><Relationship Id="rId1" Type="http://schemas.openxmlformats.org/officeDocument/2006/relationships/externalLinkPath" Target="file:///D:\Shared_Files\2009_tax\Provision%20-%20Year%20End%20jan%2011\Notes\2009%20tax%20provision%20v%201%20xls%20-tax%20notes%20modified%20for%20Provision%20to%20Return.xls" TargetMode="External"/></Relationships>
</file>

<file path=xl/externalLinks/_rels/externalLink139.xml.rels><?xml version="1.0" encoding="UTF-8" standalone="yes"?>
<Relationships xmlns="http://schemas.openxmlformats.org/package/2006/relationships"><Relationship Id="rId1" Type="http://schemas.openxmlformats.org/officeDocument/2006/relationships/externalLinkPath" Target="file:///C:\PCDOCS\VT16819\ICIX\7zjf01_.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M:\Documents%20and%20Settings\Ray.Hankinson\My%20Documents\My%20Data%20X\Cost\1-Equip%20Costs\Gascomp-x.xls" TargetMode="External"/></Relationships>
</file>

<file path=xl/externalLinks/_rels/externalLink140.xml.rels><?xml version="1.0" encoding="UTF-8" standalone="yes"?>
<Relationships xmlns="http://schemas.openxmlformats.org/package/2006/relationships"><Relationship Id="rId1" Type="http://schemas.openxmlformats.org/officeDocument/2006/relationships/externalLinkPath" Target="file:///C:\TEMP\June22_model.xls" TargetMode="External"/></Relationships>
</file>

<file path=xl/externalLinks/_rels/externalLink141.xml.rels><?xml version="1.0" encoding="UTF-8" standalone="yes"?>
<Relationships xmlns="http://schemas.openxmlformats.org/package/2006/relationships"><Relationship Id="rId1" Type="http://schemas.openxmlformats.org/officeDocument/2006/relationships/externalLinkPath" Target="file:///C:\Users\CXZ05BL\AppData\Local\Microsoft\Windows\Temporary%20Internet%20Files\Content.Outlook\JUBXHTW8\RZ%20WITH%20PRORATIONS%20Calcs%20for%20increased%20pools%20as%20of%209_5_14%20w%20current%20salaries%20rev1.xlsx" TargetMode="External"/></Relationships>
</file>

<file path=xl/externalLinks/_rels/externalLink142.xml.rels><?xml version="1.0" encoding="UTF-8" standalone="yes"?>
<Relationships xmlns="http://schemas.openxmlformats.org/package/2006/relationships"><Relationship Id="rId1" Type="http://schemas.openxmlformats.org/officeDocument/2006/relationships/externalLinkPath" Target="file:///S:\Budgets\2007%20Budget\2007%20Income%20and%20Expense%20Budget%20trending.xls" TargetMode="External"/></Relationships>
</file>

<file path=xl/externalLinks/_rels/externalLink143.xml.rels><?xml version="1.0" encoding="UTF-8" standalone="yes"?>
<Relationships xmlns="http://schemas.openxmlformats.org/package/2006/relationships"><Relationship Id="rId1" Type="http://schemas.openxmlformats.org/officeDocument/2006/relationships/externalLinkPath" Target="file:///C:\sites\400\4050\2013-2015\2015\Tax%20Returns\Provision%20to%20Return-%20Current%20and%20Deferred\6.%20Bruce%20to%20Milton\2015-12-31%20%20Amended%20CMT%20TRUE%20UP%20Bruce%20to%20Milton%20-%20Tax%20Provision%20v2.xlsx" TargetMode="External"/></Relationships>
</file>

<file path=xl/externalLinks/_rels/externalLink144.xml.rels><?xml version="1.0" encoding="UTF-8" standalone="yes"?>
<Relationships xmlns="http://schemas.openxmlformats.org/package/2006/relationships"><Relationship Id="rId1" Type="http://schemas.openxmlformats.org/officeDocument/2006/relationships/externalLinkPath" Target="file:///\\vortex-ho3\financebusinessplanning\2012-2016%20CF&amp;S\Cost%20Allocation\CCCM%20BP2012-16%20v046%20(new%20Telecom%20dollars%20and%20smart%20meter%20under%20Telecom).xls" TargetMode="External"/></Relationships>
</file>

<file path=xl/externalLinks/_rels/externalLink145.xml.rels><?xml version="1.0" encoding="UTF-8" standalone="yes"?>
<Relationships xmlns="http://schemas.openxmlformats.org/package/2006/relationships"><Relationship Id="rId1" Type="http://schemas.openxmlformats.org/officeDocument/2006/relationships/externalLinkPath" Target="https://nee.sharepoint.com/vortex-ho3/financebusinessplanning/2012-2016%20CF&amp;S/Cost%20Allocation/CCCM%20BP2012-16%20v046%20(new%20Telecom%20dollars%20and%20smart%20meter%20under%20Telecom).xls" TargetMode="External"/></Relationships>
</file>

<file path=xl/externalLinks/_rels/externalLink146.xml.rels><?xml version="1.0" encoding="UTF-8" standalone="yes"?>
<Relationships xmlns="http://schemas.openxmlformats.org/package/2006/relationships"><Relationship Id="rId1" Type="http://schemas.openxmlformats.org/officeDocument/2006/relationships/externalLinkPath" Target="file:///G:\Q4%202005\900-MSCA2005-2005-12-30%20jan%209%20pm%20with%20capex%20final1.xls" TargetMode="External"/></Relationships>
</file>

<file path=xl/externalLinks/_rels/externalLink147.xml.rels><?xml version="1.0" encoding="UTF-8" standalone="yes"?>
<Relationships xmlns="http://schemas.openxmlformats.org/package/2006/relationships"><Relationship Id="rId1" Type="http://schemas.openxmlformats.org/officeDocument/2006/relationships/externalLinkPath" Target="file:///C:\Documents%20and%20Settings\210364\Local%20Settings\Temporary%20Internet%20Files\OLK9\CCCM%202006%20Final%20(3).xls" TargetMode="External"/></Relationships>
</file>

<file path=xl/externalLinks/_rels/externalLink148.xml.rels><?xml version="1.0" encoding="UTF-8" standalone="yes"?>
<Relationships xmlns="http://schemas.openxmlformats.org/package/2006/relationships"><Relationship Id="rId1" Type="http://schemas.openxmlformats.org/officeDocument/2006/relationships/externalLinkPath" Target="file:///C:\DOCUME~1\TPAUL~1.HOB\LOCALS~1\Temp\notes6030C8\TEMP\HydroOne%20Benefits%20Forecast%20%20May-29-03.xls" TargetMode="External"/></Relationships>
</file>

<file path=xl/externalLinks/_rels/externalLink149.xml.rels><?xml version="1.0" encoding="UTF-8" standalone="yes"?>
<Relationships xmlns="http://schemas.openxmlformats.org/package/2006/relationships"><Relationship Id="rId1" Type="http://schemas.openxmlformats.org/officeDocument/2006/relationships/externalLinkPath" Target="file:///\\Hob2\accounting\Accounting%20Files\Peoples%20Soft%20Accts\Matrix%20to%20PeopleSof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ecision%20Support\WWL%20396116\Hydro%20One%202006-2010%20Benefits%20Forecast%20(Confidential)\HydroOne%20Benefits%20Forecast%20%20Ver%2005A%20(DRAFT)%20%20Nov-02-04%208am.xls" TargetMode="External"/></Relationships>
</file>

<file path=xl/externalLinks/_rels/externalLink150.xml.rels><?xml version="1.0" encoding="UTF-8" standalone="yes"?>
<Relationships xmlns="http://schemas.openxmlformats.org/package/2006/relationships"><Relationship Id="rId1" Type="http://schemas.openxmlformats.org/officeDocument/2006/relationships/externalLinkPath" Target="https://nee.sharepoint.com/Hob2/accounting/Accounting%20Files/Peoples%20Soft%20Accts/Matrix%20to%20PeopleSof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0705milpfv02\202424$\Documents%20and%20Settings\Anne\My%20Documents\Inergi\Recovery%20Support\2006%20OU%20report\08-06\Reports\Over%20Under%20Report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nee.sharepoint.com/0705milpfv02/202424$/Documents%20and%20Settings/Anne/My%20Documents/Inergi/Recovery%20Support/2006%20OU%20report/08-06/Reports/Over%20Under%20Repor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OCUME~1\TPAUL~1.HOB\LOCALS~1\Temp\notes6030C8\TEMP\Directs%20and%20LDCs%20Actuals%20-%20Jan.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1\TPAUL~1.HOB\LOCALS~1\Temp\notes6030C8\TEMP\Apr%20Direct%20LDC%20CSS%20Actua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1\TPAUL~1.HOB\LOCALS~1\Temp\notes6030C8\TEMP\Old%20011022\BIG%20DX%20010629a%20010719a%20BAS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OCUME~1\TPAUL~1.HOB\LOCALS~1\Temp\notes6030C8\TEMP\Aug%20Direct%20LDC%20CSS%20Actual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DOCUME~1\TPAUL~1.HOB\LOCALS~1\Temp\notes6030C8\TEMP\Dec%20Direct%20LDC%20CSS%20Actual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1\TPAUL~1.HOB\LOCALS~1\Temp\notes6030C8\TEMP\Feb%20Direct%20LDC%20CSS%20Actuals.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1\TPAUL~1.HOB\LOCALS~1\Temp\notes6030C8\TEMP\Jan%20Direct%20LDC%20CSS%20Actuals.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DOCUME~1\TPAUL~1.HOB\LOCALS~1\Temp\notes6030C8\TEMP\July%20Direct%20LDC%20CSS%20Actuals.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DOCUME~1\TPAUL~1.HOB\LOCALS~1\Temp\notes6030C8\TEMP\June%20Direct%20LDC%20CSS%20Actual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DOCUME~1\TPAUL~1.HOB\LOCALS~1\Temp\notes6030C8\TEMP\Mar%20Direct%20LDC%20CSS%20Actual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OCUME~1\TPAUL~1.HOB\LOCALS~1\Temp\notes6030C8\TEMP\May%20Direct%20LDC%20CSS%20Actuals.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DOCUME~1\TPAUL~1.HOB\LOCALS~1\Temp\notes6030C8\TEMP\Nov%20Direct%20LDC%20CSS%20Actuals.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1\TPAUL~1.HOB\LOCALS~1\Temp\notes6030C8\TEMP\Oct%20Direct%20LDC%20CSS%20Actua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Documents%20and%20Settings\guajpae1\Local%20Settings\Temporary%20Internet%20Files\OLK17\03%202005%20StorageClosePackage.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DOCUME~1\TPAUL~1.HOB\LOCALS~1\Temp\notes6030C8\TEMP\Sept%20Direct%20LDC%20CSS%20Actuals.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Anne\Pension%20support\OPRB-OPEB%20Quarterly%20Analysis\2013\Q2\2013%20summary%20for%20%20pension%20and%20benefit%20-Mar%202013.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Anne\Pension%20support\OPRB-OPEB%20Quarterly%20Analysis\2013\Q3\2013%20summary%20for%20%20pension%20and%20benefit%20-%20Sep%20%20%202013.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Anne\Pension%20support\OPRB-OPEB%20Quarterly%20Analysis\2010\Q3\2010%20summary%20for%20%20pension%20and%20benefit%20-July%2018%202010.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Pension%20&amp;%20OPEB\2014\12%20Dec%202014\2014%20summary%20for%20%20pension%20and%20benefit%20-%20Q4%202014-%20revised.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DOCUME~1\TPAUL~1.HOB\LOCALS~1\Temp\notes6030C8\TEMP\Retail%20and%20MEU%20Actuals%20-%20Jan.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DOCUME~1\TPAUL~1.HOB\LOCALS~1\Temp\notes6030C8\TEMP\Apr%20CSS%20Actuals.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DOCUME~1\TPAUL~1.HOB\LOCALS~1\Temp\notes6030C8\TEMP\Aug%20CSS%20Actuals.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DOCUME~1\TPAUL~1.HOB\LOCALS~1\Temp\notes6030C8\TEMP\Dec%20CSS%20Actual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DOCUME~1\TPAUL~1.HOB\LOCALS~1\Temp\notes6030C8\TEMP\Feb%20CSS%20Actual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cafe.nexteraenergy.com/HOME/FL%20Expansion/South%20of%20Martin/May%202014%20First%20Cut/C.Home.RemoteAccess.exu0ocl/040609%20FUEL%20COST%20RECOVERY%20-%20IRP%20SHORT%20&amp;%20LONG-TERM%20FOSSIL%20FUEL%20PRICE%20FORECAST.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DOCUME~1\TPAUL~1.HOB\LOCALS~1\Temp\notes6030C8\TEMP\Jan%20CSS%20Actuals.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DOCUME~1\TPAUL~1.HOB\LOCALS~1\Temp\notes6030C8\TEMP\July%20CSS%20Actuals.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DOCUME~1\TPAUL~1.HOB\LOCALS~1\Temp\notes6030C8\TEMP\June%20CSS%20Actuals.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DOCUME~1\TPAUL~1.HOB\LOCALS~1\Temp\notes6030C8\TEMP\Mar%20CSS%20Actual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DOCUME~1\TPAUL~1.HOB\LOCALS~1\Temp\notes6030C8\TEMP\May%20CSS%20Actuals.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DOCUME~1\TPAUL~1.HOB\LOCALS~1\Temp\notes6030C8\TEMP\Nov%20CSS%20Actuals.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DOCUME~1\TPAUL~1.HOB\LOCALS~1\Temp\notes6030C8\TEMP\Oct%20CSS%20Actuals.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DOCUME~1\TPAUL~1.HOB\LOCALS~1\Temp\notes6030C8\TEMP\Sept%20CSS%20Actuals.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2006\CF&amp;S%20%20Monthly%20Reports\04-April\CFS%20Management%20Reports\CFS_Corp%20Level%20Adj%20model%20Apr%20prelim%20@%20May10.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https://aipprod.corp.hydroone.com/AIPPROD/CopperLeaf5/ReportOutput/Pickup/D6C2DF90F0A243838A994E8B1E4D0B02/DriverSummary_2013-07-31h06m52s26.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Financing%20Plan\2009\Documents%20and%20Settings\pkettles\My%20Documents\By%20State\Minnesota\Documents%20and%20Settings\mnguyen\My%20Documents\car.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Users\176532\AppData\Local\Microsoft\Windows\Temporary%20Internet%20Files\Content.Outlook\TQZE612L\2013-19%20HydroOne%20Benefits%20Forecast%20-%20July%205.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2.05%20Cost%20Allocation%20Model%20Upgrading%20Project\CCAM%202007-11%20060512%202007-2011%20(Printing%20-%20Rudden).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Documents%20and%20Settings\180728\Local%20Settings\Temporary%20Internet%20Files\OLKCA\2007%20summary%20for%20%20pension%20and%20benefit%20Dec%2013%20for%20Pensioner%20GLI%20accrual.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0705milpfv02\202424$\Documents%20and%20Settings\176532\Local%20Settings\Temporary%20Internet%20Files\OLKE7\HydroOneBenefitsForecast_Ver_07F%20Feb21%20%20with%20Mercer%20fcst%20payemnt%20(2).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s://nee.sharepoint.com/0705milpfv02/202424$/Documents%20and%20Settings/176532/Local%20Settings/Temporary%20Internet%20Files/OLKE7/HydroOneBenefitsForecast_Ver_07F%20Feb21%20%20with%20Mercer%20fcst%20payemnt%20(2).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0705milpfv02\188862$\HydroOneBenefitsForecast_Ver_08C_Dec%2012%20(%20Final).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https://nee.sharepoint.com/0705milpfv02/188862$/HydroOneBenefitsForecast_Ver_08C_Dec%2012%20(%20Final).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H:\Documents%20and%20Settings\atb0hw9\Desktop\Ab_temp\Desktop\WIP2\Hurdle_Rate_Study_2003\Hurdle_Rate_Study_2002\2002VLData\2002HRData.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G:\Audit%20Information\4.0%20Phase%20III%20-%20Ongoing%204.3%20Rebate\4.3%20Calculation%20of%20Payments%20from%20or%20to%20IMO\F_June%202003\a)%20May-03%201506%20Calculations%20&amp;%20Form%201506%20Attachement.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G:\Audit%20Information\4.0%20Phase%20III%20-%20Ongoing%204.3%20Rebate\4.3%20Calculation%20of%20Payments%20from%20or%20to%20IMO\G_July%202003\a)%20Jun-03%201506%20Calculations%20&amp;%20Form%201506%20Attachmen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0705milpfv02\202424$\TEMP\Davisville_IOWA%20%20Dx%20With%20New%20PHASE-iN_Sept291.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Pension%20&amp;%20OPEB\2014\12%20Dec%202014\OPRB_OPEB_Q4_2014%20Analysis%20-%20Jan%2030%202015.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Documents%20and%20Settings\514185\Local%20Settings\Temporary%20Internet%20Files\OLKB\2006Support\Horizontal%20BP%20Supporting%20Files\WPSR%20Input%20-%20CFS_r1_Dec2004%20Final%20-%20Revised@Jan%2017.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C:\COMP\INCENTIVES\SHORT%20TERM%20INCENTIVE\BUDGET\2018\Q3%202017%20STI%20(2018%20payout)%20Sensitivity%209.20.17%2011.2.17%20budget%20sensitivity.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C:\FPL%20COMP\Bonus%20Accrual%202015%20for%20'16\nonregnuclear%20barg%2012.18.15.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M:\My%20Documents\HON%20bypass%20current%20study\Backup-TRF&amp;LINE-Bypass%20dec19.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C:\Temp\C.Program%20Files.notes.data\Documents\FPL_2006PlngProc_Sec3_Apndx.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C:\Meekey%20Paul\Month%20End%20Close\2009\02-2009\AR\2009-02-28\Allowance%20Calc%20-%20WO%20Over%2090%20Days%20-%202009-02-28%20alternate.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AP-PSOFT-P01\FINUSER\ADHOC\MSCA2005\link.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https://nee.sharepoint.com/AP-PSOFT-P01/FINUSER/ADHOC/MSCA2005/link.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C:\Documents%20and%20Settings\514185\Local%20Settings\Temporary%20Internet%20Files\OLKB\CCCM%202007-11%200605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nee.sharepoint.com/0705milpfv02/202424$/TEMP/Davisville_IOWA%20%20Dx%20With%20New%20PHASE-iN_Sept291.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R:\CLARK\MODELS\wacc.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Vortex-ho1\ohtel-ext\Projects\Financials\2008\Un-Consolidated\Copy%20of%20900-MSCA2005-2008-12-31%20v%2015Jan09%20incl%20Capex%20UnCons.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https://nee.sharepoint.com/Vortex-ho1/ohtel-ext/Projects/Financials/2008/Un-Consolidated/Copy%20of%20900-MSCA2005-2008-12-31%20v%2015Jan09%20incl%20Capex%20UnCons.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Q:\!!FINANCE%20files\PROJECTS\Projects\Financials\2010\HOT%20Links\Copy%20of%20900-MSCA2005-2008-12-31%20v%2015Jan09%20incl%20Capex%20HOT%20Links.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https://nee-my.sharepoint.com/Returns/Post%202001%20returns/Tax%20Return%20Workpaper%20Files/2012/FPL%20&amp;%20SUBS/Income%20Tax/Tax%20Return%20Workpapers/TQs/12TQ18%20MSC/2012_FPL_100101_TQ18_Mixed%20Service%20Cost_TaxWorkpapers.xlsx"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C:\Anne\SMS%20Support\2013\Mar\SCS%20Variance%20Report%20Mar%202013.xlsx"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N:\SAP%20BIBW\Test%20Scripts\QAP\QAP%20Q2%202009%20July%2023.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C:\sites\400\4050\Year-2013-Present\2015\Year-End%20Provision\2015-10%20TAX%20PROVISION%20(IPO)\4.%20Telecom\2015-10-30-%20Tax%20Provision%20Telecom%20-%20V2.xlsm"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C:\DOCUME~1\185056\LOCALS~1\Temp\Temporary%20Directory%202%20for%20RMDx%20BP061208b.zip\TEMP\COP%20Accrual%20from%20Joanna%20Lee\04-04%20Data%20for%20Accrual.xls" TargetMode="External"/></Relationships>
</file>

<file path=xl/externalLinks/_rels/externalLink79.xml.rels><?xml version="1.0" encoding="UTF-8" standalone="yes"?>
<Relationships xmlns="http://schemas.openxmlformats.org/package/2006/relationships"><Relationship Id="rId1" Type="http://schemas.microsoft.com/office/2006/relationships/xlExternalLinkPath/xlPathMissing" Target="MERGER1"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SHARED\Benefits\Benefit%20Expenses\2011\Vacation%20from%20Shared%20Drive\December%202011\hr%20vac%20liab%202005\Q2%20Vacation%20Liability%20Report.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C:\TEMP\HydroOne%20Benefits%20Forecast%20%20Ver%2005A%20(DRAFT)%20%20Oct-14-04%2010%20am.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C:\Co%20op%20student%20files\Taimur%20Saad\Decision%20Support\WWL%20396116\Hydro%20One%202006-2010%20Benefits%20Forecast%20(Confidential)\HydroOne%20Benefits%20Forecast%20%20Ver%2005A%20(DRAFT)%20%20Nov-02-04%208am.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C:\DOCUME~1\TPAUL~1.HOB\LOCALS~1\Temp\notes6030C8\TEMP\DJC%20Retail%20Revenue%20020319d%20New%20LF%20020321a.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C:\LBSS\LBSS\Facilities\October\2003%20Facility%20Cost%20Statement%20October.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pmisf05\vol7\_NEET\Budget_Forecast\2020%20Forecasts\09.2020\TBC\R09%20TBC%20Forecast%20Model_updated%20plan%20NI%202021-2026.xlsm"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C:\Users\207813\AppData\Local\Microsoft\Windows\Temporary%20Internet%20Files\Content.Outlook\5JHT273W\2017_Filing_Requirements_Chapter2_Appendices%20-%20APp.%202-BA.xlsm"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pmisf05\vol7\_NEET\Budget_Forecast\2020%20Forecasts\12.2020\TBC\TBC%20Forecast%20VPCY_LRF%20Tab.xlsx"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C:\sites\400\4050\Year-2013-Present\2014\YE%20Tax%20Provision\Telecom\2014-12-31%20-%20Tax%20Provision%20Telecom%20IFRS%20Feb%2023.xlsm"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corp\ho\ecm_tax\Income%20Tax\2014-12-31-%20Tax%20Provisionv5%20(Jan%209TB).xlsm"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https://nee.sharepoint.com/corp/ho/ecm_tax/Income%20Tax/2014-12-31-%20Tax%20Provisionv5%20(Jan%209TB).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cafe.nexteraenergy.com/26.0000%20Cost/Cash%20Flow/B&amp;V%20Revenue/B&amp;V%20Revenue%200401.xlw"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D:\TEMP\dealownership%20(revised)cip.xls" TargetMode="External"/></Relationships>
</file>

<file path=xl/externalLinks/_rels/externalLink91.xml.rels><?xml version="1.0" encoding="UTF-8" standalone="yes"?>
<Relationships xmlns="http://schemas.openxmlformats.org/package/2006/relationships"><Relationship Id="rId1" Type="http://schemas.microsoft.com/office/2006/relationships/xlExternalLinkPath/xlStartup" Target="CONADM/TEST/NUTRANS/TARIFFS/FIRM1.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C:\sites\400\4050\Year-2013-Present\2015\Year-End%20Provision\2015-12%20TAX%20PROVISION%20(Year%20End)\2.%20HONI\2015-12-31%20-%20HONI%20Tax%20Provision%20-%20v8.xlsm"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vortex-ho3\TaxCompliance-BPS\Shared_Files\2011_tax\2011_tax\Year%20end%20provision\Jan%2025\FITA%20December%202011%20Jan%2025%202012.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https://nee.sharepoint.com/vortex-ho3/TaxCompliance-BPS/Shared_Files/2011_tax/2011_tax/Year%20end%20provision/Jan%2025/FITA%20December%202011%20Jan%2025%202012.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C:\DOCUME~1\TPAUL~1.HOB\LOCALS~1\Temp\notes6030C8\H1_Fin_Models\TX%20Connection%20Model%20Development\Tx%20Connection%20Model%20%20Version%2003A%20Mar-13-03%20Test%20-%20Refined%20Version.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C:\Documents%20and%20Settings\514185\Local%20Settings\Temporary%20Internet%20Files\OLKB\2006Support\Horizontal%20BP%20Supporting%20Files\WPSR%20-%20Dec%202005%20FINAL%20@%20Jan%2011-06%20v21.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C:\Documents%20and%20Settings\179829\Local%20Settings\Temporary%20Internet%20Files\OLK187\2006%2003%20Time%20Survey%20Asset%20Mgt%20&amp;%20Etc..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C:\Documents%20and%20Settings\184174\Local%20Settings\Temporary%20Internet%20Files\OLK6\3%20-%2006%20CCCM%20Input%20Inergi%202007-02-14.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https://nee-my.sharepoint.com/Temp/C.Home.RemoteAccess.dam0qab/BK%203_23%20draf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V Model Notes"/>
      <sheetName val="Impacts"/>
      <sheetName val="Forecast Load Input_New"/>
      <sheetName val="Revenue Forecast"/>
      <sheetName val="Forecast Load Input_Chg"/>
      <sheetName val="Revenue Forecast_Chg"/>
      <sheetName val="Forecast Load Input_Chg_Old"/>
      <sheetName val="Revenue Forecast_Old"/>
      <sheetName val="Loss Factor Assumptions"/>
      <sheetName val="Forecast Load Input NA"/>
      <sheetName val="Forecast Load Assumptions NA"/>
      <sheetName val="Forecast Rate Input"/>
      <sheetName val="Rate Class Assumptions"/>
      <sheetName val="MEU Data"/>
      <sheetName val="Mthly Report"/>
      <sheetName val="Bottom Up Actuals"/>
      <sheetName val="New Top Down Actuals"/>
      <sheetName val="Monthly IMO Cost Actuals"/>
    </sheetNames>
    <sheetDataSet>
      <sheetData sheetId="0" refreshError="1"/>
      <sheetData sheetId="1" refreshError="1"/>
      <sheetData sheetId="2" refreshError="1"/>
      <sheetData sheetId="3"/>
      <sheetData sheetId="4" refreshError="1"/>
      <sheetData sheetId="5"/>
      <sheetData sheetId="6" refreshError="1"/>
      <sheetData sheetId="7"/>
      <sheetData sheetId="8" refreshError="1"/>
      <sheetData sheetId="9" refreshError="1"/>
      <sheetData sheetId="10"/>
      <sheetData sheetId="11"/>
      <sheetData sheetId="12"/>
      <sheetData sheetId="13" refreshError="1"/>
      <sheetData sheetId="14" refreshError="1"/>
      <sheetData sheetId="15" refreshError="1"/>
      <sheetData sheetId="16" refreshError="1"/>
      <sheetData sheetId="1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gresion"/>
      <sheetName val="97PVModel"/>
      <sheetName val="Rev2002"/>
      <sheetName val="Revenue_New_PV"/>
    </sheetNames>
    <sheetDataSet>
      <sheetData sheetId="0"/>
      <sheetData sheetId="1"/>
      <sheetData sheetId="2"/>
      <sheetData sheetId="3"/>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bo-sum"/>
      <sheetName val="lbo-sum2"/>
      <sheetName val="IRR"/>
      <sheetName val="lbo-p&amp;l"/>
      <sheetName val="Balance Sheet"/>
      <sheetName val="Income Statement"/>
      <sheetName val="lbo-cash"/>
      <sheetName val="lbo-debt"/>
      <sheetName val="CBM-proj"/>
      <sheetName val="(D-WE) Unitary Temp Diffs"/>
      <sheetName val="(D-CAP) Capital Temp Diffs"/>
      <sheetName val="(D-NYC) NYC Subcon Temp Dif "/>
      <sheetName val="(D-FL) Consol. Temp Diffs (FL)"/>
      <sheetName val="S-14 Wisconsin"/>
      <sheetName val="S-6 Massachusetts"/>
      <sheetName val="S-7 Minnesota"/>
      <sheetName val="S-8 New Hampshire"/>
      <sheetName val="S-10 North Dakota"/>
      <sheetName val="S-12 Texas"/>
      <sheetName val="S-16 Alabama"/>
      <sheetName val="S-17 Iowa"/>
      <sheetName val="S-1 Florida"/>
      <sheetName val="S-2 California "/>
      <sheetName val="S-5 Maine"/>
      <sheetName val="S-4 Kansas"/>
      <sheetName val="S-13 West Virginia"/>
      <sheetName val="S-18 Oklahoma"/>
      <sheetName val="S-19 Pennsylvania"/>
      <sheetName val="vlook"/>
      <sheetName val="Control"/>
      <sheetName val="Input Page"/>
      <sheetName val="Cashflow Model"/>
      <sheetName val="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Procedures"/>
      <sheetName val="Audit Query Test Script"/>
      <sheetName val="Field Definitions"/>
      <sheetName val="Exec Merit Audit Report"/>
      <sheetName val="FlexDataCY"/>
      <sheetName val="FlexCompCY"/>
      <sheetName val="FlexCompHIS"/>
      <sheetName val="Waivers Signed in PYs"/>
      <sheetName val="SystemLoad@1.0"/>
      <sheetName val="PrePerfPools"/>
      <sheetName val="IncentiveFunding"/>
      <sheetName val="PYFactoredPools"/>
      <sheetName val="PAPSA Config"/>
      <sheetName val="International"/>
      <sheetName val="Outstanding retention"/>
      <sheetName val="Nonpooled"/>
      <sheetName val="CompSystemLoad"/>
      <sheetName val="ZPIP_C_ATTR"/>
      <sheetName val="ZEXMRRNG_ATTR"/>
      <sheetName val="ZPYSCLLVL_FF_ATTR"/>
      <sheetName val="Dropdown"/>
      <sheetName val="2013 LTI"/>
      <sheetName val="Sheet2"/>
      <sheetName val="Sheet1"/>
      <sheetName val="Sheet3"/>
      <sheetName val="SAP Test Environm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
      <sheetName val="BRE"/>
      <sheetName val="PWREF-Cash"/>
      <sheetName val="PRWEF_Accrual"/>
      <sheetName val="compair"/>
      <sheetName val="YTD 2000"/>
      <sheetName val="Expensesdk"/>
      <sheetName val="Expense Escalation-Old-dk"/>
      <sheetName val="Occupancy"/>
      <sheetName val="2000GROSSUPDK"/>
      <sheetName val="Expense Historydk"/>
      <sheetName val="Escalation Invoice-Old"/>
      <sheetName val="Expense Reconciliation-Newdk"/>
      <sheetName val="Escalation Invoice #1"/>
      <sheetName val="Tax Escalation-Old"/>
      <sheetName val="Tax Invoice"/>
      <sheetName val="2001 Estimated Expensesdmk"/>
      <sheetName val="2001 Estimated Escalations"/>
      <sheetName val="2000 Estimated Invoice"/>
      <sheetName val="2000opexescfinal Argus Model"/>
      <sheetName val="base year list"/>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TAXREG"/>
      <sheetName val="summary CPP EI"/>
      <sheetName val="01CPPREG"/>
      <sheetName val="01CPPTMP"/>
      <sheetName val="01EIREG"/>
      <sheetName val="01EITM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Review and Sign-off"/>
      <sheetName val="Payment Allocation"/>
      <sheetName val="30. OPRB, OPRB, LTD, SPP, RPP"/>
      <sheetName val="1. Overview"/>
      <sheetName val="2. Index"/>
      <sheetName val="3. Benefits GLAs"/>
      <sheetName val="4. Formulae &amp; Allocation %"/>
      <sheetName val="5. Escalators"/>
      <sheetName val="6. 2003YearEndHeadCountbyCoy"/>
      <sheetName val="6. CPP &amp; EI Summary"/>
      <sheetName val="7A TR fcst 2006"/>
      <sheetName val="7. CPP &amp; EI detail"/>
      <sheetName val="7B CPP EI fcst 2006"/>
      <sheetName val="8. 2006 TR, CPP &amp; EI var analys"/>
      <sheetName val="9. 2006 BPE"/>
      <sheetName val="8. EHT TR"/>
      <sheetName val="9. WSIB "/>
      <sheetName val="10. Headcount Forecast"/>
      <sheetName val="11. HOI  headcount"/>
      <sheetName val="12. Networks total headcount"/>
      <sheetName val="14. HOI Headcount(x)"/>
      <sheetName val="14. HOI Headcount (O)"/>
      <sheetName val="15. Networks - SP Headcount(x)"/>
      <sheetName val="15. Networks - SP Headcount (O)"/>
      <sheetName val="16. Networks - AM Headcount(x)"/>
      <sheetName val="16. Networks - AM Headcount (O)"/>
      <sheetName val="17. CF&amp;S HONI Headcount(x)"/>
      <sheetName val="17. CF&amp;S HONI Headcount (O)"/>
      <sheetName val="18. RC Headcount(x)"/>
      <sheetName val="13. RC  headcount"/>
      <sheetName val="14. Telecom  headcount"/>
      <sheetName val="19. Telecom Headcount(x)"/>
      <sheetName val="19. Telecom Headcount (O)"/>
      <sheetName val="15. CPP - Est. Max.  ER Cont'n"/>
      <sheetName val="16. EI - Est. Max.  ER Cont'n"/>
      <sheetName val="17. WC - Est. Max.  Premium"/>
      <sheetName val="18. Compens &amp; EHT- HOI"/>
      <sheetName val="19. Compens &amp; EHT- Netwk"/>
      <sheetName val="20. Compens &amp; EHT- RC"/>
      <sheetName val="21. Compens &amp; EHT- TEL"/>
      <sheetName val="22. D H GLI Mat - HOI"/>
      <sheetName val="23. D H GLI Mat OHP - Networks"/>
      <sheetName val="24. D H GLI Mat - RC"/>
      <sheetName val="25. D H GLI Mat - TEL"/>
      <sheetName val="26. WC, CPP, EI - HOI"/>
      <sheetName val="27. WC, CPP, EI - Networks"/>
      <sheetName val="28. WC, CPP, EI - RC"/>
      <sheetName val="29. WC, CPP, EI - TEL"/>
      <sheetName val="31. EFB Forecast Details"/>
      <sheetName val="32. Comp&amp;Benefits Summary"/>
      <sheetName val="33. Burden Rates Summary"/>
      <sheetName val="2003-08 NS"/>
      <sheetName val="34. Benefits Forecast - Consol"/>
      <sheetName val="35. Benefits Forecast - HOI"/>
      <sheetName val="36. Benefits Forecast - Netw"/>
      <sheetName val="37 Benefits Forecast - RC"/>
      <sheetName val="38.  Benefit Forecast - TEL"/>
      <sheetName val=" Source Information Contacts"/>
      <sheetName val="2002  &amp; Redundant Tabs &gt;&gt;&gt;&gt;&gt;"/>
      <sheetName val="9. 2002 EHT"/>
      <sheetName val="10. 2002 WC"/>
      <sheetName val="49. 2003-08 BurdenRates Summary"/>
      <sheetName val="56. 2003-08 OHE"/>
      <sheetName val="11. 2002NTS - CPP EI"/>
      <sheetName val="8. 2002 TR"/>
      <sheetName val="31. 2003 D H GLI Mat - Markets"/>
      <sheetName val="30. 2003 D H GLI Mat - OHE"/>
      <sheetName val="39. 2003 WC, CPP, EI - OHE"/>
      <sheetName val="7. 2002 BPE"/>
      <sheetName val="12. 2002NW - CPP EI"/>
      <sheetName val="40. 2003 WC, CPP, EI - Markets"/>
      <sheetName val="13. 2002RMC - CPP EI"/>
      <sheetName val="14. 2002HO - CPP EI"/>
      <sheetName val="15. 2002TEL - CPP EI"/>
      <sheetName val="16. 2002OHE - CPP EI"/>
      <sheetName val="41. Benefits Rough Est 2003-08"/>
      <sheetName val="42. 2003 TR, EHT &amp; BPE Estimate"/>
      <sheetName val="43. 2003 BPE Estimate"/>
      <sheetName val="45. 2003 H D GLI Mat Forecast"/>
      <sheetName val="46. Est. -  H D GLI &amp; MAT "/>
      <sheetName val="24. 2003 Compens &amp; EHT- OHE"/>
      <sheetName val="25. 2003 Compens &amp; EHT- Market"/>
      <sheetName val="51. 2003-08 Net+OHE"/>
      <sheetName val="17. 2002MRK - CPP EI"/>
    </sheetNames>
    <sheetDataSet>
      <sheetData sheetId="0" refreshError="1"/>
      <sheetData sheetId="1"/>
      <sheetData sheetId="2"/>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 DO"/>
      <sheetName val="notes"/>
      <sheetName val="actual%"/>
      <sheetName val="budget-04"/>
      <sheetName val="actual-03&amp;04"/>
      <sheetName val="GWh-03"/>
      <sheetName val="class"/>
      <sheetName val="class var"/>
      <sheetName val="S1"/>
      <sheetName val="S2"/>
      <sheetName val="S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Commodity"/>
      <sheetName val="Other COP &amp; Revenue"/>
      <sheetName val="Bill 210 &amp; MPMA"/>
      <sheetName val="COP Accrual"/>
      <sheetName val="Invoice Estimate Repor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EP"/>
      <sheetName val="HUSA"/>
      <sheetName val="Total MW - interval"/>
      <sheetName val="Total MW - hour"/>
      <sheetName val="Ont MW &amp; Weighs"/>
      <sheetName val="Preliminary"/>
      <sheetName val="Final"/>
      <sheetName val="Apr-03 Method"/>
      <sheetName val="Apr-03 Report"/>
    </sheetNames>
    <sheetDataSet>
      <sheetData sheetId="0"/>
      <sheetData sheetId="1"/>
      <sheetData sheetId="2"/>
      <sheetData sheetId="3"/>
      <sheetData sheetId="4"/>
      <sheetData sheetId="5"/>
      <sheetData sheetId="6"/>
      <sheetData sheetId="7"/>
      <sheetData sheetId="8"/>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nth Identifier"/>
      <sheetName val="Tx OM&amp;A Oth Adj"/>
      <sheetName val="Tx OM&amp;A NS - Variance"/>
      <sheetName val="Tx OM&amp;A NS - Actual"/>
      <sheetName val="Tx OM&amp;A NS - Budget"/>
      <sheetName val="Tx OM&amp;A CR - Variance"/>
      <sheetName val="Tx OM&amp;A CR - Actual"/>
      <sheetName val="Tx OM&amp;A CR - Budget"/>
      <sheetName val="Tx OM&amp;A Extl - Variance"/>
      <sheetName val="Tx OM&amp;A Extl - Actual"/>
      <sheetName val="Tx OM&amp;A Extl - Budget"/>
      <sheetName val="Tx Capital Oth Adj"/>
      <sheetName val="Tx Capital NS - Variance"/>
      <sheetName val="Tx Capital NS - Actual"/>
      <sheetName val="Tx Capital NS - Budget"/>
      <sheetName val="Tx Capital CR - Variance"/>
      <sheetName val="Tx Capital CR - Actual"/>
      <sheetName val="Tx Capital CR - Budget"/>
      <sheetName val="Tx Capital Extl - Variance"/>
      <sheetName val="Tx Capital Extl - Actual"/>
      <sheetName val="Tx Capital Extl - Budget"/>
      <sheetName val="Dx OM&amp;A Oth Adj"/>
      <sheetName val="Dx OM&amp;A NS - Variance"/>
      <sheetName val="Dx OM&amp;A NS - Actual"/>
      <sheetName val="Dx OM&amp;A NS - Budget"/>
      <sheetName val="Dx OM&amp;A CR - Variance"/>
      <sheetName val="Dx OM&amp;A CR - Actual"/>
      <sheetName val="Dx OM&amp;A CR - Budget"/>
      <sheetName val="Dx OM&amp;A Extl - Variance"/>
      <sheetName val="Dx OM&amp;A Extl - Actual"/>
      <sheetName val="Dx OM&amp;A Extl - Budget"/>
      <sheetName val="Dx Capital Oth Adj"/>
      <sheetName val="Dx Capital NS - Variance"/>
      <sheetName val="Dx Capital NS - Actual"/>
      <sheetName val="Dx Capital NS - Budget"/>
      <sheetName val="Dx Capital CR - Variance"/>
      <sheetName val="Dx Capital CR - Actual"/>
      <sheetName val="Dx Capital CR - Budget"/>
      <sheetName val="Dx Capital Extl - Variance"/>
      <sheetName val="Dx Capital Extl - Actual"/>
      <sheetName val="Dx Capital Extl - Budget"/>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Report-Yr1"/>
      <sheetName val="ExhB"/>
      <sheetName val="ExhC"/>
      <sheetName val="ExhD"/>
      <sheetName val="ExhE"/>
      <sheetName val="ExhF"/>
      <sheetName val="CCCM-Sum_ByUnit"/>
      <sheetName val="CCCM-Budget"/>
      <sheetName val="CCCM-Drivers"/>
      <sheetName val="CCCM-AM"/>
      <sheetName val="CCCM-Time"/>
      <sheetName val="CCCM-AllocShares"/>
      <sheetName val="CCCM-TotalShares"/>
      <sheetName val="CCCM-Sum_AllYrs"/>
      <sheetName val="CCCM-Sum_Yr1"/>
      <sheetName val="CCCM-Sum_Yr2"/>
      <sheetName val="CCCM-Sum_Yr3"/>
      <sheetName val="CCCM-Sum_Yr4"/>
      <sheetName val="CCCM-Sum_Yr5"/>
      <sheetName val="CCCM-Yr1"/>
      <sheetName val="CCCM-Yr2"/>
      <sheetName val="CCCM-Yr3"/>
      <sheetName val="CCCM-Yr4"/>
      <sheetName val="CCCM-Yr5"/>
      <sheetName val="Sum"/>
      <sheetName val="Lab-Chair"/>
      <sheetName val="Lab-Board"/>
      <sheetName val="Lab-Pres_CEO"/>
      <sheetName val="Lab-CFO"/>
      <sheetName val="Lab-Treas_Off"/>
      <sheetName val="Lab-Strat"/>
      <sheetName val="Lab-ExtRel"/>
      <sheetName val="Lab-GC_Secy"/>
      <sheetName val="Lab-GC_Corp"/>
      <sheetName val="Lab-GC_Law"/>
      <sheetName val="Lab-GC_Reg"/>
      <sheetName val="Lab-HR"/>
      <sheetName val="Lab-LaborRel"/>
      <sheetName val="Lab-InfoMgmt"/>
      <sheetName val="Lab-Comm"/>
      <sheetName val="Lab-LBSS"/>
      <sheetName val="Lab-Security"/>
      <sheetName val="Lab-Fin_Cont"/>
      <sheetName val="Lab-Fin_Treas"/>
      <sheetName val="Lab-Fin_Tax"/>
      <sheetName val="Lab-Fin_Strat"/>
      <sheetName val="Lab-Fin_Audit"/>
      <sheetName val="Lab-SMS"/>
      <sheetName val="Non-Board"/>
      <sheetName val="Non-CFO"/>
      <sheetName val="Non-ExtRel"/>
      <sheetName val="Non-GC_Law"/>
      <sheetName val="Non-GC_Reg"/>
      <sheetName val="Non-HR"/>
      <sheetName val="Non-LaborRel"/>
      <sheetName val="Non-Comm"/>
      <sheetName val="Non-LBSS"/>
      <sheetName val="Non-Fin_Cont"/>
      <sheetName val="Non-Fin_Treas"/>
      <sheetName val="Non-Fin_Tax"/>
      <sheetName val="Non-SMS"/>
      <sheetName val="Non-Donat"/>
      <sheetName val="Inr-Budget"/>
      <sheetName val="Inr-CSO"/>
      <sheetName val="Inr-Settle"/>
      <sheetName val="Inr-SMS"/>
      <sheetName val="Inr-Fin"/>
      <sheetName val="Inr-HR"/>
      <sheetName val="Inr-IT"/>
      <sheetName val="Telecom"/>
      <sheetName val="Det_Non-Fin_Treas"/>
      <sheetName val="Det-Non-GC_Reg"/>
      <sheetName val="Det-Non-FinDrv"/>
      <sheetName val="Det-Inr_Fin"/>
      <sheetName val="Data"/>
      <sheetName val="Assets-Sum"/>
      <sheetName val="Major"/>
      <sheetName val="MFA"/>
      <sheetName val="Assets-Driver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refreshError="1"/>
      <sheetData sheetId="1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CS Links"/>
      <sheetName val="SUMMARY"/>
      <sheetName val="INPUTDATA"/>
      <sheetName val="CT Performance"/>
      <sheetName val="CT Gen&amp;HR Cor"/>
      <sheetName val="ST Corrections"/>
      <sheetName val="TURBEFF"/>
      <sheetName val="ST Stg Pressures"/>
      <sheetName val="Condenser Performance"/>
      <sheetName val="STM INJECT CORR"/>
      <sheetName val="ELEC LOSS CORR"/>
      <sheetName val="firing temp"/>
      <sheetName val="PickList"/>
      <sheetName val="LookUp"/>
      <sheetName val="Assump"/>
      <sheetName val="Lookups"/>
      <sheetName val="Cash Flow Progress"/>
      <sheetName val="Input"/>
      <sheetName val="Lists"/>
      <sheetName val="Reference"/>
      <sheetName val="Cover Page"/>
      <sheetName val="(H) Bonus Fed v St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nt"/>
      <sheetName val="Inputs"/>
      <sheetName val="Target"/>
      <sheetName val="Ranges"/>
      <sheetName val="Module1"/>
    </sheetNames>
    <sheetDataSet>
      <sheetData sheetId="0" refreshError="1"/>
      <sheetData sheetId="1" refreshError="1"/>
      <sheetData sheetId="2" refreshError="1"/>
      <sheetData sheetId="3" refreshError="1"/>
      <sheetData sheetId="4"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Review and Sign-off"/>
      <sheetName val="1. Overview"/>
      <sheetName val="2. Index"/>
      <sheetName val="3. Benefits GLAs"/>
      <sheetName val="4. Formulae &amp; Allocation %"/>
      <sheetName val="5. Escalators"/>
      <sheetName val="6. 2003YearEndHeadCountbyCoy"/>
      <sheetName val="7. 2006 TR, CPP &amp; EI Summary"/>
      <sheetName val="7A TR fcst 2006"/>
      <sheetName val="7B CPP EI fcst 2006"/>
      <sheetName val="8. 2006 TR, CPP &amp; EI var analys"/>
      <sheetName val="9. 2006 BPE"/>
      <sheetName val="10.  2006 EHT"/>
      <sheetName val="11. 2006 WSIB Sch 1 Premium"/>
      <sheetName val="11A 2006 WC forecast"/>
      <sheetName val="12. 2006 H D GLI Maternity"/>
      <sheetName val="13. Headcount Forecast"/>
      <sheetName val="14.HOI  headcount"/>
      <sheetName val="Networks total headcount"/>
      <sheetName val="15 Networks-SP headcount"/>
      <sheetName val="14. HOI Headcount(x)"/>
      <sheetName val="14. HOI Headcount (O)"/>
      <sheetName val="15. Networks - SP Headcount(x)"/>
      <sheetName val="15. Networks - SP Headcount (O)"/>
      <sheetName val="16.Networks-AM Headcount"/>
      <sheetName val="16. Networks - AM Headcount(x)"/>
      <sheetName val="16. Networks - AM Headcount (O)"/>
      <sheetName val="17. CF&amp;S  HONI headcount"/>
      <sheetName val="17. CF&amp;S HONI Headcount(x)"/>
      <sheetName val="17. CF&amp;S HONI Headcount (O)"/>
      <sheetName val="18. RC  headcount"/>
      <sheetName val="18. RC Headcount(x)"/>
      <sheetName val="19. Telecom  headcount"/>
      <sheetName val="19. Telecom Headcount(x)"/>
      <sheetName val="19. Telecom Headcount (O)"/>
      <sheetName val="20. CPP - Est. Max.  ER Cont'n"/>
      <sheetName val="21. EI - Est. Max.  ER Cont'n"/>
      <sheetName val="22. WC - Est. Max.  Premium"/>
      <sheetName val="23. Compens &amp; EHT- HOI"/>
      <sheetName val="24. Compens &amp; EHT- Netwk"/>
      <sheetName val="25. Compens &amp; EHT- RC"/>
      <sheetName val="26. Compens &amp; EHT- TEL"/>
      <sheetName val="27. D H GLI Mat - HOI"/>
      <sheetName val="28. D H GLI Mat - Networks"/>
      <sheetName val="29. D H GLI Mat - RC"/>
      <sheetName val="30. D H GLI Mat - TEL"/>
      <sheetName val="30A. OHP"/>
      <sheetName val="31. WC, CPP, EI - HOI"/>
      <sheetName val="32. WC, CPP, EI - Networks"/>
      <sheetName val="32A FTE or HC for CPP,EI"/>
      <sheetName val="33. WC, CPP, EI - RC"/>
      <sheetName val="34. WC, CPP, EI - TEL"/>
      <sheetName val="35. OPRB, OPRB, LTD, SPP, RPP"/>
      <sheetName val="36. EFB Forecast Details"/>
      <sheetName val="37. OPRB &amp; OPEB Closing Bal"/>
      <sheetName val="38. OPRB &amp; OPEB Opening Bal"/>
      <sheetName val="39. OPRB &amp; OPEB 2006 Expenses"/>
      <sheetName val="40. Comp&amp;Benefits Summary"/>
      <sheetName val="41. Burden Rates Summary"/>
      <sheetName val="2003-08 NS"/>
      <sheetName val="42. Benefits Forecast - Consol"/>
      <sheetName val="43. Benefits Forecast - HOI"/>
      <sheetName val="44. Benefits Forecast - Netw"/>
      <sheetName val="45. Benefits Forecast - RC"/>
      <sheetName val="46.  Benefit Forecast - TEL"/>
      <sheetName val="2002  &amp; Redundant Tabs &gt;&gt;&gt;&gt;&gt;"/>
      <sheetName val="9. 2002 EHT"/>
      <sheetName val="10. 2002 WC"/>
      <sheetName val="49. 2003-08 BurdenRates Summary"/>
      <sheetName val="56. 2003-08 OHE"/>
      <sheetName val="11. 2002NTS - CPP EI"/>
      <sheetName val="8. 2002 TR"/>
      <sheetName val="31. 2003 D H GLI Mat - Markets"/>
      <sheetName val="30. 2003 D H GLI Mat - OHE"/>
      <sheetName val="39. 2003 WC, CPP, EI - OHE"/>
      <sheetName val="7. 2002 BPE"/>
      <sheetName val="12. 2002NW - CPP EI"/>
      <sheetName val="40. 2003 WC, CPP, EI - Markets"/>
      <sheetName val="13. 2002RMC - CPP EI"/>
      <sheetName val="14. 2002HO - CPP EI"/>
      <sheetName val="15. 2002TEL - CPP EI"/>
      <sheetName val="16. 2002OHE - CPP EI"/>
      <sheetName val="41. Benefits Rough Est 2003-08"/>
      <sheetName val="42. 2003 TR, EHT &amp; BPE Estimate"/>
      <sheetName val="43. 2003 BPE Estimate"/>
      <sheetName val="45. 2003 H D GLI Mat Forecast"/>
      <sheetName val="46. Est. -  H D GLI &amp; MAT "/>
      <sheetName val="24. 2003 Compens &amp; EHT- OHE"/>
      <sheetName val="25. 2003 Compens &amp; EHT- Market"/>
      <sheetName val="51. 2003-08 Net+OHE"/>
      <sheetName val="17. 2002MRK - CPP EI"/>
      <sheetName val="7. 2003 TR, CPP &amp; EI Summary"/>
      <sheetName val="8. 2003 TR, CPP &amp; EI Details"/>
      <sheetName val="9. 2003 BPE"/>
      <sheetName val="10.  2003 EHT"/>
      <sheetName val="11. 2003 WSIB Sch 1 Premium"/>
      <sheetName val="12. 2003 H D GLI Maternity"/>
      <sheetName val="14. HOI Headcount"/>
      <sheetName val="15. Networks - SP Headcount"/>
      <sheetName val="16. Networks - AM Headcount"/>
      <sheetName val="17. CF&amp;S HONI Headcount"/>
      <sheetName val="18. RC Headcount"/>
      <sheetName val="19. Telecom Headcount"/>
      <sheetName val="23. 2003 Compens &amp; EHT- HOI"/>
      <sheetName val="24. 2003 Compens &amp; EHT- Netwk"/>
      <sheetName val="25. 2003 Compens &amp; EHT- RC"/>
      <sheetName val="26. 2003 Compens &amp; EHT- TEL"/>
      <sheetName val="27. 2003 D H GLI Mat - HOI"/>
      <sheetName val="28. 2003 D H GLI Mat - Networks"/>
      <sheetName val="29. 2003 D H GLI Mat - RC"/>
      <sheetName val="30. 2003 D H GLI Mat - TEL"/>
      <sheetName val="31. 2003 WC, CPP, EI - HOI"/>
      <sheetName val="32. 2003 WC, CPP, EI - Networks"/>
      <sheetName val="33. 2003 WC, CPP, EI - RC"/>
      <sheetName val="34. 2003 WC, CPP, EI - TEL"/>
      <sheetName val="39. OPRB &amp; OPEB 2003 Expenses"/>
      <sheetName val="40. 2003 Comp&amp;Benefits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cember 07 - By BU"/>
      <sheetName val="January 08 - By BU"/>
      <sheetName val="February 08 - By BU"/>
      <sheetName val="March 08 - By BU"/>
      <sheetName val="April 08 - By BU"/>
      <sheetName val="May 08 - By BU"/>
      <sheetName val="Jun 08 - By BU"/>
      <sheetName val="Jul 08 - By BU"/>
      <sheetName val="Aug 08 - By BU"/>
      <sheetName val="Sept 08 - By BU"/>
      <sheetName val="Distribution"/>
      <sheetName val="Nov-08 -By BU"/>
      <sheetName val="Oct 08 - By BU"/>
      <sheetName val="Reg Assets Report (summary) "/>
      <sheetName val="Oth Assets &amp; Liab Rept (summar)"/>
      <sheetName val="Reg Asset- BU (account detail) "/>
      <sheetName val="Smart Meter Re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ct 08 - By BU"/>
    </sheetNames>
    <sheetDataSet>
      <sheetData sheetId="0"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Review and Sign-off"/>
      <sheetName val="1. Overview"/>
      <sheetName val="2. Index"/>
      <sheetName val="3. Benefits GLAs"/>
      <sheetName val="4. Formulae &amp; Allocation %"/>
      <sheetName val="5. Escalators"/>
      <sheetName val="6. 2003YearEndHeadCountbyCoy"/>
      <sheetName val="7. 2007 TR, CPP &amp; EI Summary"/>
      <sheetName val="7A TR fcst 2006"/>
      <sheetName val="7B CPP EI fcst 2007"/>
      <sheetName val="7B CPP EI fcst 2006"/>
      <sheetName val="8. 2006 TR, CPP &amp; EI var analys"/>
      <sheetName val="9. 2006 BPE"/>
      <sheetName val="10.  2007 EHT TR"/>
      <sheetName val="11. 2007 WSIB Sch 1 Premium"/>
      <sheetName val="11A 2007 WC forecast"/>
      <sheetName val="12. 2006 H D GLI Maternity"/>
      <sheetName val="13. Headcount Forecast"/>
      <sheetName val="14.HOI  headcount"/>
      <sheetName val="Networks total headcount"/>
      <sheetName val="15 Networks-SP headcount"/>
      <sheetName val="14. HOI Headcount(x)"/>
      <sheetName val="14. HOI Headcount (O)"/>
      <sheetName val="15. Networks - SP Headcount(x)"/>
      <sheetName val="15. Networks - SP Headcount (O)"/>
      <sheetName val="16.Networks-AM Headcount"/>
      <sheetName val="16. Networks - AM Headcount(x)"/>
      <sheetName val="16. Networks - AM Headcount (O)"/>
      <sheetName val="17. CF&amp;S  HONI headcount"/>
      <sheetName val="17. CF&amp;S HONI Headcount(x)"/>
      <sheetName val="17. CF&amp;S HONI Headcount (O)"/>
      <sheetName val="18. RC Headcount(x)"/>
      <sheetName val="18. RC  headcount"/>
      <sheetName val="19. Telecom  headcount"/>
      <sheetName val="19. Telecom Headcount(x)"/>
      <sheetName val="19. Telecom Headcount (O)"/>
      <sheetName val="20. CPP - Est. Max.  ER Cont'n"/>
      <sheetName val="21. EI - Est. Max.  ER Cont'n"/>
      <sheetName val="22. WC - Est. Max.  Premium"/>
      <sheetName val="23. Compens &amp; EHT- HOI"/>
      <sheetName val="24. Compens &amp; EHT- Netwk"/>
      <sheetName val="25. Compens &amp; EHT- RC"/>
      <sheetName val="26. Compens &amp; EHT- TEL"/>
      <sheetName val="27. D H GLI Mat - HOI"/>
      <sheetName val="28. D H GLI Mat - Networks"/>
      <sheetName val="29. D H GLI Mat - RC"/>
      <sheetName val="30. D H GLI Mat - TEL"/>
      <sheetName val="30A. OHP"/>
      <sheetName val="31. WC, CPP, EI - HOI"/>
      <sheetName val="32. WC, CPP, EI - Networks"/>
      <sheetName val="32A FTE or HC for CPP,EI"/>
      <sheetName val="33. WC, CPP, EI - RC"/>
      <sheetName val="34. WC, CPP, EI - TEL"/>
      <sheetName val="35. OPRB, OPRB, LTD, SPP, RPP"/>
      <sheetName val="36. EFB Forecast Details"/>
      <sheetName val="37. OPRB &amp; OPEB Closing Bal"/>
      <sheetName val="38. OPRB &amp; OPEB Opening Bal"/>
      <sheetName val="39. OPRB &amp; OPEB 2006 Expenses"/>
      <sheetName val="40. Comp&amp;Benefits Summary"/>
      <sheetName val="41. Burden Rates Summary"/>
      <sheetName val="2003-08 NS"/>
      <sheetName val="42. Benefits Forecast - Consol"/>
      <sheetName val="43. Benefits Forecast - HOI"/>
      <sheetName val="44. Benefits Forecast - Netw"/>
      <sheetName val="45. Benefits Forecast - RC"/>
      <sheetName val="46.  Benefit Forecast - TEL"/>
      <sheetName val="2002  &amp; Redundant Tabs &gt;&gt;&gt;&gt;&gt;"/>
      <sheetName val="9. 2002 EHT"/>
      <sheetName val="10. 2002 WC"/>
      <sheetName val="49. 2003-08 BurdenRates Summary"/>
      <sheetName val="56. 2003-08 OHE"/>
      <sheetName val="11. 2002NTS - CPP EI"/>
      <sheetName val="8. 2002 TR"/>
      <sheetName val="31. 2003 D H GLI Mat - Markets"/>
      <sheetName val="30. 2003 D H GLI Mat - OHE"/>
      <sheetName val="39. 2003 WC, CPP, EI - OHE"/>
      <sheetName val="7. 2002 BPE"/>
      <sheetName val="12. 2002NW - CPP EI"/>
      <sheetName val="40. 2003 WC, CPP, EI - Markets"/>
      <sheetName val="13. 2002RMC - CPP EI"/>
      <sheetName val="14. 2002HO - CPP EI"/>
      <sheetName val="15. 2002TEL - CPP EI"/>
      <sheetName val="16. 2002OHE - CPP EI"/>
      <sheetName val="41. Benefits Rough Est 2003-08"/>
      <sheetName val="42. 2003 TR, EHT &amp; BPE Estimate"/>
      <sheetName val="43. 2003 BPE Estimate"/>
      <sheetName val="45. 2003 H D GLI Mat Forecast"/>
      <sheetName val="46. Est. -  H D GLI &amp; MAT "/>
      <sheetName val="24. 2003 Compens &amp; EHT- OHE"/>
      <sheetName val="25. 2003 Compens &amp; EHT- Market"/>
      <sheetName val="51. 2003-08 Net+OHE"/>
      <sheetName val="17. 2002MRK - CPP E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OLL UP"/>
      <sheetName val="1997 PSA"/>
      <sheetName val="1998 PSA"/>
      <sheetName val="1999 PSA"/>
      <sheetName val="2000 PSA"/>
      <sheetName val="98, 99 and 2000 SVI"/>
      <sheetName val="FPL - PS,SV Payouts"/>
      <sheetName val="GROUP - PS,SV Payouts"/>
      <sheetName val="Energy - PS,SV Payouts-NON 16B"/>
      <sheetName val="Turner"/>
      <sheetName val="Restricted Stock"/>
      <sheetName val="16B - Restrict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12 SAP (Kinectrics)"/>
      <sheetName val="2012 Detail"/>
      <sheetName val="PD Status"/>
      <sheetName val="Jos vlookup"/>
      <sheetName val="PD Detail"/>
      <sheetName val="ADS"/>
      <sheetName val="non-ADS"/>
      <sheetName val="Third Party"/>
      <sheetName val="ADS Pre-scoping"/>
      <sheetName val="Dropdown Lists"/>
      <sheetName val="Pre-scoping (Eligible)"/>
      <sheetName val="Pre-scoping (Routine)"/>
      <sheetName val="Pre-scoping (Never SR&amp;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COME"/>
      <sheetName val="DOCUMENTATION"/>
      <sheetName val="Trial_Balance"/>
    </sheetNames>
    <sheetDataSet>
      <sheetData sheetId="0" refreshError="1"/>
      <sheetData sheetId="1" refreshError="1"/>
      <sheetData sheetId="2" refreshError="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Total PTF ATRR"/>
      <sheetName val="Pre-97 WS1"/>
      <sheetName val="Pre-97 WS2"/>
      <sheetName val="Pre-97 WS3"/>
      <sheetName val="Pre-97 WS4"/>
      <sheetName val="Pre-97 WS5"/>
      <sheetName val="Pre-97 WS6"/>
      <sheetName val="Pre-97 WS7"/>
      <sheetName val="Pre-97 WS8"/>
      <sheetName val="Post-96 WS1"/>
      <sheetName val="Post-96 WS2"/>
      <sheetName val="Post-96 WS3"/>
      <sheetName val="Post-96 WS4"/>
      <sheetName val="Post-96 WS5"/>
      <sheetName val="Post-96 WS6"/>
      <sheetName val="Post-96 WS7"/>
      <sheetName val="Post-96 WS8a"/>
      <sheetName val="Post-96 WS 8b"/>
      <sheetName val="Post-96 WS9"/>
      <sheetName val="TU WS1"/>
      <sheetName val="TU WS2"/>
      <sheetName val="Form 1 Data"/>
      <sheetName val="Plant Data Support 1"/>
      <sheetName val="St.Macros"/>
      <sheetName val="Plant Data Support 2"/>
      <sheetName val="Plant Data Support 3"/>
      <sheetName val="Plant Data Support 4"/>
      <sheetName val="Schedule 8 - TOUT"/>
      <sheetName val="Trans Supp Pm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wmodel"/>
      <sheetName val="Ratings"/>
      <sheetName val="newmodel.xls"/>
      <sheetName val="Adjustment Codes"/>
      <sheetName val="Adjustment Types"/>
      <sheetName val="StateJur"/>
    </sheetNames>
    <definedNames>
      <definedName name="Print_functionality"/>
    </defined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5"/>
      <sheetName val="Exclude ETF's"/>
      <sheetName val="From Bad debt - POR state entry"/>
      <sheetName val="Sheet1"/>
      <sheetName val="Sheet2"/>
      <sheetName val="Sheet3"/>
      <sheetName val="Dual bill in POR states"/>
      <sheetName val="Dual%20bill%20in%20POR%20states"/>
    </sheetNames>
    <definedNames>
      <definedName name="is1b"/>
      <definedName name="is1c"/>
      <definedName name="STATS2"/>
      <definedName name="STATS3"/>
    </definedNames>
    <sheetDataSet>
      <sheetData sheetId="0"/>
      <sheetData sheetId="1"/>
      <sheetData sheetId="2"/>
      <sheetData sheetId="3"/>
      <sheetData sheetId="4"/>
      <sheetData sheetId="5"/>
      <sheetData sheetId="6" refreshError="1"/>
      <sheetData sheetId="7"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ueries"/>
      <sheetName val="ETR Proof"/>
      <sheetName val="JE Template"/>
      <sheetName val="JE - B2M GP Seg 811"/>
      <sheetName val="JE - B2M LP Seg 812"/>
      <sheetName val="1-2"/>
      <sheetName val="DTA_DTLs Note Disclosure"/>
      <sheetName val="B2M LP Sch 1"/>
      <sheetName val="1 Regulatory"/>
      <sheetName val="1.1 Fees Recovery"/>
      <sheetName val="1.2 "/>
      <sheetName val="2 Deferred Financing"/>
      <sheetName val="3 Depn"/>
      <sheetName val="3-1 FA Roll"/>
      <sheetName val="4 CCA"/>
      <sheetName val="5 Income Allocation"/>
      <sheetName val="5-1"/>
      <sheetName val="5.2 Final Rate Order"/>
      <sheetName val="5-3 "/>
      <sheetName val="7 CG on LP"/>
      <sheetName val="6 Losses"/>
      <sheetName val="7 Non-deductible costs"/>
      <sheetName val="7.1"/>
      <sheetName val="7.2"/>
      <sheetName val="7.3"/>
      <sheetName val="8 CMT"/>
      <sheetName val="9 LP Debt to HONI"/>
      <sheetName val="9-1"/>
      <sheetName val="10 Discrete"/>
      <sheetName val="10 Departure Tax"/>
      <sheetName val="11 B2M LP DIT Continuity"/>
      <sheetName val="11-1 B2M LP BS DIT"/>
      <sheetName val="12 GP DIT Continuity"/>
      <sheetName val=" 12-1 GP Inc. BS DIT"/>
      <sheetName val="12-2 B2M GP ACB"/>
      <sheetName val="12-3 DTL on B2M LP"/>
      <sheetName val="13 LP Inc DIT Continuity "/>
      <sheetName val=" 13-1 LP Inc. BS DIT"/>
      <sheetName val="13-2 LP Inc ACB"/>
      <sheetName val="14. Distribution Schedule"/>
      <sheetName val="15 Shareholder Accting Equity"/>
      <sheetName val="16 Tax Basis"/>
      <sheetName val="Balance Sheet"/>
      <sheetName val="CY TB"/>
      <sheetName val="PY TB"/>
      <sheetName val="14 Tax Basis"/>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 sheetId="9" refreshError="1"/>
      <sheetData sheetId="10" refreshError="1"/>
      <sheetData sheetId="11"/>
      <sheetData sheetId="12"/>
      <sheetData sheetId="13" refreshError="1"/>
      <sheetData sheetId="14"/>
      <sheetData sheetId="15"/>
      <sheetData sheetId="16" refreshError="1"/>
      <sheetData sheetId="17" refreshError="1"/>
      <sheetData sheetId="18" refreshError="1"/>
      <sheetData sheetId="19" refreshError="1"/>
      <sheetData sheetId="20"/>
      <sheetData sheetId="21"/>
      <sheetData sheetId="22" refreshError="1"/>
      <sheetData sheetId="23" refreshError="1"/>
      <sheetData sheetId="24" refreshError="1"/>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sheetData sheetId="45" refreshError="1"/>
      <sheetData sheetId="46" refreshError="1"/>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4 2002"/>
      <sheetName val="q3 2002"/>
      <sheetName val="Q2 2002"/>
      <sheetName val="q1 2002"/>
      <sheetName val="Sheet3"/>
      <sheetName val="Revenue Forecast_Chg"/>
      <sheetName val="Revenue Forecast_Old"/>
      <sheetName val="Ref"/>
    </sheetNames>
    <sheetDataSet>
      <sheetData sheetId="0"/>
      <sheetData sheetId="1"/>
      <sheetData sheetId="2"/>
      <sheetData sheetId="3" refreshError="1"/>
      <sheetData sheetId="4"/>
      <sheetData sheetId="5" refreshError="1"/>
      <sheetData sheetId="6" refreshError="1"/>
      <sheetData sheetId="7" refreshError="1"/>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x approved"/>
      <sheetName val="dx non-approved"/>
      <sheetName val="int impr on amort-non-app"/>
      <sheetName val="Sheet3"/>
    </sheetNames>
    <sheetDataSet>
      <sheetData sheetId="0"/>
      <sheetData sheetId="1"/>
      <sheetData sheetId="2"/>
      <sheetData sheetId="3"/>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x non-approved"/>
    </sheetNames>
    <sheetDataSet>
      <sheetData sheetId="0" refreshError="1"/>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_Mstr_Cntrl"/>
      <sheetName val="Fcst"/>
      <sheetName val="Fcst_Chg"/>
      <sheetName val="Fcst_Prev"/>
      <sheetName val="Check_Fcst"/>
      <sheetName val="Out_Fcst_Summary"/>
      <sheetName val="Out_Fcst_Summary_Chg_Prev"/>
      <sheetName val="Out_Fcst_Summary_Chg_Prev_BP"/>
      <sheetName val="Out_Fcst_Summary_Prev"/>
      <sheetName val="Out_Fcst_Summary_Prev_BP"/>
      <sheetName val="Out_Fcst"/>
      <sheetName val="Out_Budget"/>
      <sheetName val="In_F_Loss_Factors"/>
      <sheetName val="F_Scaling"/>
      <sheetName val="In_F_Dx_Rates"/>
      <sheetName val="In_F_Flow_Thru_Rates"/>
      <sheetName val="In_F_Whls_Rates"/>
      <sheetName val="In_F_Hist_kWhs"/>
      <sheetName val="In_F_Hist_kWs"/>
      <sheetName val="R_Mstr_Cntrl"/>
      <sheetName val="Accrual"/>
      <sheetName val="RSVA_Tx_N&amp;Tx_C"/>
      <sheetName val="Out_Accrual"/>
      <sheetName val="Out_Rpt_PP&amp;E"/>
      <sheetName val="Var_Details_Bud"/>
      <sheetName val="Var_Summary_Bud"/>
      <sheetName val="Var_Details_YOY"/>
      <sheetName val="Var_Summary_YOY"/>
      <sheetName val="Out_Billed_Comp"/>
      <sheetName val="Out_OEB_Reporting"/>
      <sheetName val="In_Accrual_2002"/>
      <sheetName val="OEB_Rptg_Conv"/>
      <sheetName val="In_Rate_Class"/>
      <sheetName val="In_Rate_Category"/>
      <sheetName val="In_R_Dx_Rates"/>
      <sheetName val="In_R_Flow_Thru_Rates"/>
      <sheetName val="In_R_Whls_Rates"/>
      <sheetName val="In_R_Customers"/>
      <sheetName val="In_R_kWhs"/>
      <sheetName val="In_R_kWs"/>
      <sheetName val="In_R_Loss_Factors"/>
      <sheetName val="MEU_Incl_025"/>
      <sheetName val="q1 2002"/>
    </sheetNames>
    <sheetDataSet>
      <sheetData sheetId="0"/>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Index"/>
      <sheetName val="Updating Log"/>
      <sheetName val="Index-Model Structure"/>
      <sheetName val="Out_Summary"/>
      <sheetName val="OUT-Report_Yearly"/>
      <sheetName val="CCCM_Evidence"/>
      <sheetName val="OUT-Sum_Yearly"/>
      <sheetName val="OUT-Exhibit B"/>
      <sheetName val="OUT-Exhibit C"/>
      <sheetName val="OUT-Exhibit D"/>
      <sheetName val="OUT-Exhibit E"/>
      <sheetName val="OUT-Exhibit F"/>
      <sheetName val="Version Changes Log"/>
      <sheetName val="CCCM-YearlyAllocatedDollar"/>
      <sheetName val="CCCM-Yearly$ToBeAllocated"/>
      <sheetName val="CCCM-TIME"/>
      <sheetName val="CCCM-Activities"/>
      <sheetName val="CCCM-Budget"/>
      <sheetName val="CCCM-Drivers"/>
      <sheetName val="CCCM-HierarchyofDrivers"/>
      <sheetName val="IN_Driver-Reg Accts"/>
      <sheetName val="IN_Driver-Program&amp;Project"/>
      <sheetName val="IN_Driver-InsurxB"/>
      <sheetName val="IN_Driver-AM"/>
      <sheetName val="IN_Driver-Financial"/>
      <sheetName val="IN_Driver-Bills"/>
      <sheetName val="IN_Driver-WorkStations"/>
      <sheetName val="IN_Driver-Telephone"/>
      <sheetName val="IN_Driver-MarketReady"/>
      <sheetName val="IN_Driver-FTEs"/>
      <sheetName val="IN_Driver-Invoices"/>
      <sheetName val="IN_Cornerstone"/>
      <sheetName val="IN_Driver-Sq. Footage(not used)"/>
      <sheetName val="IN MS Rates"/>
      <sheetName val="Template"/>
      <sheetName val="INLabCEO"/>
      <sheetName val="INLabChair"/>
      <sheetName val="INLabCFO"/>
      <sheetName val="INLabHOITreas"/>
      <sheetName val="INLabPension"/>
      <sheetName val="INLabBoard"/>
      <sheetName val="INLabSecy"/>
      <sheetName val="INLabVP"/>
      <sheetName val="INLabFinTreas"/>
      <sheetName val="INLabFinCont"/>
      <sheetName val="INLabFinTax"/>
      <sheetName val="INLabHR"/>
      <sheetName val="INLabLaborRel"/>
      <sheetName val="INLabReg"/>
      <sheetName val="INLabFinBPRF"/>
      <sheetName val="INLabEVPOps"/>
      <sheetName val="INLabRealEstate"/>
      <sheetName val="INLabSCS"/>
      <sheetName val="INLabContractMgmt"/>
      <sheetName val="INLabCDM"/>
      <sheetName val="INLabNetOper"/>
      <sheetName val="INLabCustCare"/>
      <sheetName val="INLabDistGen"/>
      <sheetName val="INLabCBR"/>
      <sheetName val="INLabEVPStrategy"/>
      <sheetName val="INLabAM (T.S)"/>
      <sheetName val="INLabAssetStrategy"/>
      <sheetName val="INLabBusPerf"/>
      <sheetName val="INLabStratAlign"/>
      <sheetName val="INLabSusInvPlan"/>
      <sheetName val="INLabDistBusDev"/>
      <sheetName val="INLabAMVP"/>
      <sheetName val="INLabCorpAff"/>
      <sheetName val="INLabFirstNations"/>
      <sheetName val="INLabTxDevelop"/>
      <sheetName val="INLabBusArch"/>
      <sheetName val="INLabPSIT"/>
      <sheetName val="INLabBIT"/>
      <sheetName val="INLabSecurity"/>
      <sheetName val="INLabGCLaw"/>
      <sheetName val="INLabAudit"/>
      <sheetName val="INNonCEO"/>
      <sheetName val="INNonChair"/>
      <sheetName val="INNonCFO"/>
      <sheetName val="INNonHOITreas"/>
      <sheetName val="INNonPension"/>
      <sheetName val="INNonBoard"/>
      <sheetName val="INNonSecy"/>
      <sheetName val="INNonVP"/>
      <sheetName val="INNonDonat"/>
      <sheetName val="INNonFinTreas"/>
      <sheetName val="INNonFinCont"/>
      <sheetName val="INNonFinTax"/>
      <sheetName val="INNonHR"/>
      <sheetName val="INNonLabourRel"/>
      <sheetName val="INNonReg"/>
      <sheetName val="INNonRegOEB"/>
      <sheetName val="INNonRegNEB"/>
      <sheetName val="INNonRegRate"/>
      <sheetName val="INNonFinBPRF"/>
      <sheetName val="INNonEVPOps"/>
      <sheetName val="INNonRealEstate"/>
      <sheetName val="INNonSCS"/>
      <sheetName val="INNonContractMgmt"/>
      <sheetName val="INNonCDM"/>
      <sheetName val="INNonNetOper"/>
      <sheetName val="INNonCustCare"/>
      <sheetName val="INNonDistGen"/>
      <sheetName val="INNonCBR"/>
      <sheetName val="INNonEVPStrategy"/>
      <sheetName val="INNonAM (T.S)"/>
      <sheetName val="INNonAssetStrategy"/>
      <sheetName val="INNonBusPerf"/>
      <sheetName val="INNonStratAlign"/>
      <sheetName val="INNonSusInvPlan"/>
      <sheetName val="INNonDistBusDev"/>
      <sheetName val="INNonAMVP"/>
      <sheetName val="INNonCorpAff"/>
      <sheetName val="INNonFirstNations"/>
      <sheetName val="INNonTxDevelop"/>
      <sheetName val="INNonBusArch"/>
      <sheetName val="INNonPSIT"/>
      <sheetName val="INNonBIT"/>
      <sheetName val="INNonSecurity"/>
      <sheetName val="INNonGCLaw"/>
      <sheetName val="INNonAudit"/>
      <sheetName val="INInrCSO"/>
      <sheetName val="INInrSettle"/>
      <sheetName val="INInrFin"/>
      <sheetName val="INInrAP"/>
      <sheetName val="INInrSMS"/>
      <sheetName val="INInrHR"/>
      <sheetName val="INInrIT"/>
      <sheetName val="Telecom"/>
      <sheetName val="IN_Det_Non-Fin_Treas"/>
      <sheetName val="IN_Det-Non-Reg"/>
      <sheetName val="LabourBP"/>
      <sheetName val="NonLabourBP"/>
      <sheetName val="OtherBP"/>
      <sheetName val="Updating Record"/>
      <sheetName val="Index-Colour Code"/>
      <sheetName val="Instructions"/>
      <sheetName val="Summary Chan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UT-Exhibit E"/>
    </sheetNames>
    <sheetDataSet>
      <sheetData sheetId="0" refreshError="1"/>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Updating Log"/>
      <sheetName val="Index-Model Structure"/>
      <sheetName val="Out_Summary"/>
      <sheetName val="OUT-Report_Yearly"/>
      <sheetName val="CCCM_Evidence"/>
      <sheetName val="OUT-Sum_Yearly"/>
      <sheetName val="OUT-Exhibit B"/>
      <sheetName val="OUT-Exhibit C"/>
      <sheetName val="OUT-Exhibit D"/>
      <sheetName val="OUT-Exhibit E"/>
      <sheetName val="OUT-Exhibit F"/>
      <sheetName val="Version Changes Log"/>
      <sheetName val="CCCM-YearlyAllocatedDollar"/>
      <sheetName val="CCCM-Yearly$ToBeAllocated"/>
      <sheetName val="CCCM-TIME"/>
      <sheetName val="CCCM-Activities"/>
      <sheetName val="CCCM-Budget"/>
      <sheetName val="CCCM-Drivers"/>
      <sheetName val="CCCM-HierarchyofDrivers"/>
      <sheetName val="IN_Driver-Reg Accts"/>
      <sheetName val="IN_Driver-Program&amp;Project"/>
      <sheetName val="IN_Driver-InsurxB"/>
      <sheetName val="IN_Driver-AM"/>
      <sheetName val="IN_Driver-Financial"/>
      <sheetName val="IN_Driver-Bills"/>
      <sheetName val="IN_Driver-WorkStations"/>
      <sheetName val="IN_Driver-Telephone"/>
      <sheetName val="IN_Driver-MarketReady"/>
      <sheetName val="IN_Driver-FTEs"/>
      <sheetName val="IN_Driver-Invoices"/>
      <sheetName val="IN_Cornerstone"/>
      <sheetName val="IN_Driver-Sq. Footage(not used)"/>
      <sheetName val="IN MS Rates"/>
      <sheetName val="Template"/>
      <sheetName val="INLabCEO"/>
      <sheetName val="INLabChair"/>
      <sheetName val="INLabCFO"/>
      <sheetName val="INLabHOITreas"/>
      <sheetName val="INLabPension"/>
      <sheetName val="INLabBoard"/>
      <sheetName val="INLabSecy"/>
      <sheetName val="INLabVP"/>
      <sheetName val="INLabFinTreas"/>
      <sheetName val="INLabFinCont"/>
      <sheetName val="INLabFinTax"/>
      <sheetName val="INLabHR"/>
      <sheetName val="INLabLaborRel"/>
      <sheetName val="INLabReg"/>
      <sheetName val="INLabFinBPRF"/>
      <sheetName val="INLabEVPOps"/>
      <sheetName val="INLabRealEstate"/>
      <sheetName val="INLabSCS"/>
      <sheetName val="INLabContractMgmt"/>
      <sheetName val="INLabCDM"/>
      <sheetName val="INLabNetOper"/>
      <sheetName val="INLabCustCare"/>
      <sheetName val="INLabDistGen"/>
      <sheetName val="INLabCBR"/>
      <sheetName val="INLabEVPStrategy"/>
      <sheetName val="INLabAM (T.S)"/>
      <sheetName val="INLabAssetStrategy"/>
      <sheetName val="INLabBusPerf"/>
      <sheetName val="INLabStratAlign"/>
      <sheetName val="INLabSusInvPlan"/>
      <sheetName val="INLabDistBusDev"/>
      <sheetName val="INLabAMVP"/>
      <sheetName val="INLabCorpAff"/>
      <sheetName val="INLabFirstNations"/>
      <sheetName val="INLabTxDevelop"/>
      <sheetName val="INLabBusArch"/>
      <sheetName val="INLabPSIT"/>
      <sheetName val="INLabBIT"/>
      <sheetName val="INLabSecurity"/>
      <sheetName val="INLabGCLaw"/>
      <sheetName val="INLabAudit"/>
      <sheetName val="INNonCEO"/>
      <sheetName val="INNonChair"/>
      <sheetName val="INNonCFO"/>
      <sheetName val="INNonHOITreas"/>
      <sheetName val="INNonPension"/>
      <sheetName val="INNonBoard"/>
      <sheetName val="INNonSecy"/>
      <sheetName val="INNonVP"/>
      <sheetName val="INNonDonat"/>
      <sheetName val="INNonFinTreas"/>
      <sheetName val="INNonFinCont"/>
      <sheetName val="INNonFinTax"/>
      <sheetName val="INNonHR"/>
      <sheetName val="INNonLabourRel"/>
      <sheetName val="INNonReg"/>
      <sheetName val="INNonRegOEB"/>
      <sheetName val="INNonRegNEB"/>
      <sheetName val="INNonRegRate"/>
      <sheetName val="INNonFinBPRF"/>
      <sheetName val="INNonEVPOps"/>
      <sheetName val="INNonRealEstate"/>
      <sheetName val="INNonSCS"/>
      <sheetName val="INNonContractMgmt"/>
      <sheetName val="INNonCDM"/>
      <sheetName val="INNonNetOper"/>
      <sheetName val="INNonCustCare"/>
      <sheetName val="INNonDistGen"/>
      <sheetName val="INNonCBR"/>
      <sheetName val="INNonEVPStrategy"/>
      <sheetName val="INNonAM (T.S)"/>
      <sheetName val="INNonAssetStrategy"/>
      <sheetName val="INNonBusPerf"/>
      <sheetName val="INNonStratAlign"/>
      <sheetName val="INNonSusInvPlan"/>
      <sheetName val="INNonDistBusDev"/>
      <sheetName val="INNonAMVP"/>
      <sheetName val="INNonCorpAff"/>
      <sheetName val="INNonFirstNations"/>
      <sheetName val="INNonTxDevelop"/>
      <sheetName val="INNonBusArch"/>
      <sheetName val="INNonPSIT"/>
      <sheetName val="INNonBIT"/>
      <sheetName val="INNonSecurity"/>
      <sheetName val="INNonGCLaw"/>
      <sheetName val="INNonAudit"/>
      <sheetName val="INInrCSO"/>
      <sheetName val="INInrSettle"/>
      <sheetName val="INInrFin"/>
      <sheetName val="INInrAP"/>
      <sheetName val="INInrSMS"/>
      <sheetName val="INInrHR"/>
      <sheetName val="INInrIT"/>
      <sheetName val="Telecom"/>
      <sheetName val="IN_Det_Non-Fin_Treas"/>
      <sheetName val="IN_Det-Non-Reg"/>
      <sheetName val="LabourBP"/>
      <sheetName val="NonLabourBP"/>
      <sheetName val="OtherBP"/>
      <sheetName val="Updating Record"/>
      <sheetName val="Index-Colour Code"/>
      <sheetName val="Instructions"/>
      <sheetName val="Summary Changes"/>
    </sheetNames>
    <sheetDataSet>
      <sheetData sheetId="0"/>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sheetData sheetId="11" refreshError="1"/>
      <sheetData sheetId="12" refreshError="1"/>
      <sheetData sheetId="13"/>
      <sheetData sheetId="14"/>
      <sheetData sheetId="15"/>
      <sheetData sheetId="16"/>
      <sheetData sheetId="17"/>
      <sheetData sheetId="18"/>
      <sheetData sheetId="19" refreshError="1"/>
      <sheetData sheetId="20" refreshError="1"/>
      <sheetData sheetId="21" refreshError="1"/>
      <sheetData sheetId="22" refreshError="1"/>
      <sheetData sheetId="23"/>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sheetData sheetId="132"/>
      <sheetData sheetId="133"/>
      <sheetData sheetId="134" refreshError="1"/>
      <sheetData sheetId="135" refreshError="1"/>
      <sheetData sheetId="136" refreshError="1"/>
      <sheetData sheetId="137" refreshError="1"/>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CCM-YearlyAllocatedDollar"/>
      <sheetName val="OUT-Report_Yearly"/>
      <sheetName val="CCCM-Yearly$ToBeAllocated"/>
      <sheetName val="CCCM-Activities"/>
      <sheetName val="CCCM-Budget"/>
      <sheetName val="CCCM-TIME"/>
      <sheetName val="CCCM-Drivers"/>
      <sheetName val="LabourBP"/>
      <sheetName val="NonLabourBP"/>
      <sheetName val="OtherB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s vs Priors"/>
      <sheetName val="2004 12 Summ Tbls"/>
      <sheetName val="TS Results Summ 2a"/>
      <sheetName val="TS Received Table"/>
      <sheetName val="TS Rec'd Control"/>
      <sheetName val="TS Data Dump"/>
      <sheetName val="Control Room (ON)"/>
      <sheetName val="Operating Planning"/>
      <sheetName val="NOMS Tx Dx split"/>
      <sheetName val="Wk 1 NOMS Tx Dx split"/>
      <sheetName val="Wk 2 NOMS Tx Dx split"/>
      <sheetName val="Wk 3 NOMS Tx Dx split"/>
      <sheetName val="Wk 4 NOMS Tx Dx sp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Active Accounts"/>
      <sheetName val="JOURNAL ENTRY"/>
      <sheetName val="TRUE UP"/>
      <sheetName val="JE Template"/>
      <sheetName val="2200 SAP JE - to be updated"/>
      <sheetName val=" A HCHI - Rate Rec"/>
      <sheetName val="A.1 ETR Proof"/>
      <sheetName val="B FTA_FTLs Note Disclosure"/>
      <sheetName val="B.1 Gross-up Allocated FTA_FTL"/>
      <sheetName val="C vlookup"/>
      <sheetName val="C.1 CY TB"/>
      <sheetName val="C.2 HCHI TB"/>
      <sheetName val="Budget to Actual"/>
      <sheetName val="2 Liabilities"/>
      <sheetName val="4.1 Reg Rec"/>
      <sheetName val="4.5 "/>
      <sheetName val="6"/>
      <sheetName val="4.6 Reg Assets "/>
      <sheetName val="7 Reserves"/>
      <sheetName val="8 Deprecation"/>
      <sheetName val="8.1 FACS YTD"/>
      <sheetName val="8.2 NBV"/>
      <sheetName val="8.3 Reg CCA"/>
      <sheetName val="8.4 Non-Reg CCA"/>
      <sheetName val="8.5 HCHI FA Reg"/>
      <sheetName val="8.6 HCHI FA Non-Rate"/>
      <sheetName val="8.7 Disposals"/>
      <sheetName val="11 Non-Ded"/>
      <sheetName val="11.1 Meals"/>
      <sheetName val="29 Debt Prepayment"/>
      <sheetName val="29.1 Debt Calc"/>
      <sheetName val="30 HCHI FIT Continuity"/>
      <sheetName val="30.2 HCHI BS"/>
      <sheetName val="30.3 FIT Roll of FA - Reg"/>
      <sheetName val="30.5 HCHI CEC"/>
      <sheetName val="30.4 FIT Roll of FA - Non"/>
      <sheetName val="1"/>
      <sheetName val="3"/>
      <sheetName val="9"/>
      <sheetName val="10"/>
      <sheetName val="23"/>
      <sheetName val="40"/>
      <sheetName val="41"/>
      <sheetName val="42"/>
      <sheetName val="43"/>
      <sheetName val="44"/>
      <sheetName val="44-Support"/>
      <sheetName val="Management Fees-T2 Schedule 14"/>
      <sheetName val="Pension Contributions-T2 Sch 15"/>
      <sheetName val="Actual vs Proj"/>
      <sheetName val="Actual vs Proj (Detail)"/>
      <sheetName val="Sheet1"/>
      <sheetName val="1500 SAP JE"/>
      <sheetName val="Bridge Analys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S Received Table"/>
      <sheetName val="TS Results Summ 2a"/>
    </sheetNames>
    <sheetDataSet>
      <sheetData sheetId="0" refreshError="1"/>
      <sheetData sheetId="1" refreshError="1"/>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
      <sheetName val="sum"/>
      <sheetName val="Aggregate Margins"/>
      <sheetName val="Link Control"/>
      <sheetName val="COUNTY NAME"/>
      <sheetName val="CAP"/>
      <sheetName val="Home"/>
      <sheetName val="Misc Data Element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04"/>
      <sheetName val="GWh-03"/>
      <sheetName val="budget-04"/>
      <sheetName val="LT"/>
      <sheetName val="actual-03&amp;04"/>
      <sheetName val="class"/>
      <sheetName val="class var"/>
      <sheetName val="S1"/>
      <sheetName val="S2"/>
      <sheetName val="S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OURNAL"/>
      <sheetName val="GUIDLINES"/>
      <sheetName val="Default DeptIDs"/>
      <sheetName val="valid values"/>
      <sheetName val="Control Accounts"/>
      <sheetName val="notes"/>
    </sheetNames>
    <sheetDataSet>
      <sheetData sheetId="0"/>
      <sheetData sheetId="1"/>
      <sheetData sheetId="2"/>
      <sheetData sheetId="3" refreshError="1"/>
      <sheetData sheetId="4" refreshError="1"/>
      <sheetData sheetId="5" refreshError="1"/>
    </sheetDataSet>
  </externalBook>
</externalLink>
</file>

<file path=xl/externalLinks/externalLink1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 Modeling"/>
      <sheetName val="2012 LTI Exec Book"/>
      <sheetName val="Role group"/>
      <sheetName val="LTI BUDGET FPL 9.2012"/>
      <sheetName val="LTI BUDGET Co 3 Aviation"/>
      <sheetName val="Flex File 9.5.12 ACTIVE EEs"/>
      <sheetName val="2012 PSA Alloc"/>
      <sheetName val="2012 Perf $"/>
    </sheetNames>
    <sheetDataSet>
      <sheetData sheetId="0"/>
      <sheetData sheetId="1" refreshError="1"/>
      <sheetData sheetId="2"/>
      <sheetData sheetId="3" refreshError="1"/>
      <sheetData sheetId="4" refreshError="1"/>
      <sheetData sheetId="5" refreshError="1"/>
      <sheetData sheetId="6" refreshError="1"/>
      <sheetData sheetId="7" refreshError="1"/>
    </sheetDataSet>
  </externalBook>
</externalLink>
</file>

<file path=xl/externalLinks/externalLink1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 Parameters"/>
      <sheetName val="Accomplishment File"/>
      <sheetName val="DSR - Gross"/>
      <sheetName val="DSR - Net"/>
      <sheetName val="Y-O-Y - Net"/>
      <sheetName val="Y-O-Y - Gross"/>
      <sheetName val="CC-AR"/>
      <sheetName val="Template"/>
      <sheetName val="MasterRecord"/>
      <sheetName val="Help"/>
      <sheetName val="YearlyRecord"/>
      <sheetName val="HeaderParameters"/>
      <sheetName val="ReportFilter"/>
      <sheetName val="ReportGenerationInfo"/>
      <sheetName val="ReportParamet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c2011 TB"/>
      <sheetName val="Sept 2011 TB"/>
      <sheetName val="June 2011 TB"/>
      <sheetName val="March 2011 TB"/>
      <sheetName val="Opening TB"/>
    </sheetNames>
    <sheetDataSet>
      <sheetData sheetId="0" refreshError="1"/>
      <sheetData sheetId="1" refreshError="1"/>
      <sheetData sheetId="2" refreshError="1"/>
      <sheetData sheetId="3" refreshError="1"/>
      <sheetData sheetId="4" refreshError="1"/>
    </sheetDataSet>
  </externalBook>
</externalLink>
</file>

<file path=xl/externalLinks/externalLink1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W Audit Query Test Script"/>
      <sheetName val="Instructions"/>
      <sheetName val="Field Definitions"/>
      <sheetName val="Test Assignments"/>
      <sheetName val="Table"/>
      <sheetName val="Duplicate records"/>
      <sheetName val="QA Issues Log"/>
      <sheetName val="Missing records"/>
      <sheetName val="Audit Query"/>
      <sheetName val="3.9.15Audit Query"/>
      <sheetName val="PAPSA Config"/>
      <sheetName val="International"/>
      <sheetName val="Outstanding retention"/>
      <sheetName val="Lev Job"/>
      <sheetName val="Waivers Signed in PYs"/>
      <sheetName val="SystemLoad@1.0"/>
      <sheetName val="FlexCompCYHIS"/>
      <sheetName val="2014 Pools"/>
      <sheetName val="FlexCurYr"/>
      <sheetName val="Flex2014"/>
      <sheetName val="2015QATestLoa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externalLinks/externalLink1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9 bps review ye wps Dec 14th"/>
      <sheetName val="Table of Contents"/>
      <sheetName val="Tax Provison JE"/>
      <sheetName val="PY Master"/>
      <sheetName val="CY Master"/>
      <sheetName val="Reg summary"/>
      <sheetName val="Rtn Notes"/>
      <sheetName val="1"/>
      <sheetName val="2"/>
      <sheetName val="3"/>
      <sheetName val="4"/>
      <sheetName val="5"/>
      <sheetName val="6"/>
      <sheetName val="7"/>
      <sheetName val="8"/>
      <sheetName val="9"/>
      <sheetName val="10"/>
      <sheetName val="11"/>
      <sheetName val="12"/>
      <sheetName val="14"/>
      <sheetName val="15"/>
      <sheetName val="17"/>
      <sheetName val="18"/>
      <sheetName val="19"/>
      <sheetName val="20"/>
      <sheetName val="25"/>
      <sheetName val="2009 Cap Oh tax sch "/>
      <sheetName val="26"/>
      <sheetName val="28"/>
      <sheetName val="29"/>
      <sheetName val="30"/>
      <sheetName val="31"/>
      <sheetName val="32"/>
      <sheetName val="33"/>
      <sheetName val="34"/>
      <sheetName val="35"/>
      <sheetName val="36"/>
      <sheetName val="Control"/>
      <sheetName val="16"/>
      <sheetName val="21"/>
      <sheetName val="22"/>
      <sheetName val="23"/>
      <sheetName val="24"/>
      <sheetName val="27"/>
      <sheetName val="37"/>
      <sheetName val="38 "/>
      <sheetName val="39"/>
      <sheetName val="40 ctax "/>
      <sheetName val="41"/>
      <sheetName val="42"/>
      <sheetName val="43"/>
      <sheetName val="44"/>
      <sheetName val="45"/>
      <sheetName val="46"/>
      <sheetName val="CT- using"/>
      <sheetName val="LCT-not using"/>
      <sheetName val="Journal entry"/>
      <sheetName val="Master Tax Provison JE"/>
      <sheetName val="FS Note - Cons "/>
      <sheetName val="Tax Prvn"/>
      <sheetName val="FS Note - Dx"/>
      <sheetName val="FS Note - Tx"/>
      <sheetName val="FS Note - Networks"/>
      <sheetName val="FS Note -Tel"/>
      <sheetName val="FS Note -Tel Link"/>
      <sheetName val="FS Note -Tel CONS"/>
      <sheetName val="FS Note -Rem"/>
      <sheetName val="FS Note -HOBNI"/>
      <sheetName val="FS Note -HOI"/>
      <sheetName val="FS Note -HODS"/>
      <sheetName val="FS Note - DEL"/>
      <sheetName val="Reg reconcil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1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__FDSCACHE__"/>
      <sheetName val="PresCenter"/>
      <sheetName val="X Names"/>
      <sheetName val="Dove Rev Scenarios"/>
      <sheetName val="ExeterBenchProj"/>
      <sheetName val="ProjectionsHardCode"/>
      <sheetName val="X Comparison Master"/>
      <sheetName val="X CashEPS Dove"/>
      <sheetName val="X CashEPS Hawkeye"/>
      <sheetName val="X Rel_Cont Dove"/>
      <sheetName val="X Rel_Cont Hawkeye"/>
      <sheetName val="Hawkeye Master PPM"/>
      <sheetName val="X Dove Master PPM"/>
      <sheetName val="Acquiror PPM"/>
      <sheetName val="X Dove PPM"/>
      <sheetName val="X Hawkeye Core PPM"/>
      <sheetName val="X Hawkeye PPM"/>
      <sheetName val="X Acquiror DCF"/>
      <sheetName val="X Dove DCF"/>
      <sheetName val="aDoveNewCoDCF"/>
      <sheetName val="DoveSynergy DCF"/>
      <sheetName val="Ibis DCF"/>
      <sheetName val="IbisSynergy DCF"/>
      <sheetName val="HawkeyeNewCo DCF"/>
      <sheetName val="X DoveValueCre"/>
      <sheetName val="HawkeyeValueCre"/>
      <sheetName val="CoreProjections"/>
      <sheetName val="DoveProj"/>
      <sheetName val="ConsolidatedHawkProj"/>
      <sheetName val="TargetHawkeyeBS"/>
      <sheetName val="Core ICIX DCF"/>
      <sheetName val="Acquiror"/>
      <sheetName val="Delta"/>
      <sheetName val="Debt Financing Costs"/>
      <sheetName val="Digex Ownership"/>
      <sheetName val="Sum-of-Parts"/>
      <sheetName val="ElkFinVal"/>
      <sheetName val="Long-Term Care Comps"/>
      <sheetName val="Share Pric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lc"/>
      <sheetName val="Table 1"/>
      <sheetName val="GASCOMPX"/>
    </sheetNames>
    <sheetDataSet>
      <sheetData sheetId="0" refreshError="1"/>
      <sheetData sheetId="1" refreshError="1"/>
      <sheetData sheetId="2"/>
    </sheetDataSet>
  </externalBook>
</externalLink>
</file>

<file path=xl/externalLinks/externalLink1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1-ticks"/>
      <sheetName val="t1-depts"/>
      <sheetName val="t1a-driver"/>
      <sheetName val="t1a-calc"/>
      <sheetName val="t1a-final"/>
      <sheetName val="t1b-driver"/>
      <sheetName val="t1b-calc"/>
      <sheetName val="t1b-final"/>
      <sheetName val="Tier 1 Summary"/>
      <sheetName val="WACC"/>
      <sheetName val="t2-dept info"/>
      <sheetName val="t2-svc data"/>
      <sheetName val="FMV FLC"/>
      <sheetName val="HR_Fin driver"/>
      <sheetName val="Tier2-OriginalDriver"/>
      <sheetName val="Tier2-Allocation"/>
      <sheetName val="Tier 3 Target Allocation"/>
      <sheetName val="Summary"/>
      <sheetName val="NM Summary"/>
      <sheetName val="DNAM"/>
      <sheetName val="TNAM"/>
      <sheetName val="Supply"/>
      <sheetName val="Customer Care"/>
      <sheetName val="Markets"/>
      <sheetName val="Remotes"/>
      <sheetName val="OHE"/>
      <sheetName val="HOT"/>
      <sheetName val="CF&amp;S"/>
      <sheetName val="CorpDev"/>
      <sheetName val="CorpAffairs"/>
      <sheetName val="GenCounsel"/>
      <sheetName val="Finance"/>
      <sheetName val="HR"/>
      <sheetName val="StrPlan"/>
      <sheetName val="RES"/>
      <sheetName val="Fac"/>
      <sheetName val="Reg"/>
      <sheetName val="Eserv"/>
      <sheetName val="Tel Srv"/>
      <sheetName val="ETS"/>
    </sheetNames>
    <sheetDataSet>
      <sheetData sheetId="0"/>
      <sheetData sheetId="1"/>
      <sheetData sheetId="2"/>
      <sheetData sheetId="3"/>
      <sheetData sheetId="4"/>
      <sheetData sheetId="5"/>
      <sheetData sheetId="6"/>
      <sheetData sheetId="7"/>
      <sheetData sheetId="8"/>
      <sheetData sheetId="9" refreshError="1"/>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ec Svs Confirm of Exec Payout"/>
      <sheetName val="September 5, 2014"/>
      <sheetName val="Long Term 2013"/>
      <sheetName val="Long Term 2012"/>
      <sheetName val="Lookups"/>
      <sheetName val="Sheet1"/>
    </sheetNames>
    <sheetDataSet>
      <sheetData sheetId="0"/>
      <sheetData sheetId="1"/>
      <sheetData sheetId="2"/>
      <sheetData sheetId="3"/>
      <sheetData sheetId="4"/>
      <sheetData sheetId="5"/>
    </sheetDataSet>
  </externalBook>
</externalLink>
</file>

<file path=xl/externalLinks/externalLink1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rative"/>
      <sheetName val="Cumulative Summary"/>
      <sheetName val="Summary"/>
      <sheetName val="Doug Bond"/>
      <sheetName val="Remy Fernandes"/>
      <sheetName val="Brian Oakley"/>
      <sheetName val="Scott Miller"/>
      <sheetName val="Tony Paul"/>
      <sheetName val="Split_kWh_First_Balance_040405"/>
      <sheetName val="OPEB"/>
    </sheetNames>
    <sheetDataSet>
      <sheetData sheetId="0"/>
      <sheetData sheetId="1"/>
      <sheetData sheetId="2"/>
      <sheetData sheetId="3"/>
      <sheetData sheetId="4"/>
      <sheetData sheetId="5"/>
      <sheetData sheetId="6"/>
      <sheetData sheetId="7"/>
      <sheetData sheetId="8" refreshError="1"/>
      <sheetData sheetId="9" refreshError="1"/>
    </sheetDataSet>
  </externalBook>
</externalLink>
</file>

<file path=xl/externalLinks/externalLink1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OURNAL ENTRY"/>
      <sheetName val="SCH 1 TRUE UP"/>
      <sheetName val="GP FIT Continuity TRUEUP"/>
      <sheetName val="B2M LP FIT Continuity TRUEUP"/>
      <sheetName val="NOTES - Dec"/>
      <sheetName val="FTA NOTE"/>
      <sheetName val="JE - B2M GP Seg 811"/>
      <sheetName val="JE - B2M LP Seg 812"/>
      <sheetName val="JE Template"/>
      <sheetName val="TB"/>
      <sheetName val="1-2"/>
      <sheetName val="ETR Proof"/>
      <sheetName val="Future Tax Memo"/>
      <sheetName val="LP Inc FIT Continuity TRUEUP"/>
      <sheetName val="11-1 B2M LP BS FIT TRUEUP"/>
      <sheetName val=" 12-1 GP Inc. BS FIT TRUEUP"/>
      <sheetName val=" 13-1 LP Inc. BS FIT TRUEUP"/>
      <sheetName val="1 Non-ded fees"/>
      <sheetName val="1-1"/>
      <sheetName val="1-2 Fees Recovery"/>
      <sheetName val="2 Deferred Financing"/>
      <sheetName val="3 Depn"/>
      <sheetName val="4 CCA"/>
      <sheetName val="5 Income Allocation"/>
      <sheetName val="5-1"/>
      <sheetName val="4-1 Fixed Assets"/>
      <sheetName val="6 Losses"/>
      <sheetName val="7 CG on LP"/>
      <sheetName val="8 CMT"/>
      <sheetName val="9 LP Debt to HONI"/>
      <sheetName val="9-1 Reg EM"/>
      <sheetName val="10 Departure Tax"/>
      <sheetName val="11 B2M LP FIT Continuity"/>
      <sheetName val="11-1 B2M LP BS FIT"/>
      <sheetName val="12 GP FIT Continuity"/>
      <sheetName val=" 12-1 GP Inc. BS FIT"/>
      <sheetName val="12-2 GP Inc LP TD"/>
      <sheetName val="13 LP Inc FIT Continuity "/>
      <sheetName val=" 13-1 LP Inc. BS FIT"/>
      <sheetName val="13-2 LP Inc LP TD"/>
      <sheetName val="14 Tax Basis"/>
      <sheetName val="Balance Sheet"/>
      <sheetName val="NOTES - Nov"/>
      <sheetName val="NOTES - Oc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1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Updating Log"/>
      <sheetName val="Index-Model Structure"/>
      <sheetName val="Out_Summary"/>
      <sheetName val="OUT-Report_Yearly"/>
      <sheetName val="CCCM_Evidence"/>
      <sheetName val="OUT-Sum_Yearly"/>
      <sheetName val="OUT-Exhibit B"/>
      <sheetName val="OUT-Exhibit C"/>
      <sheetName val="OUT-Exhibit D"/>
      <sheetName val="OUT-Exhibit E"/>
      <sheetName val="OUT-Exhibit F"/>
      <sheetName val="Version Changes Log"/>
      <sheetName val="CCCM-YearlyAllocatedDollar"/>
      <sheetName val="CCCM-Yearly$ToBeAllocated"/>
      <sheetName val="CCCM-TIME"/>
      <sheetName val="CCCM-Activities"/>
      <sheetName val="CCCM-Budget"/>
      <sheetName val="CCCM-Drivers"/>
      <sheetName val="CCCM-HierarchyofDrivers"/>
      <sheetName val="IN_Driver-Reg Accts"/>
      <sheetName val="IN_Driver-Program&amp;Project"/>
      <sheetName val="IN_Driver-InsurxB"/>
      <sheetName val="IN_Driver-AM"/>
      <sheetName val="IN_Driver-Financial"/>
      <sheetName val="IN_Driver-Bills"/>
      <sheetName val="IN_Driver-WorkStations"/>
      <sheetName val="IN_Driver-Telephone"/>
      <sheetName val="IN_Driver-MarketReady"/>
      <sheetName val="IN_Driver-FTEs"/>
      <sheetName val="IN_Driver-Invoices"/>
      <sheetName val="IN_Cornerstone"/>
      <sheetName val="IN_Driver-Sq. Footage(not used)"/>
      <sheetName val="IN MS Rates"/>
      <sheetName val="Template"/>
      <sheetName val="INLabCEO"/>
      <sheetName val="INLabChair"/>
      <sheetName val="INLabCFO"/>
      <sheetName val="INLabHOITreas"/>
      <sheetName val="INLabPension"/>
      <sheetName val="INLabBoard"/>
      <sheetName val="INLabSecy"/>
      <sheetName val="INLabVP"/>
      <sheetName val="INLabFinTreas"/>
      <sheetName val="INLabFinCont"/>
      <sheetName val="INLabFinTax"/>
      <sheetName val="INLabHR"/>
      <sheetName val="INLabLaborRel"/>
      <sheetName val="INLabReg"/>
      <sheetName val="INLabFinBPRF"/>
      <sheetName val="INLabEVPOps"/>
      <sheetName val="INLabRealEstate"/>
      <sheetName val="INLabSCS"/>
      <sheetName val="INLabContractMgmt"/>
      <sheetName val="INLabCDM"/>
      <sheetName val="INLabNetOper"/>
      <sheetName val="INLabCustCare"/>
      <sheetName val="INLabDistGen"/>
      <sheetName val="INLabCBR"/>
      <sheetName val="INLabEVPStrategy"/>
      <sheetName val="INLabAM (T.S)"/>
      <sheetName val="INLabAssetStrategy"/>
      <sheetName val="INLabBusPerf"/>
      <sheetName val="INLabStratAlign"/>
      <sheetName val="INLabSusInvPlan"/>
      <sheetName val="INLabDistBusDev"/>
      <sheetName val="INLabAMVP"/>
      <sheetName val="INLabCorpAff"/>
      <sheetName val="INLabFirstNations"/>
      <sheetName val="INLabTxDevelop"/>
      <sheetName val="INLabBusArch"/>
      <sheetName val="INLabPSIT"/>
      <sheetName val="INLabBIT"/>
      <sheetName val="INLabSecurity"/>
      <sheetName val="INLabGCLaw"/>
      <sheetName val="INLabAudit"/>
      <sheetName val="INNonCEO"/>
      <sheetName val="INNonChair"/>
      <sheetName val="INNonCFO"/>
      <sheetName val="INNonHOITreas"/>
      <sheetName val="INNonPension"/>
      <sheetName val="INNonBoard"/>
      <sheetName val="INNonSecy"/>
      <sheetName val="INNonVP"/>
      <sheetName val="INNonDonat"/>
      <sheetName val="INNonFinTreas"/>
      <sheetName val="INNonFinCont"/>
      <sheetName val="INNonFinTax"/>
      <sheetName val="INNonHR"/>
      <sheetName val="INNonLabourRel"/>
      <sheetName val="INNonReg"/>
      <sheetName val="INNonRegOEB"/>
      <sheetName val="INNonRegNEB"/>
      <sheetName val="INNonRegRate"/>
      <sheetName val="INNonFinBPRF"/>
      <sheetName val="INNonEVPOps"/>
      <sheetName val="INNonRealEstate"/>
      <sheetName val="INNonSCS"/>
      <sheetName val="INNonContractMgmt"/>
      <sheetName val="INNonCDM"/>
      <sheetName val="INNonNetOper"/>
      <sheetName val="INNonCustCare"/>
      <sheetName val="INNonDistGen"/>
      <sheetName val="INNonCBR"/>
      <sheetName val="INNonEVPStrategy"/>
      <sheetName val="INNonAM (T.S)"/>
      <sheetName val="INNonAssetStrategy"/>
      <sheetName val="INNonBusPerf"/>
      <sheetName val="INNonStratAlign"/>
      <sheetName val="INNonSusInvPlan"/>
      <sheetName val="INNonDistBusDev"/>
      <sheetName val="INNonAMVP"/>
      <sheetName val="INNonCorpAff"/>
      <sheetName val="INNonFirstNations"/>
      <sheetName val="INNonTxDevelop"/>
      <sheetName val="INNonBusArch"/>
      <sheetName val="INNonPSIT"/>
      <sheetName val="INNonBIT"/>
      <sheetName val="INNonSecurity"/>
      <sheetName val="INNonGCLaw"/>
      <sheetName val="INNonAudit"/>
      <sheetName val="INInrCSO"/>
      <sheetName val="INInrSettle"/>
      <sheetName val="INInrFin"/>
      <sheetName val="INInrAP"/>
      <sheetName val="INInrSMS"/>
      <sheetName val="INInrHR"/>
      <sheetName val="INInrIT"/>
      <sheetName val="Telecom"/>
      <sheetName val="IN_Det_Non-Fin_Treas"/>
      <sheetName val="IN_Det-Non-Reg"/>
      <sheetName val="LabourBP"/>
      <sheetName val="NonLabourBP"/>
      <sheetName val="OtherBP"/>
      <sheetName val="Updating Record"/>
      <sheetName val="Index-Colour Code"/>
      <sheetName val="Instructions"/>
      <sheetName val="Summary Chan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Set>
  </externalBook>
</externalLink>
</file>

<file path=xl/externalLinks/externalLink1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UT-Report_Yearly"/>
    </sheetNames>
    <sheetDataSet>
      <sheetData sheetId="0" refreshError="1"/>
    </sheetDataSet>
  </externalBook>
</externalLink>
</file>

<file path=xl/externalLinks/externalLink1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ial_Balance"/>
      <sheetName val="Inputs"/>
      <sheetName val="Consolidated Flash"/>
      <sheetName val="Consolidated YOY Flash"/>
      <sheetName val="Flash Print Macros"/>
      <sheetName val="Hydro One Consolidated"/>
      <sheetName val="All BU's (000's)"/>
      <sheetName val="Networks Consolidated"/>
      <sheetName val="Capex Budget"/>
      <sheetName val="Operating Costs BU Summary"/>
      <sheetName val="PY Actual Summary Results"/>
      <sheetName val="Tx-USofA"/>
      <sheetName val="Dx-USofA"/>
      <sheetName val="CFP&amp;R- Hydro One"/>
      <sheetName val="Tx-Dx"/>
      <sheetName val="Tx-Dx External Report Summary"/>
      <sheetName val="Delivery Services &amp; Subs"/>
      <sheetName val="PY Cons Results BY MTH"/>
      <sheetName val="USofA PY Results"/>
      <sheetName val="Capital Expenditure"/>
      <sheetName val="CY Actual Summary Results"/>
      <sheetName val="CY Tx Dx USofA FS"/>
      <sheetName val="Quarterly  Reporting Package"/>
      <sheetName val="Flash-Mgmt Statement Mapping"/>
      <sheetName val="trial bal summarized by BU"/>
      <sheetName val="check"/>
      <sheetName val="DOCUMENT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Report-Yr1"/>
      <sheetName val="ExhB"/>
      <sheetName val="ExhC"/>
      <sheetName val="ExhD"/>
      <sheetName val="ExhE"/>
      <sheetName val="ExhF"/>
      <sheetName val="CCCM-Sum_ByUnit"/>
      <sheetName val="CCCM-Budget"/>
      <sheetName val="CCCM-Drivers"/>
      <sheetName val="CCCM-Time"/>
      <sheetName val="CCCM-AllocShares"/>
      <sheetName val="CCCM-TotalShares"/>
      <sheetName val="CCCM-Sum_AllYrs"/>
      <sheetName val="CCCM-Sum_Yr1"/>
      <sheetName val="CCCM-Sum_Yr2"/>
      <sheetName val="CCCM-Sum_Yr3"/>
      <sheetName val="CCCM-Sum_Yr4"/>
      <sheetName val="CCCM-Sum_Yr5"/>
      <sheetName val="CCCM-Yr1"/>
      <sheetName val="CCCM-Yr2"/>
      <sheetName val="CCCM-Yr3"/>
      <sheetName val="CCCM-Yr4"/>
      <sheetName val="CCCM-Yr5"/>
      <sheetName val="Sum"/>
      <sheetName val="Lab-Chair"/>
      <sheetName val="Lab-Board"/>
      <sheetName val="Lab-Pres_CEO"/>
      <sheetName val="Lab-CFO"/>
      <sheetName val="Lab-Treas_Off"/>
      <sheetName val="Lab-Strat"/>
      <sheetName val="Lab-ExtRel"/>
      <sheetName val="Lab-GC_Secy"/>
      <sheetName val="Lab-GC_Corp"/>
      <sheetName val="Lab-GC_Law"/>
      <sheetName val="Lab-GC_Reg"/>
      <sheetName val="Lab-HR"/>
      <sheetName val="Lab-LaborRel"/>
      <sheetName val="Lab-InfoMgmt"/>
      <sheetName val="Lab-Comm"/>
      <sheetName val="Lab-LBSS"/>
      <sheetName val="Lab-Security"/>
      <sheetName val="Lab-Fin_Cont"/>
      <sheetName val="Lab-Fin_Treas"/>
      <sheetName val="Lab-Fin_Tax"/>
      <sheetName val="Lab-Fin_Strat"/>
      <sheetName val="Lab-Fin_Audit"/>
      <sheetName val="Lab-SMS"/>
      <sheetName val="Non-Board"/>
      <sheetName val="Non-CFO"/>
      <sheetName val="Non-ExtRel"/>
      <sheetName val="Non-GC_Law"/>
      <sheetName val="Non-GC_Reg"/>
      <sheetName val="Non-HR"/>
      <sheetName val="Non-LaborRel"/>
      <sheetName val="Non-Comm"/>
      <sheetName val="Non-LBSS"/>
      <sheetName val="Non-Fin_Cont"/>
      <sheetName val="Non-Fin_Treas"/>
      <sheetName val="Non-Fin_Tax"/>
      <sheetName val="Non-SMS"/>
      <sheetName val="Non-Donat"/>
      <sheetName val="Inr-CSO"/>
      <sheetName val="Inr-Settle"/>
      <sheetName val="Inr-SMS"/>
      <sheetName val="Inr-Fin"/>
      <sheetName val="Inr-HR"/>
      <sheetName val="Inr-IT"/>
      <sheetName val="Det_Non-Fin_Treas"/>
      <sheetName val="Det-Non-GC_Reg"/>
      <sheetName val="Det-Non-SMS-Det"/>
      <sheetName val="Det-Non-SMS-Det_old"/>
      <sheetName val="Det-Non-FinDrv"/>
      <sheetName val="Det-Inr_Fin"/>
      <sheetName val="Data"/>
      <sheetName val="Assets-Sum"/>
      <sheetName val="Major"/>
      <sheetName val="MFA"/>
      <sheetName val="Assets-Driv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1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Overview"/>
      <sheetName val="2. Index"/>
      <sheetName val="3. Benefits GLAs"/>
      <sheetName val="4. Formulae &amp; Allocation %"/>
      <sheetName val="5. Escalators"/>
      <sheetName val="6. 2002 H D GLI Maternity"/>
      <sheetName val="7. 2002 BPE"/>
      <sheetName val="8. 2002 TR"/>
      <sheetName val="9. 2002 EHT"/>
      <sheetName val="10. 2002 WC"/>
      <sheetName val="11. 2002NTS - CPP EI"/>
      <sheetName val="12. 2002NW - CPP EI"/>
      <sheetName val="13. 2002RMC - CPP EI"/>
      <sheetName val="14. 2002HO - CPP EI"/>
      <sheetName val="15. 2002TEL - CPP EI"/>
      <sheetName val="16. 2002OHE - CPP EI"/>
      <sheetName val="17. 2002MRK - CPP EI"/>
      <sheetName val="18. 2003 Headcount"/>
      <sheetName val="19. 2003 OPRB, LTD, SPP, RPP"/>
      <sheetName val="20. 2003 Compens &amp; EHT- HOI"/>
      <sheetName val="21. 2003 Compens &amp; EHT- Netwk"/>
      <sheetName val="22. 2003 Compens &amp; EHT- RC"/>
      <sheetName val="23. 2003 Compens &amp; EHT- TEL"/>
      <sheetName val="24. 2003 Compens &amp; EHT- OHE"/>
      <sheetName val="25. 2003 Compens &amp; EHT- Market"/>
      <sheetName val="26. 2003 D H GLI Mat - HOI"/>
      <sheetName val="27. 2003 D H GLI Mat - Networks"/>
      <sheetName val="28. 2003 D H GLI Mat - RC"/>
      <sheetName val="29. 2003 D H GLI Mat - TEL"/>
      <sheetName val="30. 2003 D H GLI Mat - OHE"/>
      <sheetName val="31. 2003 D H GLI Mat - Markets"/>
      <sheetName val="32. WC - Est. Max.  Premium"/>
      <sheetName val="33. CPP - Est. Max.  ER Cont'n"/>
      <sheetName val="34. EI - Est. Max.  ER Cont'n"/>
      <sheetName val="35. 2003 WC, CPP, EI - HOI"/>
      <sheetName val="36. 2003 WC, CPP, EI - Networks"/>
      <sheetName val="37. 2003 WC, CPP, EI - RC"/>
      <sheetName val="38. 2003 WC, CPP, EI - TEL"/>
      <sheetName val="39. 2003 WC, CPP, EI - OHE"/>
      <sheetName val="40. 2003 WC, CPP, EI - Markets"/>
      <sheetName val="41. Benefits Rough Est 2003-08"/>
      <sheetName val="42. 2003 TR, EHT &amp; BPE Estimate"/>
      <sheetName val="43. 2003 BPE Estimate"/>
      <sheetName val="44. 2003 Networks BPE Estimate"/>
      <sheetName val="45. 2003 H D GLI Mat Forecast"/>
      <sheetName val="46. Est. -  H D GLI &amp; MAT "/>
      <sheetName val="47. 2003 Comp&amp;Benefits Summary"/>
      <sheetName val="48. 03-08 BurdenRates (Net+OHE)"/>
      <sheetName val="49. 2003-08 BurdenRates Summary"/>
      <sheetName val="50. 2003-08 Consol"/>
      <sheetName val="51. 2003-08 Net+OHE"/>
      <sheetName val="52. 2003-08 Net"/>
      <sheetName val="53. 2003-08 HOI"/>
      <sheetName val="2003-08 NS"/>
      <sheetName val="54. 2003-08 RC"/>
      <sheetName val="55. 2003-08 Tel"/>
      <sheetName val="56. 2003-08 OHE"/>
      <sheetName val="57. EFB Liabilities"/>
      <sheetName val="Tony Paul"/>
      <sheetName val="Summary"/>
      <sheetName val="Unassign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sheetData sheetId="48"/>
      <sheetData sheetId="49"/>
      <sheetData sheetId="50"/>
      <sheetData sheetId="51"/>
      <sheetData sheetId="52"/>
      <sheetData sheetId="53"/>
      <sheetData sheetId="54"/>
      <sheetData sheetId="55"/>
      <sheetData sheetId="56"/>
      <sheetData sheetId="57"/>
      <sheetData sheetId="58" refreshError="1"/>
      <sheetData sheetId="59" refreshError="1"/>
      <sheetData sheetId="60" refreshError="1"/>
    </sheetDataSet>
  </externalBook>
</externalLink>
</file>

<file path=xl/externalLinks/externalLink1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nl 3 summarized"/>
      <sheetName val="Sheet1"/>
      <sheetName val="jnl 3"/>
      <sheetName val="usofa mapping for brampton"/>
      <sheetName val="jnl amt"/>
      <sheetName val="TB  with ps"/>
      <sheetName val="jnl 2"/>
      <sheetName val="TB"/>
      <sheetName val="Brampton Fin Statemnt"/>
      <sheetName val="Fin Statemnt"/>
      <sheetName val="jnl_3_summarized"/>
      <sheetName val="jnl_3"/>
      <sheetName val="usofa_mapping_for_brampton"/>
      <sheetName val="jnl_amt"/>
      <sheetName val="TB__with_ps"/>
      <sheetName val="jnl_2"/>
      <sheetName val="Brampton_Fin_Statemnt"/>
      <sheetName val="Fin_Statemnt"/>
      <sheetName val="Total_Directs_and_LDCs"/>
      <sheetName val="Total_from_CSS_(Retail_and_MEU)"/>
      <sheetName val="Input_-_Proj_Info"/>
      <sheetName val="Month_Identifier"/>
      <sheetName val="q1_2002"/>
      <sheetName val="valid_values"/>
      <sheetName val="OPEB"/>
      <sheetName val="47__2003_Comp&amp;Benefits_Summary"/>
      <sheetName val="USoA Map fBrmptn Eff Jan20,09"/>
      <sheetName val="47. 2003 Comp&amp;Benefits Summary"/>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Overview"/>
      <sheetName val="2. Index"/>
      <sheetName val="3. Benefits GLAs"/>
      <sheetName val="4. Formulae &amp; Allocation %"/>
      <sheetName val="5. Escalators"/>
      <sheetName val="6. 2003YearEndHeadCountbyCoy"/>
      <sheetName val="7. 2003 TR, CPP &amp; EI Summary"/>
      <sheetName val="8. 2003 TR, CPP &amp; EI Details"/>
      <sheetName val="9. 2003 BPE"/>
      <sheetName val="10.  2003 EHT"/>
      <sheetName val="11. 2003 WSIB Sch 1 Premium"/>
      <sheetName val="12. 2003 H D GLI Maternity"/>
      <sheetName val="13. Headcount Forecast"/>
      <sheetName val="14. HOI Headcount"/>
      <sheetName val="14. HOI Headcount(x)"/>
      <sheetName val="14. HOI Headcount (O)"/>
      <sheetName val="15. Networks - SP Headcount"/>
      <sheetName val="15. Networks - SP Headcount(x)"/>
      <sheetName val="15. Networks - SP Headcount (O)"/>
      <sheetName val="16. Networks - AM Headcount"/>
      <sheetName val="16. Networks - AM Headcount(x)"/>
      <sheetName val="16. Networks - AM Headcount (O)"/>
      <sheetName val="17. CF&amp;S HONI Headcount"/>
      <sheetName val="17. CF&amp;S HONI Headcount(x)"/>
      <sheetName val="17. CF&amp;S HONI Headcount (O)"/>
      <sheetName val="18. RC Headcount"/>
      <sheetName val="18. RC Headcount(x)"/>
      <sheetName val="19. Telecom Headcount"/>
      <sheetName val="19. Telecom Headcount(x)"/>
      <sheetName val="19. Telecom Headcount (O)"/>
      <sheetName val="20. CPP - Est. Max.  ER Cont'n"/>
      <sheetName val="21. EI - Est. Max.  ER Cont'n"/>
      <sheetName val="22. WC - Est. Max.  Premium"/>
      <sheetName val="23. Compens &amp; EHT- HOI"/>
      <sheetName val="24. Compens &amp; EHT- Netwk"/>
      <sheetName val="25. Compens &amp; EHT- RC"/>
      <sheetName val="26. Compens &amp; EHT- TEL"/>
      <sheetName val="27. D H GLI Mat - HOI"/>
      <sheetName val="28. D H GLI Mat - Networks"/>
      <sheetName val="29. D H GLI Mat - RC"/>
      <sheetName val="30. D H GLI Mat - TEL"/>
      <sheetName val="31. WC, CPP, EI - HOI"/>
      <sheetName val="32. WC, CPP, EI - Networks"/>
      <sheetName val="33. WC, CPP, EI - RC"/>
      <sheetName val="34. WC, CPP, EI - TEL"/>
      <sheetName val="35. OPRB, OPRB, LTD, SPP, RPP"/>
      <sheetName val="36. EFB Forecast Details"/>
      <sheetName val="37. OPRB &amp; OPEB Closing Bal"/>
      <sheetName val="38. OPRB &amp; OPEB Opening Bal"/>
      <sheetName val="39. OPRB &amp; OPEB 2003 Expenses"/>
      <sheetName val="40. Comp&amp;Benefits Summary"/>
      <sheetName val="41. Burden Rates Summary"/>
      <sheetName val="2003-08 NS"/>
      <sheetName val="42. Benefits Forecast - Consol"/>
      <sheetName val="43. Benefits Forecast - HOI"/>
      <sheetName val="44. Benefits Forecast - Netw"/>
      <sheetName val="45. Benefits Forecast - RC"/>
      <sheetName val="46.  Benefit Forecast - TEL"/>
      <sheetName val="2002  &amp; Redundant Tabs &gt;&gt;&gt;&gt;&gt;"/>
      <sheetName val="9. 2002 EHT"/>
      <sheetName val="10. 2002 WC"/>
      <sheetName val="49. 2003-08 BurdenRates Summary"/>
      <sheetName val="56. 2003-08 OHE"/>
      <sheetName val="11. 2002NTS - CPP EI"/>
      <sheetName val="8. 2002 TR"/>
      <sheetName val="31. 2003 D H GLI Mat - Markets"/>
      <sheetName val="30. 2003 D H GLI Mat - OHE"/>
      <sheetName val="39. 2003 WC, CPP, EI - OHE"/>
      <sheetName val="7. 2002 BPE"/>
      <sheetName val="12. 2002NW - CPP EI"/>
      <sheetName val="40. 2003 WC, CPP, EI - Markets"/>
      <sheetName val="13. 2002RMC - CPP EI"/>
      <sheetName val="14. 2002HO - CPP EI"/>
      <sheetName val="15. 2002TEL - CPP EI"/>
      <sheetName val="16. 2002OHE - CPP EI"/>
      <sheetName val="41. Benefits Rough Est 2003-08"/>
      <sheetName val="42. 2003 TR, EHT &amp; BPE Estimate"/>
      <sheetName val="43. 2003 BPE Estimate"/>
      <sheetName val="45. 2003 H D GLI Mat Forecast"/>
      <sheetName val="46. Est. -  H D GLI &amp; MAT "/>
      <sheetName val="24. 2003 Compens &amp; EHT- OHE"/>
      <sheetName val="25. 2003 Compens &amp; EHT- Market"/>
      <sheetName val="51. 2003-08 Net+OHE"/>
      <sheetName val="17. 2002MRK - CPP E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1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sofa mapping for brampton"/>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Hours Report"/>
      <sheetName val="Regular Hours"/>
      <sheetName val="Non Reg Hours"/>
      <sheetName val="O-U Report"/>
      <sheetName val="Graphs"/>
      <sheetName val="Allocations"/>
      <sheetName val="HR Info"/>
      <sheetName val="Var Explanations"/>
      <sheetName val="Forecast O-U"/>
      <sheetName val="Forecast TDOC"/>
      <sheetName val="Forecast Assump"/>
      <sheetName val="Journal TDOC"/>
      <sheetName val="Overunder"/>
      <sheetName val="Actuals"/>
      <sheetName val="Budget"/>
      <sheetName val="Forecast"/>
      <sheetName val="Forecast YE"/>
      <sheetName val="HR ACT"/>
      <sheetName val="TDOC"/>
      <sheetName val="Variance Report"/>
      <sheetName val="Monthly Chang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uals"/>
      <sheetName val="Budget"/>
      <sheetName val="Forecast"/>
      <sheetName val="Forecast YE"/>
    </sheetNames>
    <sheetDataSet>
      <sheetData sheetId="0" refreshError="1"/>
      <sheetData sheetId="1" refreshError="1"/>
      <sheetData sheetId="2" refreshError="1"/>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Directs and LDCs"/>
      <sheetName val="Reqt for CSS - LDC SSS"/>
      <sheetName val="Reqt for CSS - LDC  Retail"/>
    </sheetNames>
    <sheetDataSet>
      <sheetData sheetId="0" refreshError="1"/>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Directs and LDCs"/>
      <sheetName val="Reqt for CSS - LDC SSS"/>
      <sheetName val="Reqt for CSS - LDC  Retail"/>
    </sheetNames>
    <sheetDataSet>
      <sheetData sheetId="0" refreshError="1"/>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str_Cntrl"/>
      <sheetName val="BIG_DX"/>
      <sheetName val="DNAM"/>
      <sheetName val="DBD1"/>
      <sheetName val="DBD2"/>
      <sheetName val="Data_In"/>
      <sheetName val="Retail_2001"/>
      <sheetName val="Retail_2002"/>
      <sheetName val="BIG_DX_Chg"/>
      <sheetName val="BIG_DX_BASE"/>
      <sheetName val="DNAM_Chg"/>
      <sheetName val="DNAM_BASE"/>
      <sheetName val="DBD1_Chg"/>
      <sheetName val="DBD1_BASE"/>
      <sheetName val="DBD2_Chg"/>
      <sheetName val="DBD2_BASE"/>
      <sheetName val="Bonds_DNAM"/>
      <sheetName val="Bonds_DBD1"/>
      <sheetName val="Bonds_DBD2"/>
      <sheetName val="Dx_Tariff"/>
      <sheetName val="OPEB"/>
      <sheetName val="DxData"/>
      <sheetName val="DBDData1"/>
      <sheetName val="DBDData_Rick1"/>
      <sheetName val="DBDData2"/>
      <sheetName val="DBDData_Rick2"/>
      <sheetName val="Out_DNAM"/>
      <sheetName val="Out_DBD1"/>
      <sheetName val="Out_DBD2"/>
      <sheetName val="Module1"/>
      <sheetName val="Module2"/>
      <sheetName val="Module3"/>
      <sheetName val="Fcst"/>
      <sheetName val="Split_kWh_First_Balance_04040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refreshError="1"/>
      <sheetData sheetId="33"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Directs and LDCs"/>
      <sheetName val="Reqt for CSS - LDC SSS"/>
      <sheetName val="Reqt for CSS - LDC  Retail"/>
    </sheetNames>
    <sheetDataSet>
      <sheetData sheetId="0" refreshError="1"/>
      <sheetData sheetId="1"/>
      <sheetData sheetId="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Directs and LDCs"/>
      <sheetName val="Reqt for CSS - LDC SSS"/>
      <sheetName val="Reqt for CSS - LDC  Retail"/>
    </sheetNames>
    <sheetDataSet>
      <sheetData sheetId="0" refreshError="1"/>
      <sheetData sheetId="1"/>
      <sheetData sheetId="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Directs and LDCs"/>
      <sheetName val="Reqt for CSS - LDC SSS"/>
      <sheetName val="Reqt for CSS - LDC  Retail"/>
    </sheetNames>
    <sheetDataSet>
      <sheetData sheetId="0" refreshError="1"/>
      <sheetData sheetId="1"/>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Directs and LDCs"/>
      <sheetName val="Reqt for CSS - LDC SSS"/>
      <sheetName val="Reqt for CSS - LDC  Retail"/>
    </sheetNames>
    <sheetDataSet>
      <sheetData sheetId="0" refreshError="1"/>
      <sheetData sheetId="1"/>
      <sheetData sheetId="2"/>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Directs and LDCs"/>
      <sheetName val="Reqt for CSS - LDC SSS"/>
      <sheetName val="Reqt for CSS - LDC  Retail"/>
    </sheetNames>
    <sheetDataSet>
      <sheetData sheetId="0" refreshError="1"/>
      <sheetData sheetId="1"/>
      <sheetData sheetId="2"/>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Directs and LDCs"/>
      <sheetName val="Reqt for CSS - LDC SSS"/>
      <sheetName val="Reqt for CSS - LDC  Retail"/>
    </sheetNames>
    <sheetDataSet>
      <sheetData sheetId="0" refreshError="1"/>
      <sheetData sheetId="1"/>
      <sheetData sheetId="2"/>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Directs and LDCs"/>
      <sheetName val="Reqt for CSS - LDC SSS"/>
      <sheetName val="Reqt for CSS - LDC  Retail"/>
    </sheetNames>
    <sheetDataSet>
      <sheetData sheetId="0" refreshError="1"/>
      <sheetData sheetId="1"/>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Directs and LDCs"/>
      <sheetName val="Reqt for CSS - LDC SSS"/>
      <sheetName val="Reqt for CSS - LDC  Retail"/>
    </sheetNames>
    <sheetDataSet>
      <sheetData sheetId="0" refreshError="1"/>
      <sheetData sheetId="1"/>
      <sheetData sheetId="2"/>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Directs and LDCs"/>
      <sheetName val="Reqt for CSS - LDC SSS"/>
      <sheetName val="Reqt for CSS - LDC  Retail"/>
    </sheetNames>
    <sheetDataSet>
      <sheetData sheetId="0" refreshError="1"/>
      <sheetData sheetId="1"/>
      <sheetData sheetId="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Directs and LDCs"/>
      <sheetName val="Reqt for CSS - LDC SSS"/>
      <sheetName val="Reqt for CSS - LDC  Retail"/>
    </sheetNames>
    <sheetDataSet>
      <sheetData sheetId="0" refreshError="1"/>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VMAstsumry"/>
      <sheetName val="Exectutive Summry vs. GL"/>
      <sheetName val="ACTIVITY TIE OUT"/>
      <sheetName val="Working Gas Storage Position"/>
      <sheetName val="BOOK 0503"/>
      <sheetName val="storgvol_smrypricing_GL"/>
      <sheetName val="DSAR"/>
      <sheetName val="summary by source 2004"/>
      <sheetName val="Expense Escalation-Old-dk"/>
    </sheetNames>
    <sheetDataSet>
      <sheetData sheetId="0"/>
      <sheetData sheetId="1"/>
      <sheetData sheetId="2"/>
      <sheetData sheetId="3"/>
      <sheetData sheetId="4"/>
      <sheetData sheetId="5"/>
      <sheetData sheetId="6"/>
      <sheetData sheetId="7" refreshError="1"/>
      <sheetData sheetId="8"/>
      <sheetData sheetId="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Directs and LDCs"/>
      <sheetName val="Reqt for CSS - LDC SSS"/>
      <sheetName val="Reqt for CSS - LDC  Retail"/>
    </sheetNames>
    <sheetDataSet>
      <sheetData sheetId="0" refreshError="1"/>
      <sheetData sheetId="1"/>
      <sheetData sheetId="2"/>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 Tab Index"/>
      <sheetName val="1. Review and Sign-off "/>
      <sheetName val="2. DPA "/>
      <sheetName val="3. Pension Contribution "/>
      <sheetName val="4. OPEB Assets &amp; Liab"/>
      <sheetName val="5. 2006 OPRB  OPEB Liab Summary"/>
      <sheetName val="7. 2003 OPRB &amp; OPEB Closing Bal"/>
      <sheetName val="6. 2006 OPRB OPEB Liab by Coy"/>
      <sheetName val="7. 2005 OPRB OPEB Liab by Coy"/>
      <sheetName val="8.  2004_2005 OPRB liab by type"/>
      <sheetName val="7.  2004 OPRB OPEB liab by type"/>
      <sheetName val="8. 2004 OPRB OPEB Liab by Coy"/>
      <sheetName val="10. Summary of BPE by Company"/>
      <sheetName val="11. Total Remuneration Check"/>
      <sheetName val="16A. Active GLI continuity"/>
      <sheetName val="2. BPE "/>
      <sheetName val="3. Pension"/>
      <sheetName val="4. OPRB H1"/>
      <sheetName val="5. OPRB_Inergi"/>
      <sheetName val="6. OPEB"/>
      <sheetName val="7. SPS"/>
      <sheetName val="8. DSPS"/>
      <sheetName val="9. OPRB MEU"/>
      <sheetName val="10. Active Health"/>
      <sheetName val="11. Active Dental"/>
      <sheetName val="12. Active Maternity"/>
      <sheetName val="13. Active GLI"/>
      <sheetName val="1. Pension&amp;Benefit Summary"/>
      <sheetName val="14. Active OHP"/>
      <sheetName val="366300 Accru and pmt"/>
      <sheetName val="12. 2004 HD GLI Maternity"/>
      <sheetName val="15 Forecast"/>
      <sheetName val="17. Change Monthly hding labels"/>
      <sheetName val="16B GLI  YE rec"/>
      <sheetName val="18. PMT weight"/>
      <sheetName val="19. Kevin Mgnt Report"/>
      <sheetName val="20. YE true up"/>
      <sheetName val="headcount change"/>
      <sheetName val="Payroll burden Rates 2006"/>
      <sheetName val="Management report"/>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 sheetId="31" refreshError="1"/>
      <sheetData sheetId="32"/>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 Tab Index"/>
      <sheetName val="1. Review and Sign-off "/>
      <sheetName val="2. DPA "/>
      <sheetName val="3. Pension Contribution "/>
      <sheetName val="4. OPEB Assets &amp; Liab"/>
      <sheetName val="5. 2006 OPRB  OPEB Liab Summary"/>
      <sheetName val="7. 2003 OPRB &amp; OPEB Closing Bal"/>
      <sheetName val="6. 2006 OPRB OPEB Liab by Coy"/>
      <sheetName val="7. 2005 OPRB OPEB Liab by Coy"/>
      <sheetName val="8.  2004_2005 OPRB liab by type"/>
      <sheetName val="7.  2004 OPRB OPEB liab by type"/>
      <sheetName val="8. 2004 OPRB OPEB Liab by Coy"/>
      <sheetName val="10. Summary of BPE by Company"/>
      <sheetName val="11. Total Remuneration Check"/>
      <sheetName val="16A. Active GLI continuity"/>
      <sheetName val="1. Pension&amp;Benefit Summary"/>
      <sheetName val="2. BPE "/>
      <sheetName val="3. Pension"/>
      <sheetName val="4. OPRB H1"/>
      <sheetName val="5. OPRB_Inergi"/>
      <sheetName val="6. OPEB"/>
      <sheetName val="7. SPS"/>
      <sheetName val="8. DSPS"/>
      <sheetName val="9. OPRB MEU"/>
      <sheetName val="10. Active Health"/>
      <sheetName val="11. Active Dental"/>
      <sheetName val="12. Active Maternity"/>
      <sheetName val="13. Active GLI"/>
      <sheetName val="14. Active OHP"/>
      <sheetName val="366300 Accru and pmt"/>
      <sheetName val="12. 2004 HD GLI Maternity"/>
      <sheetName val="15 Forecast"/>
      <sheetName val="17. Change Monthly hding labels"/>
      <sheetName val="16B GLI  YE rec"/>
      <sheetName val="18. PMT weight"/>
      <sheetName val="19. Kevin Mgnt Report"/>
      <sheetName val="20. YE true up"/>
      <sheetName val="headcount change"/>
      <sheetName val="Payroll burden Rates 2006"/>
      <sheetName val="Management repor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 Tab Index"/>
      <sheetName val="1. Review and Sign-off "/>
      <sheetName val="2. DPA "/>
      <sheetName val="3. Pension Contribution "/>
      <sheetName val="4. OPEB Assets &amp; Liab"/>
      <sheetName val="5. 2006 OPRB  OPEB Liab Summary"/>
      <sheetName val="7. 2003 OPRB &amp; OPEB Closing Bal"/>
      <sheetName val="6. 2006 OPRB OPEB Liab by Coy"/>
      <sheetName val="7. 2005 OPRB OPEB Liab by Coy"/>
      <sheetName val="8.  2004_2005 OPRB liab by type"/>
      <sheetName val="7.  2004 OPRB OPEB liab by type"/>
      <sheetName val="8. 2004 OPRB OPEB Liab by Coy"/>
      <sheetName val="10. Summary of BPE by Company"/>
      <sheetName val="11. Total Remuneration Check"/>
      <sheetName val="1. 2007 Pension&amp;Benefit Summary"/>
      <sheetName val="2. BPE "/>
      <sheetName val="3. Pension"/>
      <sheetName val="4. OPRB H1"/>
      <sheetName val="5. OPRB_Inergi"/>
      <sheetName val="6. OPEB"/>
      <sheetName val="7. SPS"/>
      <sheetName val="8. DSPS"/>
      <sheetName val="9. OPRB MEU"/>
      <sheetName val="10. Active health"/>
      <sheetName val="11. Active Dental"/>
      <sheetName val=" 12. Active Maternity"/>
      <sheetName val="13. Active GLI"/>
      <sheetName val="14. Active OHP"/>
      <sheetName val="366300 Accru and pmt"/>
      <sheetName val="12. 2004 HD GLI Maternity"/>
      <sheetName val="15 Forecast"/>
      <sheetName val="16B GLI  YE rec"/>
      <sheetName val="16A. Active GLI continuity"/>
      <sheetName val="17. Change Monthly hding labels"/>
      <sheetName val="18. PMT weight"/>
      <sheetName val="19. Kevin Mgnt Report"/>
      <sheetName val="correct 2006 OPRB GLI true up"/>
      <sheetName val="20. YE true up"/>
      <sheetName val="headcount change"/>
      <sheetName val="Payroll burden Rates 2006"/>
      <sheetName val="Management re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 Tab Index"/>
      <sheetName val="1. Review and Sign-off "/>
      <sheetName val="2. DPA "/>
      <sheetName val="3. Pension Contribution "/>
      <sheetName val="4. OPEB Assets &amp; Liab"/>
      <sheetName val="5. 2006 OPRB  OPEB Liab Summary"/>
      <sheetName val="7. 2003 OPRB &amp; OPEB Closing Bal"/>
      <sheetName val="6. 2006 OPRB OPEB Liab by Coy"/>
      <sheetName val="7. 2005 OPRB OPEB Liab by Coy"/>
      <sheetName val="8.  2004_2005 OPRB liab by type"/>
      <sheetName val="7.  2004 OPRB OPEB liab by type"/>
      <sheetName val="8. 2004 OPRB OPEB Liab by Coy"/>
      <sheetName val="10. Summary of BPE by Company"/>
      <sheetName val="11. Total Remuneration Check"/>
      <sheetName val="20. YE true up"/>
      <sheetName val="16A. Active GLI continuity"/>
      <sheetName val="16B GLI  YE rec"/>
      <sheetName val="15 Forecast"/>
      <sheetName val="1. Pension&amp;Benefit Summary"/>
      <sheetName val="18. PMT weight"/>
      <sheetName val="17. Change Monthly hding labels"/>
      <sheetName val="2. BPE "/>
      <sheetName val="BPE for July"/>
      <sheetName val="3. Pension"/>
      <sheetName val="4. OPRB H1"/>
      <sheetName val="5. OPRB_Inergi"/>
      <sheetName val="6. OPEB"/>
      <sheetName val="7. SPS"/>
      <sheetName val="8. DSPS"/>
      <sheetName val="9. OPRB MEU"/>
      <sheetName val="10. Active Health"/>
      <sheetName val="11. Active Dental"/>
      <sheetName val="12. Active Maternity"/>
      <sheetName val="13. Active GLI"/>
      <sheetName val="14. Active OHP"/>
      <sheetName val="366300 Accru and pmt"/>
      <sheetName val="12. 2004 HD GLI Maternity"/>
      <sheetName val="19. Kevin Mgnt Report"/>
      <sheetName val="headcount change"/>
      <sheetName val="Payroll burden Rates 2006"/>
      <sheetName val="Management repor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from CSS (Retail and MEU)"/>
      <sheetName val="Actuals from CSS - SSS"/>
      <sheetName val="Actuals from CSS - Retail"/>
      <sheetName val="Dummy Data from CSS"/>
      <sheetName val="Total Directs and LDCs"/>
    </sheetNames>
    <sheetDataSet>
      <sheetData sheetId="0" refreshError="1"/>
      <sheetData sheetId="1"/>
      <sheetData sheetId="2"/>
      <sheetData sheetId="3"/>
      <sheetData sheetId="4"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from CSS (Retail and MEU)"/>
      <sheetName val="Actuals from CSS - SSS"/>
      <sheetName val="Actuals from CSS - Retail"/>
    </sheetNames>
    <sheetDataSet>
      <sheetData sheetId="0" refreshError="1"/>
      <sheetData sheetId="1"/>
      <sheetData sheetId="2"/>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from CSS (Retail and MEU)"/>
      <sheetName val="Actuals from CSS - SSS"/>
      <sheetName val="Actuals from CSS - Retail"/>
      <sheetName val="Aug CSS Actuals"/>
    </sheetNames>
    <sheetDataSet>
      <sheetData sheetId="0" refreshError="1"/>
      <sheetData sheetId="1"/>
      <sheetData sheetId="2"/>
      <sheetData sheetId="3"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from CSS (Retail and MEU)"/>
      <sheetName val="Actuals from CSS - SSS"/>
      <sheetName val="Actuals from CSS - Retail"/>
    </sheetNames>
    <sheetDataSet>
      <sheetData sheetId="0" refreshError="1"/>
      <sheetData sheetId="1"/>
      <sheetData sheetId="2"/>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from CSS (Retail and MEU)"/>
      <sheetName val="Actuals from CSS - SSS"/>
      <sheetName val="Actuals from CSS - Retail"/>
    </sheetNames>
    <sheetDataSet>
      <sheetData sheetId="0" refreshError="1"/>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PL OIL BACKUP 2"/>
      <sheetName val="GRAPH DATA"/>
      <sheetName val="CURRENT FPL VS. FCR FORECAST"/>
      <sheetName val="CURRENT VS. PREVIOUS FPL FORE."/>
      <sheetName val="CURRENT FPL VS. PIRA FORECAST"/>
      <sheetName val="FPL FORECAST VS. FORWARD CURVE"/>
      <sheetName val="FPL MOST LIKELY OIL BACKUP 1"/>
      <sheetName val="COMPARISON OF DISPATCH PRICES"/>
      <sheetName val="FOSSIL FUEL GRAPH"/>
      <sheetName val="MOST LIKELY OIL FORECAST UPDATE"/>
      <sheetName val="MOST LIKELY OIL PRICE FORECAST"/>
      <sheetName val="LOW PRICE OIL FORECAST"/>
      <sheetName val="HIGH PRICE OIL FORECAST"/>
      <sheetName val="WEEKLY GAS FORECAST UPDATE"/>
      <sheetName val="MOST LIKELY GAS PRICE &amp; AVAIL"/>
      <sheetName val="MOST LIKELY COAL &amp; PET COKE"/>
      <sheetName val="FPL MOST LIKELY GAS BACKUP 2"/>
      <sheetName val="FPL MOST LIKELY GAS BACKUP 1"/>
      <sheetName val="FPL LOW PRICE GAS BACKUP 1"/>
      <sheetName val="FPL HIGH PRICE GAS BACKUP 1"/>
      <sheetName val="LOW PRICE GAS &amp; AVAILABILITY"/>
      <sheetName val="HIGH PRICE GAS &amp; AVAILABILI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from CSS (Retail and MEU)"/>
      <sheetName val="Actuals from CSS - SSS"/>
      <sheetName val="Actuals from CSS - Retail"/>
      <sheetName val="Jan CSS Actuals"/>
    </sheetNames>
    <sheetDataSet>
      <sheetData sheetId="0" refreshError="1"/>
      <sheetData sheetId="1"/>
      <sheetData sheetId="2"/>
      <sheetData sheetId="3"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from CSS (Retail and MEU)"/>
      <sheetName val="Actuals from CSS - SSS"/>
      <sheetName val="Actuals from CSS - Retail"/>
    </sheetNames>
    <sheetDataSet>
      <sheetData sheetId="0" refreshError="1"/>
      <sheetData sheetId="1"/>
      <sheetData sheetId="2"/>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from CSS (Retail and MEU)"/>
      <sheetName val="Actuals from CSS - SSS"/>
      <sheetName val="Actuals from CSS - Retail"/>
    </sheetNames>
    <sheetDataSet>
      <sheetData sheetId="0" refreshError="1"/>
      <sheetData sheetId="1"/>
      <sheetData sheetId="2"/>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from CSS (Retail and MEU)"/>
      <sheetName val="Actuals from CSS - SSS"/>
      <sheetName val="Actuals from CSS - Retail"/>
    </sheetNames>
    <sheetDataSet>
      <sheetData sheetId="0" refreshError="1"/>
      <sheetData sheetId="1"/>
      <sheetData sheetId="2"/>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from CSS (Retail and MEU)"/>
      <sheetName val="Actuals from CSS - SSS"/>
      <sheetName val="Actuals from CSS - Retail"/>
    </sheetNames>
    <sheetDataSet>
      <sheetData sheetId="0" refreshError="1"/>
      <sheetData sheetId="1"/>
      <sheetData sheetId="2"/>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from CSS (Retail and MEU)"/>
      <sheetName val="Actuals from CSS - SSS"/>
      <sheetName val="Actuals from CSS - Retail"/>
    </sheetNames>
    <sheetDataSet>
      <sheetData sheetId="0" refreshError="1"/>
      <sheetData sheetId="1"/>
      <sheetData sheetId="2"/>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from CSS (Retail and MEU)"/>
      <sheetName val="Actuals from CSS - SSS"/>
      <sheetName val="Actuals from CSS - Retail"/>
    </sheetNames>
    <sheetDataSet>
      <sheetData sheetId="0" refreshError="1"/>
      <sheetData sheetId="1"/>
      <sheetData sheetId="2"/>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tal from CSS (Retail and MEU)"/>
      <sheetName val="Actuals from CSS - SSS"/>
      <sheetName val="Actuals from CSS - Retail"/>
    </sheetNames>
    <sheetDataSet>
      <sheetData sheetId="0" refreshError="1"/>
      <sheetData sheetId="1"/>
      <sheetData sheetId="2"/>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FS - Corp - Oher"/>
      <sheetName val="Old version"/>
      <sheetName val="Actual details"/>
      <sheetName val="CLA Budget"/>
      <sheetName val="Budget"/>
      <sheetName val="2004 Gregorian Schedule"/>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SR - Gross"/>
      <sheetName val="ReportTemplate"/>
      <sheetName val="ConnectionFilteredDrivers"/>
      <sheetName val="ConnectionFilteredActuals"/>
      <sheetName val="ConnectionFilteredBudgets"/>
      <sheetName val="ConnectionFilteredForecasts"/>
      <sheetName val="Help"/>
      <sheetName val="SectionHelp"/>
      <sheetName val="HeaderParameters"/>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Summary"/>
      <sheetName val="Detail"/>
    </sheetNames>
    <sheetDataSet>
      <sheetData sheetId="0" refreshError="1"/>
      <sheetData sheetId="1" refreshError="1"/>
      <sheetData sheetId="2" refreshError="1"/>
      <sheetData sheetId="3" refreshError="1"/>
      <sheetData sheetId="4"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Review and Sign-off"/>
      <sheetName val="1. Overview"/>
      <sheetName val="2. Index"/>
      <sheetName val="3. Benefits GLAs"/>
      <sheetName val="4. Formulae &amp; Allocation %"/>
      <sheetName val="5. Escalators"/>
      <sheetName val="6. 2003YearEndHeadCountbyCoy"/>
      <sheetName val="6. CPP &amp; EI Summary"/>
      <sheetName val="7A TR fcst 2006"/>
      <sheetName val="7. CPP &amp; EI detail"/>
      <sheetName val="7B CPP EI fcst 2006"/>
      <sheetName val="8. 2006 TR, CPP &amp; EI var analys"/>
      <sheetName val="9. 2006 BPE"/>
      <sheetName val="8. EHT TR"/>
      <sheetName val="9. WSIB "/>
      <sheetName val="10. Headcount Forecast"/>
      <sheetName val="11. HOI  headcount"/>
      <sheetName val="12. Networks total headcount"/>
      <sheetName val="14. HOI Headcount(x)"/>
      <sheetName val="14. HOI Headcount (O)"/>
      <sheetName val="15. Networks - SP Headcount(x)"/>
      <sheetName val="15. Networks - SP Headcount (O)"/>
      <sheetName val="16. Networks - AM Headcount(x)"/>
      <sheetName val="16. Networks - AM Headcount (O)"/>
      <sheetName val="17. CF&amp;S HONI Headcount(x)"/>
      <sheetName val="17. CF&amp;S HONI Headcount (O)"/>
      <sheetName val="18. RC Headcount(x)"/>
      <sheetName val="13. RC  headcount"/>
      <sheetName val="14. Telecom  headcount"/>
      <sheetName val="19. Telecom Headcount(x)"/>
      <sheetName val="19. Telecom Headcount (O)"/>
      <sheetName val="15. CPP - Est. Max.  ER Cont'n"/>
      <sheetName val="16. EI - Est. Max.  ER Cont'n"/>
      <sheetName val="17. WC - Est. Max.  Premium"/>
      <sheetName val="18. Compens &amp; EHT- HOI"/>
      <sheetName val="19. Compens &amp; EHT- Netwk"/>
      <sheetName val="20. Compens &amp; EHT- RC"/>
      <sheetName val="21. Compens &amp; EHT- TEL"/>
      <sheetName val="22. D H GLI Mat - HOI"/>
      <sheetName val="23. D H GLI Mat OHP - Networks"/>
      <sheetName val="24. D H GLI Mat - RC"/>
      <sheetName val="25. D H GLI Mat - TEL"/>
      <sheetName val="26. WC, CPP, EI - HOI"/>
      <sheetName val="27. WC, CPP, EI - Networks"/>
      <sheetName val="28. WC, CPP, EI - RC"/>
      <sheetName val="29. WC, CPP, EI - TEL"/>
      <sheetName val="30. OPRB, OPRB, LTD, SPP, RPP"/>
      <sheetName val="31. EFB Forecast Details"/>
      <sheetName val="32. Comp&amp;Benefits Summary"/>
      <sheetName val="33. Burden Rates Summary"/>
      <sheetName val="2003-08 NS"/>
      <sheetName val="34. Benefits Forecast - Consol"/>
      <sheetName val="35. Benefits Forecast - HOI"/>
      <sheetName val="36. Benefits Forecast - Netw"/>
      <sheetName val="37 Benefits Forecast - RC"/>
      <sheetName val="38.  Benefit Forecast - TEL"/>
      <sheetName val=" Source Information Contacts"/>
      <sheetName val="2002  &amp; Redundant Tabs &gt;&gt;&gt;&gt;&gt;"/>
      <sheetName val="9. 2002 EHT"/>
      <sheetName val="10. 2002 WC"/>
      <sheetName val="49. 2003-08 BurdenRates Summary"/>
      <sheetName val="56. 2003-08 OHE"/>
      <sheetName val="11. 2002NTS - CPP EI"/>
      <sheetName val="8. 2002 TR"/>
      <sheetName val="31. 2003 D H GLI Mat - Markets"/>
      <sheetName val="30. 2003 D H GLI Mat - OHE"/>
      <sheetName val="39. 2003 WC, CPP, EI - OHE"/>
      <sheetName val="7. 2002 BPE"/>
      <sheetName val="12. 2002NW - CPP EI"/>
      <sheetName val="40. 2003 WC, CPP, EI - Markets"/>
      <sheetName val="13. 2002RMC - CPP EI"/>
      <sheetName val="14. 2002HO - CPP EI"/>
      <sheetName val="15. 2002TEL - CPP EI"/>
      <sheetName val="16. 2002OHE - CPP EI"/>
      <sheetName val="41. Benefits Rough Est 2003-08"/>
      <sheetName val="42. 2003 TR, EHT &amp; BPE Estimate"/>
      <sheetName val="43. 2003 BPE Estimate"/>
      <sheetName val="45. 2003 H D GLI Mat Forecast"/>
      <sheetName val="46. Est. -  H D GLI &amp; MAT "/>
      <sheetName val="24. 2003 Compens &amp; EHT- OHE"/>
      <sheetName val="25. 2003 Compens &amp; EHT- Market"/>
      <sheetName val="51. 2003-08 Net+OHE"/>
      <sheetName val="17. 2002MRK - CPP EI"/>
    </sheetNames>
    <sheetDataSet>
      <sheetData sheetId="0" refreshError="1"/>
      <sheetData sheetId="1" refreshError="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sheetData sheetId="48"/>
      <sheetData sheetId="49" refreshError="1"/>
      <sheetData sheetId="50" refreshError="1"/>
      <sheetData sheetId="51"/>
      <sheetData sheetId="52"/>
      <sheetData sheetId="53"/>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Report-Yr1"/>
      <sheetName val="ExhB"/>
      <sheetName val="ExhC"/>
      <sheetName val="ExhD"/>
      <sheetName val="ExhE"/>
      <sheetName val="ExhF"/>
      <sheetName val="CCCM-Sum_ByUnit"/>
      <sheetName val="CCCM-Budget"/>
      <sheetName val="CCCM-Drivers"/>
      <sheetName val="CCCM-AM"/>
      <sheetName val="CCCM-Time"/>
      <sheetName val="CCCM-AllocShares"/>
      <sheetName val="CCCM-TotalShares"/>
      <sheetName val="CCCM-Sum_AllYrs"/>
      <sheetName val="CCCM-Sum_Yr1"/>
      <sheetName val="CCCM-Sum_Yr2"/>
      <sheetName val="CCCM-Sum_Yr3"/>
      <sheetName val="CCCM-Sum_Yr4"/>
      <sheetName val="CCCM-Sum_Yr5"/>
      <sheetName val="CCCM-Yr1"/>
      <sheetName val="CCCM-Yr2"/>
      <sheetName val="CCCM-Yr3"/>
      <sheetName val="CCCM-Yr4"/>
      <sheetName val="CCCM-Yr5"/>
      <sheetName val="Sum"/>
      <sheetName val="Lab-Chair"/>
      <sheetName val="Lab-Board"/>
      <sheetName val="Lab-Pres_CEO"/>
      <sheetName val="Lab-CFO"/>
      <sheetName val="Lab-Treas_Off"/>
      <sheetName val="Lab-Strat"/>
      <sheetName val="Lab-ExtRel"/>
      <sheetName val="Lab-GC_Secy"/>
      <sheetName val="Lab-GC_Corp"/>
      <sheetName val="Lab-GC_Law"/>
      <sheetName val="Lab-GC_Reg"/>
      <sheetName val="Lab-HR"/>
      <sheetName val="Lab-LaborRel"/>
      <sheetName val="Lab-InfoMgmt"/>
      <sheetName val="Lab-Comm"/>
      <sheetName val="Lab-LBSS"/>
      <sheetName val="Lab-Security"/>
      <sheetName val="Lab-Fin_Cont"/>
      <sheetName val="Lab-Fin_Treas"/>
      <sheetName val="Lab-Fin_Tax"/>
      <sheetName val="Lab-Fin_Strat"/>
      <sheetName val="Lab-Fin_Audit"/>
      <sheetName val="Lab-SMS"/>
      <sheetName val="Non-Board"/>
      <sheetName val="Non-CFO"/>
      <sheetName val="Non-ExtRel"/>
      <sheetName val="Non-GC_Law"/>
      <sheetName val="Non-GC_Reg"/>
      <sheetName val="Non-HR"/>
      <sheetName val="Non-LaborRel"/>
      <sheetName val="Non-Comm"/>
      <sheetName val="Non-LBSS"/>
      <sheetName val="Non-Fin_Cont"/>
      <sheetName val="Non-Fin_Treas"/>
      <sheetName val="Non-Fin_Tax"/>
      <sheetName val="Non-SMS"/>
      <sheetName val="Non-Donat"/>
      <sheetName val="Inr-Budget"/>
      <sheetName val="Inr-CSO"/>
      <sheetName val="Inr-Settle"/>
      <sheetName val="Inr-SMS"/>
      <sheetName val="Inr-Fin"/>
      <sheetName val="Inr-HR"/>
      <sheetName val="Inr-IT"/>
      <sheetName val="Telecom"/>
      <sheetName val="Det_Non-Fin_Treas"/>
      <sheetName val="Det-Non-GC_Reg"/>
      <sheetName val="Det-Non-FinDrv"/>
      <sheetName val="Det-Inr_Fin"/>
      <sheetName val="Data"/>
      <sheetName val="Assets-Sum"/>
      <sheetName val="Major"/>
      <sheetName val="MFA"/>
      <sheetName val="Assets-Drivers"/>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 sheetId="19"/>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 Tab Index"/>
      <sheetName val="1. Review and Sign-off "/>
      <sheetName val="2. DPA "/>
      <sheetName val="3. Pension Contribution "/>
      <sheetName val="4. OPEB Assets &amp; Liab"/>
      <sheetName val="5. 2006 OPRB  OPEB Liab Summary"/>
      <sheetName val="7. 2003 OPRB &amp; OPEB Closing Bal"/>
      <sheetName val="6. 2006 OPRB OPEB Liab by Coy"/>
      <sheetName val="7. 2005 OPRB OPEB Liab by Coy"/>
      <sheetName val="8.  2004_2005 OPRB liab by type"/>
      <sheetName val="7.  2004 OPRB OPEB liab by type"/>
      <sheetName val="8. 2004 OPRB OPEB Liab by Coy"/>
      <sheetName val="10. Summary of BPE by Company"/>
      <sheetName val="11. Total Remuneration Check"/>
      <sheetName val="1. 2007 Pension&amp;Benefit Summary"/>
      <sheetName val="20. YE true up"/>
      <sheetName val="7. SPS"/>
      <sheetName val="2. BPE "/>
      <sheetName val="3. Pension"/>
      <sheetName val="4. OPRB H1"/>
      <sheetName val="5. OPRB_Inergi"/>
      <sheetName val="6. OPEB"/>
      <sheetName val="8. DSPS"/>
      <sheetName val="9. OPRB MEU"/>
      <sheetName val="10. Active health"/>
      <sheetName val="11. Active Dental"/>
      <sheetName val=" 12. Active Maternity"/>
      <sheetName val="13. Active GLI"/>
      <sheetName val="14. Active OHP"/>
      <sheetName val="366300 Accru and pmt"/>
      <sheetName val="12. 2004 HD GLI Maternity"/>
      <sheetName val="15 Forecast"/>
      <sheetName val="16B Active GLI 2006 YE rec"/>
      <sheetName val="16A. Active GLI 2007 continuity"/>
      <sheetName val="17. Change Monthly hding labels"/>
      <sheetName val="18. PMT weight"/>
      <sheetName val="19. Kevin Mgnt Report"/>
      <sheetName val="correct 2006 OPRB GLI true up"/>
      <sheetName val="headcount change"/>
      <sheetName val="Payroll burden Rates 2006"/>
      <sheetName val="Management repor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Review and Sign-off"/>
      <sheetName val="1. Overview"/>
      <sheetName val="2. Index"/>
      <sheetName val="3. Benefits GLAs"/>
      <sheetName val="4. Formulae &amp; Allocation %"/>
      <sheetName val="5. Escalators"/>
      <sheetName val="6. 2003YearEndHeadCountbyCoy"/>
      <sheetName val="7. 2006 TR, CPP &amp; EI Summary"/>
      <sheetName val="7A TR fcst 2006"/>
      <sheetName val="7B CPP EI fcst 2006"/>
      <sheetName val="8. 2006 TR, CPP &amp; EI var analys"/>
      <sheetName val="9. 2006 BPE"/>
      <sheetName val="10.  2006 EHT"/>
      <sheetName val="11. 2006 WSIB Sch 1 Premium"/>
      <sheetName val="11A 2006 WC forecast"/>
      <sheetName val="12. 2006 H D GLI Maternity"/>
      <sheetName val="13. Headcount Forecast"/>
      <sheetName val="14.HOI  headcount"/>
      <sheetName val="Networks total headcount"/>
      <sheetName val="15 Networks-SP headcount"/>
      <sheetName val="14. HOI Headcount(x)"/>
      <sheetName val="14. HOI Headcount (O)"/>
      <sheetName val="15. Networks - SP Headcount(x)"/>
      <sheetName val="15. Networks - SP Headcount (O)"/>
      <sheetName val="16.Networks-AM Headcount"/>
      <sheetName val="16. Networks - AM Headcount(x)"/>
      <sheetName val="16. Networks - AM Headcount (O)"/>
      <sheetName val="17. CF&amp;S  HONI headcount"/>
      <sheetName val="17. CF&amp;S HONI Headcount(x)"/>
      <sheetName val="17. CF&amp;S HONI Headcount (O)"/>
      <sheetName val="18. RC  headcount"/>
      <sheetName val="18. RC Headcount(x)"/>
      <sheetName val="19. Telecom  headcount"/>
      <sheetName val="19. Telecom Headcount(x)"/>
      <sheetName val="19. Telecom Headcount (O)"/>
      <sheetName val="20. CPP - Est. Max.  ER Cont'n"/>
      <sheetName val="21. EI - Est. Max.  ER Cont'n"/>
      <sheetName val="22. WC - Est. Max.  Premium"/>
      <sheetName val="23. Compens &amp; EHT- HOI"/>
      <sheetName val="24. Compens &amp; EHT- Netwk"/>
      <sheetName val="25. Compens &amp; EHT- RC"/>
      <sheetName val="26. Compens &amp; EHT- TEL"/>
      <sheetName val="27. D H GLI Mat - HOI"/>
      <sheetName val="28. D H GLI Mat - Networks"/>
      <sheetName val="29. D H GLI Mat - RC"/>
      <sheetName val="30. D H GLI Mat - TEL"/>
      <sheetName val="30A. OHP"/>
      <sheetName val="31. WC, CPP, EI - HOI"/>
      <sheetName val="32. WC, CPP, EI - Networks"/>
      <sheetName val="32A FTE or HC for CPP,EI"/>
      <sheetName val="33. WC, CPP, EI - RC"/>
      <sheetName val="34. WC, CPP, EI - TEL"/>
      <sheetName val="35. OPRB, OPRB, LTD, SPP, RPP"/>
      <sheetName val="36. EFB Forecast Details"/>
      <sheetName val="37. OPRB &amp; OPEB Closing Bal"/>
      <sheetName val="38. OPRB &amp; OPEB Opening Bal"/>
      <sheetName val="39. OPRB &amp; OPEB 2006 Expenses"/>
      <sheetName val="40. Comp&amp;Benefits Summary"/>
      <sheetName val="41. Burden Rates Summary"/>
      <sheetName val="2003-08 NS"/>
      <sheetName val="42. Benefits Forecast - Consol"/>
      <sheetName val="43. Benefits Forecast - HOI"/>
      <sheetName val="44. Benefits Forecast - Netw"/>
      <sheetName val="45. Benefits Forecast - RC"/>
      <sheetName val="46.  Benefit Forecast - TEL"/>
      <sheetName val="2002  &amp; Redundant Tabs &gt;&gt;&gt;&gt;&gt;"/>
      <sheetName val="9. 2002 EHT"/>
      <sheetName val="10. 2002 WC"/>
      <sheetName val="49. 2003-08 BurdenRates Summary"/>
      <sheetName val="56. 2003-08 OHE"/>
      <sheetName val="11. 2002NTS - CPP EI"/>
      <sheetName val="8. 2002 TR"/>
      <sheetName val="31. 2003 D H GLI Mat - Markets"/>
      <sheetName val="30. 2003 D H GLI Mat - OHE"/>
      <sheetName val="39. 2003 WC, CPP, EI - OHE"/>
      <sheetName val="7. 2002 BPE"/>
      <sheetName val="12. 2002NW - CPP EI"/>
      <sheetName val="40. 2003 WC, CPP, EI - Markets"/>
      <sheetName val="13. 2002RMC - CPP EI"/>
      <sheetName val="14. 2002HO - CPP EI"/>
      <sheetName val="15. 2002TEL - CPP EI"/>
      <sheetName val="16. 2002OHE - CPP EI"/>
      <sheetName val="41. Benefits Rough Est 2003-08"/>
      <sheetName val="42. 2003 TR, EHT &amp; BPE Estimate"/>
      <sheetName val="43. 2003 BPE Estimate"/>
      <sheetName val="45. 2003 H D GLI Mat Forecast"/>
      <sheetName val="46. Est. -  H D GLI &amp; MAT "/>
      <sheetName val="24. 2003 Compens &amp; EHT- OHE"/>
      <sheetName val="25. 2003 Compens &amp; EHT- Market"/>
      <sheetName val="51. 2003-08 Net+OHE"/>
      <sheetName val="17. 2002MRK - CPP E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 Index"/>
      <sheetName val="35. OPRB, OPRB, LTD, SPP, RPP"/>
    </sheetNames>
    <sheetDataSet>
      <sheetData sheetId="0" refreshError="1"/>
      <sheetData sheetId="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Review and Sign-off"/>
      <sheetName val="1. Overview"/>
      <sheetName val="2. Index"/>
      <sheetName val="3. Benefits GLAs"/>
      <sheetName val="4. Formulae &amp; Allocation %"/>
      <sheetName val="5. Escalators"/>
      <sheetName val="6. 2003YearEndHeadCountbyCoy"/>
      <sheetName val="7. 2007 TR, CPP &amp; EI Summary"/>
      <sheetName val="7A TR fcst 2006"/>
      <sheetName val="7B CPP EI fcst 2007"/>
      <sheetName val="7B CPP EI fcst 2006"/>
      <sheetName val="8. 2006 TR, CPP &amp; EI var analys"/>
      <sheetName val="9. 2006 BPE"/>
      <sheetName val="10.  2007 EHT TR"/>
      <sheetName val="11. 2007 WSIB Sch 1 Premium"/>
      <sheetName val="11A 2007 WC forecast"/>
      <sheetName val="12. 2006 H D GLI Maternity"/>
      <sheetName val="13. Headcount Forecast"/>
      <sheetName val="14.HOI  headcount"/>
      <sheetName val="Networks total headcount"/>
      <sheetName val="15 Networks-SP headcount"/>
      <sheetName val="14. HOI Headcount(x)"/>
      <sheetName val="14. HOI Headcount (O)"/>
      <sheetName val="15. Networks - SP Headcount(x)"/>
      <sheetName val="15. Networks - SP Headcount (O)"/>
      <sheetName val="16.Networks-AM Headcount"/>
      <sheetName val="16. Networks - AM Headcount(x)"/>
      <sheetName val="16. Networks - AM Headcount (O)"/>
      <sheetName val="17. CF&amp;S  HONI headcount"/>
      <sheetName val="17. CF&amp;S HONI Headcount(x)"/>
      <sheetName val="17. CF&amp;S HONI Headcount (O)"/>
      <sheetName val="18. RC Headcount(x)"/>
      <sheetName val="18. RC  headcount"/>
      <sheetName val="19. Telecom  headcount"/>
      <sheetName val="19. Telecom Headcount(x)"/>
      <sheetName val="19. Telecom Headcount (O)"/>
      <sheetName val="20. CPP - Est. Max.  ER Cont'n"/>
      <sheetName val="21. EI - Est. Max.  ER Cont'n"/>
      <sheetName val="22. WC - Est. Max.  Premium"/>
      <sheetName val="23. Compens &amp; EHT- HOI"/>
      <sheetName val="24. Compens &amp; EHT- Netwk"/>
      <sheetName val="25. Compens &amp; EHT- RC"/>
      <sheetName val="26. Compens &amp; EHT- TEL"/>
      <sheetName val="27. D H GLI Mat - HOI"/>
      <sheetName val="28. D H GLI Mat - Networks"/>
      <sheetName val="29. D H GLI Mat - RC"/>
      <sheetName val="30. D H GLI Mat - TEL"/>
      <sheetName val="30A. OHP"/>
      <sheetName val="31. WC, CPP, EI - HOI"/>
      <sheetName val="32. WC, CPP, EI - Networks"/>
      <sheetName val="32A FTE or HC for CPP,EI"/>
      <sheetName val="33. WC, CPP, EI - RC"/>
      <sheetName val="34. WC, CPP, EI - TEL"/>
      <sheetName val="35. OPRB, OPRB, LTD, SPP, RPP"/>
      <sheetName val="36. EFB Forecast Details"/>
      <sheetName val="37. OPRB &amp; OPEB Closing Bal"/>
      <sheetName val="38. OPRB &amp; OPEB Opening Bal"/>
      <sheetName val="39. OPRB &amp; OPEB 2006 Expenses"/>
      <sheetName val="40. Comp&amp;Benefits Summary"/>
      <sheetName val="41. Burden Rates Summary"/>
      <sheetName val="2003-08 NS"/>
      <sheetName val="42. Benefits Forecast - Consol"/>
      <sheetName val="43. Benefits Forecast - HOI"/>
      <sheetName val="44. Benefits Forecast - Netw"/>
      <sheetName val="45. Benefits Forecast - RC"/>
      <sheetName val="46.  Benefit Forecast - TEL"/>
      <sheetName val="2002  &amp; Redundant Tabs &gt;&gt;&gt;&gt;&gt;"/>
      <sheetName val="9. 2002 EHT"/>
      <sheetName val="10. 2002 WC"/>
      <sheetName val="49. 2003-08 BurdenRates Summary"/>
      <sheetName val="56. 2003-08 OHE"/>
      <sheetName val="11. 2002NTS - CPP EI"/>
      <sheetName val="8. 2002 TR"/>
      <sheetName val="31. 2003 D H GLI Mat - Markets"/>
      <sheetName val="30. 2003 D H GLI Mat - OHE"/>
      <sheetName val="39. 2003 WC, CPP, EI - OHE"/>
      <sheetName val="7. 2002 BPE"/>
      <sheetName val="12. 2002NW - CPP EI"/>
      <sheetName val="40. 2003 WC, CPP, EI - Markets"/>
      <sheetName val="13. 2002RMC - CPP EI"/>
      <sheetName val="14. 2002HO - CPP EI"/>
      <sheetName val="15. 2002TEL - CPP EI"/>
      <sheetName val="16. 2002OHE - CPP EI"/>
      <sheetName val="41. Benefits Rough Est 2003-08"/>
      <sheetName val="42. 2003 TR, EHT &amp; BPE Estimate"/>
      <sheetName val="43. 2003 BPE Estimate"/>
      <sheetName val="45. 2003 H D GLI Mat Forecast"/>
      <sheetName val="46. Est. -  H D GLI &amp; MAT "/>
      <sheetName val="24. 2003 Compens &amp; EHT- OHE"/>
      <sheetName val="25. 2003 Compens &amp; EHT- Market"/>
      <sheetName val="51. 2003-08 Net+OHE"/>
      <sheetName val="17. 2002MRK - CPP E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 Index"/>
    </sheetNames>
    <sheetDataSet>
      <sheetData sheetId="0"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etaCalcs"/>
      <sheetName val="Fundamentals"/>
      <sheetName val="PriorList"/>
    </sheetNames>
    <sheetDataSet>
      <sheetData sheetId="0" refreshError="1"/>
      <sheetData sheetId="1" refreshError="1"/>
      <sheetData sheetId="2"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H1 1506 Current Month"/>
      <sheetName val="H1 1506 prior months"/>
      <sheetName val="H1 1506 summary"/>
      <sheetName val="1506 Attachment"/>
    </sheetNames>
    <sheetDataSet>
      <sheetData sheetId="0"/>
      <sheetData sheetId="1" refreshError="1"/>
      <sheetData sheetId="2" refreshError="1"/>
      <sheetData sheetId="3"/>
      <sheetData sheetId="4"/>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H1 1506 Current Month"/>
      <sheetName val="H1 1506 prior months"/>
      <sheetName val="H1 1506 summary"/>
      <sheetName val="1506 Attachment"/>
      <sheetName val="Total from CSS (Retail and MEU)"/>
    </sheetNames>
    <sheetDataSet>
      <sheetData sheetId="0"/>
      <sheetData sheetId="1" refreshError="1"/>
      <sheetData sheetId="2" refreshError="1"/>
      <sheetData sheetId="3"/>
      <sheetData sheetId="4"/>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
      <sheetName val="DCF Val."/>
      <sheetName val="DBack P&amp;L"/>
      <sheetName val="DBack BSheet"/>
      <sheetName val="DBack Cash Flows"/>
      <sheetName val="Debt &amp; Interest"/>
      <sheetName val="Depreciation"/>
      <sheetName val="CCA "/>
      <sheetName val="Other Income"/>
      <sheetName val="CAPEX "/>
      <sheetName val="Mirtables"/>
      <sheetName val="T&amp;D_WACC"/>
      <sheetName val="Sheet1"/>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PE "/>
      <sheetName val="0. Tab Index"/>
      <sheetName val="1. Review and Sign-off  "/>
      <sheetName val="2.Pension Obligation "/>
      <sheetName val="3. Pension Contribution "/>
      <sheetName val="4. OPRB Assets &amp; Liab"/>
      <sheetName val="7. 2003 OPRB &amp; OPEB Closing Bal"/>
      <sheetName val="4. OPRB  OPEB Liab Summary"/>
      <sheetName val="7. 2005 OPRB OPEB Liab by Coy"/>
      <sheetName val="8.2004_2005 OPRB contin by type"/>
      <sheetName val="7.  2004 OPRB OPEB liab by type"/>
      <sheetName val="8. 2004 OPRB OPEB Liab by Coy"/>
      <sheetName val="8. Empl Future Benefits Expense"/>
      <sheetName val="5.  OPRB OPEB  by Co"/>
      <sheetName val="6 2013-2014 continuity"/>
      <sheetName val="9.1 BPE variance analysis"/>
      <sheetName val="8.1 HC change"/>
      <sheetName val="7. Pension&amp;Benefit Summary"/>
      <sheetName val="8. Summary of BPE by Company"/>
      <sheetName val="new fcst 2006 EHB cost  "/>
      <sheetName val="Management report"/>
      <sheetName val="9. GLI YE rec"/>
      <sheetName val="10. Active GLI continuity"/>
      <sheetName val="12.1 GLI continuity notes"/>
      <sheetName val="11.1 Actives GLI"/>
      <sheetName val="11.2 Pensioners GLI"/>
      <sheetName val="11.3 GLI YE forecast"/>
      <sheetName val="11. Active OHP Continuity"/>
      <sheetName val="13. HDM Rate Variance"/>
      <sheetName val="Instructions"/>
      <sheetName val="Jan 09 Over Accrual"/>
      <sheetName val="12. Total Remuneration Check"/>
      <sheetName val="OPEB analysis"/>
      <sheetName val="Continuity Grouping"/>
      <sheetName val="10. Total Remun 07"/>
      <sheetName val="453091  090 451070"/>
      <sheetName val="453092MEU"/>
      <sheetName val="LTD notes"/>
      <sheetName val="Sum GLI 08 Final  PYMT"/>
      <sheetName val="HC change Q1"/>
      <sheetName val="HC"/>
      <sheetName val="13. YE True Up"/>
      <sheetName val="SAP LTD "/>
      <sheetName val="changes dat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WPSR"/>
      <sheetName val="HOI"/>
      <sheetName val="HONI"/>
      <sheetName val="PC_GL reconcilation"/>
      <sheetName val="Budget"/>
      <sheetName val="Month"/>
      <sheetName val="GL Input"/>
      <sheetName val="PC Input"/>
      <sheetName val="Manual Input"/>
      <sheetName val="YOY"/>
      <sheetName val="2003GL Input"/>
      <sheetName val="2003PC Input"/>
      <sheetName val="2003Manual Input"/>
      <sheetName val="MOM Check"/>
      <sheetName val="Chart1"/>
      <sheetName val="chart data"/>
      <sheetName val="Sheet1"/>
      <sheetName val="CFS P1"/>
      <sheetName val="Staf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emplate Description"/>
      <sheetName val="Instructions"/>
      <sheetName val="NEER Bonus Summary -Officers"/>
      <sheetName val="NEER Accrual summary"/>
      <sheetName val="Contacts"/>
      <sheetName val="NEET Pivot"/>
      <sheetName val="Canada Splits"/>
      <sheetName val="F&amp;S Cost Centers"/>
      <sheetName val="Spain Splits"/>
      <sheetName val="Master Data"/>
      <sheetName val="Comp Accrual"/>
      <sheetName val="Exec Services"/>
      <sheetName val="Exec Services W REDUCTIONS"/>
      <sheetName val="NEEROfficers"/>
      <sheetName val="Maisto"/>
      <sheetName val="NEERBalSheet"/>
      <sheetName val="BW STI Report"/>
      <sheetName val="PAPSA Config"/>
      <sheetName val="Accrued by"/>
      <sheetName val="Lev.DelevJobs"/>
      <sheetName val="5. Deleveraged Jobs"/>
      <sheetName val="Employee - last year"/>
      <sheetName val="Role target"/>
      <sheetName val="File Comparison"/>
      <sheetName val="InternationalEmpsSal"/>
      <sheetName val="Flex"/>
      <sheetName val="Flex N Craft BU"/>
      <sheetName val="Canada and Spain empl"/>
      <sheetName val="ERP"/>
      <sheetName val="Canada and Spain jobs"/>
      <sheetName val="2016 Final Payouts"/>
      <sheetName val="Accounting Email"/>
      <sheetName val="Notes"/>
      <sheetName val="email"/>
      <sheetName val="Exec Merit Audit Report"/>
      <sheetName val="FlexOff"/>
      <sheetName val="Sheet4"/>
      <sheetName val="Accelerate2.14.17"/>
      <sheetName val="SAT"/>
      <sheetName val="Sheet1"/>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sheetData sheetId="1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Forecast August 2015"/>
      <sheetName val="Budget July 2015"/>
      <sheetName val="HC"/>
      <sheetName val="Summary"/>
      <sheetName val="Email"/>
      <sheetName val="Sheet1"/>
      <sheetName val="NBPivot"/>
      <sheetName val="Data dump"/>
      <sheetName val="Sheet4"/>
      <sheetName val="BUData"/>
      <sheetName val="FlexNB"/>
      <sheetName val="Adjusted &amp; Excluded Jobs"/>
      <sheetName val="Role Targets"/>
      <sheetName val="Sheet2"/>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ses"/>
      <sheetName val="Load-2002"/>
      <sheetName val="load12"/>
      <sheetName val="Top-loads"/>
      <sheetName val="TRF-Bypass"/>
      <sheetName val="trf-bypass-H1"/>
      <sheetName val="Line-CTSand MTS"/>
      <sheetName val="Line-Bypass-nonH1"/>
      <sheetName val="Line-Bypass-Cables"/>
      <sheetName val="Line-Bypass-H1-Supp"/>
      <sheetName val="Additional-TC&amp;LC"/>
      <sheetName val="Summary"/>
      <sheetName val="2. Index"/>
      <sheetName val="Total from CSS (Retail and MEU)"/>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Cover"/>
      <sheetName val="Perf Meas Sample"/>
      <sheetName val="Cal 5&amp;6 Sch 1"/>
      <sheetName val="Cal 5&amp;6 Sch 2"/>
      <sheetName val="Cal 5&amp;6 Sch 6"/>
      <sheetName val="R-Sched Sample"/>
      <sheetName val="Cal 8 Sch 1rev1"/>
      <sheetName val="Cal 8 Sch 1rev2"/>
      <sheetName val="Sched 1 OM"/>
      <sheetName val="Sched 1 Cap"/>
      <sheetName val="Sched 2 '06"/>
      <sheetName val="Sched 2 '07"/>
      <sheetName val="Sched 2 '08"/>
      <sheetName val="Sched 3 OM"/>
      <sheetName val="Sched 3 Cap"/>
      <sheetName val="Sched 4"/>
      <sheetName val="Sched 5a '06"/>
      <sheetName val="Sched 5a '07"/>
      <sheetName val="Sched 5a '08"/>
      <sheetName val="Sched 5b '06"/>
      <sheetName val="Sched 5b '07"/>
      <sheetName val="Sched 5b '08"/>
      <sheetName val="Sched 6"/>
      <sheetName val="Pay Periods"/>
      <sheetName val="StandAl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llowance Calculation"/>
      <sheetName val="Allowance Calculation - TX"/>
      <sheetName val="Allowance Calculation - NE"/>
      <sheetName val="Trend Charts"/>
      <sheetName val="Trend"/>
      <sheetName val="Allowance Calc"/>
      <sheetName val="Allocation Unapplied"/>
      <sheetName val="Earnings Impact"/>
      <sheetName val="GEXA Mnthly AR Report - Summar"/>
      <sheetName val="Commercial &amp; Apt Accounts 60+ D"/>
      <sheetName val="Effective Tax Rate"/>
      <sheetName val="BR &amp; AR Report"/>
      <sheetName val="Summary"/>
      <sheetName val="Residential Deposit Offset"/>
      <sheetName val="Unbilled - TX"/>
      <sheetName val="Unbilled - NE"/>
      <sheetName val="Allowance - TX"/>
      <sheetName val="Allowance - N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Inputs"/>
      <sheetName val="INCOME"/>
      <sheetName val="Dx"/>
      <sheetName val="Tx"/>
      <sheetName val="HORC(Remote)"/>
      <sheetName val="HOTI(Telecom)"/>
      <sheetName val="Brampton"/>
      <sheetName val="HOLDCO"/>
      <sheetName val="Management Statement Data"/>
      <sheetName val="CAPEX_Summary"/>
      <sheetName val="link"/>
      <sheetName val="All BU's"/>
      <sheetName val="Tx-Dx USA Reconcili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Dx"/>
    </sheetNames>
    <sheetDataSet>
      <sheetData sheetId="0" refreshError="1"/>
      <sheetData sheetId="1"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hF_DJC"/>
      <sheetName val="ExhF_DJC_vs2006Model_2007Data"/>
      <sheetName val="Index"/>
      <sheetName val="Report-Yr1"/>
      <sheetName val="ExhB"/>
      <sheetName val="ExhC"/>
      <sheetName val="ExhD"/>
      <sheetName val="ExhE"/>
      <sheetName val="ExhF"/>
      <sheetName val="CCCM-Sum_ByUnit"/>
      <sheetName val="CCCM-Budget"/>
      <sheetName val="CCCM-Drivers"/>
      <sheetName val="CCCM-AM"/>
      <sheetName val="CCCM-Time"/>
      <sheetName val="CCCM-AllocShares"/>
      <sheetName val="CCCM-TotalShares"/>
      <sheetName val="CCCM-Sum_AllYrs"/>
      <sheetName val="CCCM-Sum_Yr1"/>
      <sheetName val="CCCM-Sum_Yr2"/>
      <sheetName val="CCCM-Sum_Yr3"/>
      <sheetName val="CCCM-Sum_Yr4"/>
      <sheetName val="CCCM-Sum_Yr5"/>
      <sheetName val="CCCM-Yr1"/>
      <sheetName val="CCCM-Yr2"/>
      <sheetName val="CCCM-Yr3"/>
      <sheetName val="CCCM-Yr4"/>
      <sheetName val="CCCM-Yr5"/>
      <sheetName val="Sum"/>
      <sheetName val="Lab-Chair"/>
      <sheetName val="Lab-Board"/>
      <sheetName val="Lab-Pres_CEO"/>
      <sheetName val="Lab-CFO"/>
      <sheetName val="Lab-Treas_Off"/>
      <sheetName val="Lab-Strat"/>
      <sheetName val="Lab-ExtRel"/>
      <sheetName val="Lab-GC_Secy"/>
      <sheetName val="Lab-GC_Corp"/>
      <sheetName val="Lab-GC_Law"/>
      <sheetName val="Lab-GC_Reg"/>
      <sheetName val="Lab-HR"/>
      <sheetName val="Lab-LaborRel"/>
      <sheetName val="Lab-InfoMgmt"/>
      <sheetName val="Lab-Comm"/>
      <sheetName val="Lab-LBSS"/>
      <sheetName val="Lab-Security"/>
      <sheetName val="Lab-Fin_Cont"/>
      <sheetName val="Lab-Fin_Treas"/>
      <sheetName val="Lab-Fin_Tax"/>
      <sheetName val="Lab-Fin_Strat"/>
      <sheetName val="Lab-Fin_Audit"/>
      <sheetName val="Lab-SMS"/>
      <sheetName val="Non-Board"/>
      <sheetName val="Non-CFO"/>
      <sheetName val="Non-ExtRel"/>
      <sheetName val="Non-GC_Law"/>
      <sheetName val="Non-GC_Reg"/>
      <sheetName val="Non-HR"/>
      <sheetName val="Non-LaborRel"/>
      <sheetName val="Non-Comm"/>
      <sheetName val="Non-LBSS"/>
      <sheetName val="Non-Fin_Cont"/>
      <sheetName val="Non-Fin_Treas"/>
      <sheetName val="Non-Fin_Tax"/>
      <sheetName val="Non-SMS"/>
      <sheetName val="Non-Donat"/>
      <sheetName val="Inr-Budget"/>
      <sheetName val="Inr-CSO"/>
      <sheetName val="Inr-Settle"/>
      <sheetName val="Inr-SMS"/>
      <sheetName val="Inr-Fin"/>
      <sheetName val="Inr-HR"/>
      <sheetName val="Inr-IT"/>
      <sheetName val="Telecom"/>
      <sheetName val="Det_Non-Fin_Treas"/>
      <sheetName val="Det-Non-GC_Reg"/>
      <sheetName val="Det-Non-FinDrv"/>
      <sheetName val="Det-Inr_Fin"/>
      <sheetName val="Data"/>
      <sheetName val="Assets-Sum"/>
      <sheetName val="Major"/>
      <sheetName val="MFA"/>
      <sheetName val="Assets-Driv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ssumpt."/>
    </sheetNames>
    <sheetDataSet>
      <sheetData sheetId="0"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uation"/>
      <sheetName val="growth"/>
      <sheetName val="matrix"/>
      <sheetName val="main"/>
      <sheetName val="CNTRLIST"/>
      <sheetName val="VENDLIST"/>
      <sheetName val="POILIST"/>
      <sheetName val="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
      <sheetName val="BS"/>
      <sheetName val="CF"/>
      <sheetName val="Summary GL"/>
      <sheetName val="Detail GL"/>
      <sheetName val="CF Fixed Assets"/>
      <sheetName val="HOT  Assets Continuity"/>
      <sheetName val="2008 ORANO2 IRU Maint Rev Def"/>
      <sheetName val="1. Trial_Balance"/>
      <sheetName val="2. Inputs"/>
      <sheetName val="3. Consolidated Flash"/>
      <sheetName val="4. Consolidated YOY Flash"/>
      <sheetName val="5. Flash Print Macros"/>
      <sheetName val="6. Hydro One Consolidated"/>
      <sheetName val="7. All BU's (000's)"/>
      <sheetName val="8. CFP&amp;R- Hydro One "/>
      <sheetName val="10 Networks Consol Hide not us"/>
      <sheetName val="11.1 Tx-Dx (hide)"/>
      <sheetName val="9. Operating Costs BU Summary"/>
      <sheetName val="10.Tx-Dx External Report Sumary"/>
      <sheetName val="11.Del Serv&amp;Subs (not used hide"/>
      <sheetName val="Tx-USofA(not used -hide)"/>
      <sheetName val="Dx-USofA (not used - hide)"/>
      <sheetName val="USofA PY Results (not used hide"/>
      <sheetName val="12. Capital Expenditure"/>
      <sheetName val="13. Capex Budget"/>
      <sheetName val="CY Tx Dx USofA FS ( not used hi"/>
      <sheetName val="14. CY Actual Summary Results"/>
      <sheetName val="15.Quarterly  Reporting Package"/>
      <sheetName val="16.Flash-Mgmt Statement Mapping"/>
      <sheetName val="17. trial bal summarized by BU"/>
      <sheetName val="check"/>
      <sheetName val="18. DOCUMENTATION"/>
      <sheetName val="PY Cons Results BY MTH (hide)"/>
      <sheetName val="PY Actual Summary Results (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sheetData sheetId="15" refreshError="1"/>
      <sheetData sheetId="16" refreshError="1"/>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4. CY Actual Summary Results"/>
    </sheetNames>
    <sheetDataSet>
      <sheetData sheetId="0"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
      <sheetName val="BS"/>
      <sheetName val="CF"/>
      <sheetName val="Summary GL"/>
      <sheetName val="Detail GL"/>
      <sheetName val="CF Fixed Assets"/>
      <sheetName val="HOT Links Assets Continuity"/>
      <sheetName val="2008 ORANO2 IRU Maint Rev Def"/>
      <sheetName val="1. Trial_Balance"/>
      <sheetName val="2. Inputs"/>
      <sheetName val="3. Consolidated Flash"/>
      <sheetName val="4. Consolidated YOY Flash"/>
      <sheetName val="5. Flash Print Macros"/>
      <sheetName val="6. Hydro One Consolidated"/>
      <sheetName val="7. All BU's (000's)"/>
      <sheetName val="8. CFP&amp;R- Hydro One "/>
      <sheetName val="10 Networks Consol Hide not us"/>
      <sheetName val="11.1 Tx-Dx (hide)"/>
      <sheetName val="9. Operating Costs BU Summary"/>
      <sheetName val="10.Tx-Dx External Report Sumary"/>
      <sheetName val="11.Del Serv&amp;Subs (not used hide"/>
      <sheetName val="Tx-USofA(not used -hide)"/>
      <sheetName val="Dx-USofA (not used - hide)"/>
      <sheetName val="USofA PY Results (not used hide"/>
      <sheetName val="12. Capital Expenditure"/>
      <sheetName val="13. Capex Budget"/>
      <sheetName val="CY Tx Dx USofA FS ( not used hi"/>
      <sheetName val="14. CY Actual Summary Results"/>
      <sheetName val="15.Quarterly  Reporting Package"/>
      <sheetName val="16.Flash-Mgmt Statement Mapping"/>
      <sheetName val="17. trial bal summarized by BU"/>
      <sheetName val="check"/>
      <sheetName val="18. DOCUMENTATION"/>
      <sheetName val="PY Cons Results BY MTH (hide)"/>
      <sheetName val="PY Actual Summary Results (hi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CORPTAX_DATA_CACHE%"/>
      <sheetName val="(A) Book to Tax Recon"/>
      <sheetName val="Sch M"/>
      <sheetName val="(A1) Lead"/>
      <sheetName val="(B) Book-Tax Ratio"/>
      <sheetName val="(C) Headcount"/>
      <sheetName val="(C1) Headcount sum"/>
      <sheetName val="(D) SCA"/>
      <sheetName val="(E) 2012 CWIP Reconciliation"/>
      <sheetName val="(F) Taxes"/>
      <sheetName val="(G) O&amp;M MSC"/>
      <sheetName val="(H) RECON - Reconciliation"/>
      <sheetName val="ASSIGN msc COSTS"/>
      <sheetName val="(I) MSC   - Mixed Service Costs"/>
      <sheetName val="(J) DED   - Deductibles"/>
      <sheetName val="(K) BOOK  - Book Treatment"/>
      <sheetName val="(L) TOOLS - Tools"/>
      <sheetName val="(M) LAND  - Land"/>
      <sheetName val="(N) S - Stores"/>
      <sheetName val="(O) - Fleet"/>
      <sheetName val="(P)    - Disb &amp; Trans Ops Contr"/>
      <sheetName val="(Q)    - Direct Labor"/>
      <sheetName val="(R)  - Direct Costs"/>
      <sheetName val="Data"/>
      <sheetName val="Narrative"/>
      <sheetName val="Support"/>
      <sheetName val="Prep Point Sheets"/>
      <sheetName val="Carryforward"/>
      <sheetName val="Researc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mail sum"/>
      <sheetName val="Variance summary"/>
      <sheetName val="SCS-Inergi Cost"/>
      <sheetName val="Pivot CY"/>
      <sheetName val="BI CY"/>
      <sheetName val="Pivot PY"/>
      <sheetName val="BI PY"/>
      <sheetName val="  MSC by SP"/>
      <sheetName val="  MSC by SP PY"/>
      <sheetName val="Recovery PY"/>
      <sheetName val="project Download"/>
      <sheetName val="Budget"/>
      <sheetName val="external Revenue"/>
      <sheetName val="Month"/>
      <sheetName val="Update instruction"/>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ountability"/>
      <sheetName val="Cognos  instructions"/>
      <sheetName val="Cognos Input"/>
      <sheetName val="OS"/>
      <sheetName val="1. Mgt St vs Fin St"/>
      <sheetName val="2. N.I. Anal"/>
      <sheetName val="3. PILs "/>
      <sheetName val="4.Rev"/>
      <sheetName val="5. DxTariff"/>
      <sheetName val="6. OMA"/>
      <sheetName val="7. Deprec&amp;Amort"/>
      <sheetName val="8. FinCharges"/>
      <sheetName val="9. CapExp"/>
      <sheetName val="10. OCI"/>
      <sheetName val="11.STSecurities"/>
      <sheetName val="12. OCA"/>
      <sheetName val="13. Accts Rec'ble"/>
      <sheetName val="14. Mat-Supplies"/>
      <sheetName val="15. FA"/>
      <sheetName val="16. OtherLTAssets"/>
      <sheetName val="17. CurrLiab"/>
      <sheetName val="18. Bank Indebtedness"/>
      <sheetName val="19. AP&amp;Acc'dCharges"/>
      <sheetName val="20. Accrd Int"/>
      <sheetName val="21. STNotesPyble"/>
      <sheetName val="22. LTDebtPyble"/>
      <sheetName val="23. Employee Future Benefits"/>
      <sheetName val="24. RegLiab"/>
      <sheetName val="25. FutureTax "/>
      <sheetName val="26. EnvLiab"/>
      <sheetName val="27. LTAP&amp;AccrdCharges"/>
      <sheetName val="28. Equity &amp; Dividends"/>
    </sheetNames>
    <sheetDataSet>
      <sheetData sheetId="0"/>
      <sheetData sheetId="1" refreshError="1"/>
      <sheetData sheetId="2" refreshError="1"/>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Active Accounts"/>
      <sheetName val="Mapping"/>
      <sheetName val="Input Sheet"/>
      <sheetName val="NOTES"/>
      <sheetName val="JE Template"/>
      <sheetName val="CY TB"/>
      <sheetName val="PY TB"/>
      <sheetName val="ETR Proof"/>
      <sheetName val="Sch 1"/>
      <sheetName val="1"/>
      <sheetName val="2"/>
      <sheetName val="6"/>
      <sheetName val="5"/>
      <sheetName val="7"/>
      <sheetName val="8"/>
      <sheetName val="9"/>
      <sheetName val="10"/>
      <sheetName val="11"/>
      <sheetName val="JAN-SEPT 2015 DIS AMT"/>
      <sheetName val="14"/>
      <sheetName val="18"/>
      <sheetName val="23"/>
      <sheetName val="24"/>
      <sheetName val="26"/>
      <sheetName val="27"/>
      <sheetName val="36"/>
      <sheetName val="37"/>
      <sheetName val="40"/>
      <sheetName val="41"/>
      <sheetName val="42"/>
      <sheetName val="43"/>
      <sheetName val="44-Support"/>
      <sheetName val="46"/>
      <sheetName val="Management Fees-T2 Schedule 14"/>
      <sheetName val="Pension Contributions-T2 Sch 15"/>
      <sheetName val="Actual vs Proj"/>
      <sheetName val="Actual vs Proj (Detail)"/>
      <sheetName val="Sheet1"/>
      <sheetName val="Instructions (2)"/>
      <sheetName val="HOTI FIT Continuity"/>
      <sheetName val="HOTL FIT Continuity"/>
      <sheetName val="Telecom CCA"/>
      <sheetName val="Telecom Link CCA"/>
      <sheetName val="NBV"/>
      <sheetName val="FACS YTD"/>
      <sheetName val="1- FA 050"/>
      <sheetName val="2- PT FA 050 Revised"/>
      <sheetName val="4- YTD Adds"/>
      <sheetName val="5- FA050 Components"/>
      <sheetName val="5- PT Transfers"/>
      <sheetName val="6- YTD Transfers"/>
      <sheetName val="5- YTD Adds FA Continuity Rec"/>
      <sheetName val="7- DISPOSALS"/>
      <sheetName val="8- PT Disposals"/>
      <sheetName val="9- YTD Disposals"/>
      <sheetName val="Mapping (3)"/>
      <sheetName val="Balance Sheet"/>
      <sheetName val="FTA_FTLs Note Disclosure"/>
      <sheetName val="510 Tel BS"/>
      <sheetName val="610 Tel Link BS"/>
      <sheetName val="HOTI-Rate Rec"/>
      <sheetName val="HOTL-Rate Rec"/>
      <sheetName val="1400 SAP JE"/>
      <sheetName val="1500 SAP J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COP &amp; Tx"/>
      <sheetName val="Bill 210 &amp; BPPR"/>
      <sheetName val="COP Accrual"/>
      <sheetName val="Invoice Estimate Report"/>
    </sheetNames>
    <sheetDataSet>
      <sheetData sheetId="0"/>
      <sheetData sheetId="1"/>
      <sheetData sheetId="2"/>
      <sheetData sheetId="3" refreshError="1"/>
      <sheetData sheetId="4"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RGER1"/>
      <sheetName val="Controls"/>
    </sheet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une 2005 recon 242.420 "/>
      <sheetName val="Company Totals"/>
      <sheetName val="EE Detail"/>
    </sheetNames>
    <sheetDataSet>
      <sheetData sheetId="0"/>
      <sheetData sheetId="1"/>
      <sheetData sheetId="2"/>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Overview"/>
      <sheetName val="2. Index"/>
      <sheetName val="3. Benefits GLAs"/>
      <sheetName val="4. Formulae &amp; Allocation %"/>
      <sheetName val="5. Escalators"/>
      <sheetName val="6. 2003YearEndHeadCountbyCoy"/>
      <sheetName val="7. 2003 TR, CPP &amp; EI Summary"/>
      <sheetName val="8. 2003 TR, CPP &amp; EI Details"/>
      <sheetName val="9. 2003 BPE"/>
      <sheetName val="10.  2003 EHT"/>
      <sheetName val="11. 2003 WSIB Sch 1 Premium"/>
      <sheetName val="12. 2003 H D GLI Maternity"/>
      <sheetName val="13. Headcount Forecast"/>
      <sheetName val="14. HOI Headcount"/>
      <sheetName val="14. HOI Headcount (O)"/>
      <sheetName val="15. Networks - SP Headcount"/>
      <sheetName val="15. Networks - SP Headcount (O)"/>
      <sheetName val="16. Networks - AM Headcount"/>
      <sheetName val="16. Networks - AM Headcount (O)"/>
      <sheetName val="17. CF&amp;S HONI Headcount"/>
      <sheetName val="17. CF&amp;S HONI Headcount (O)"/>
      <sheetName val="18. RC Headcount"/>
      <sheetName val="18. RC Headcount (O)"/>
      <sheetName val="19. Telecom Headcount"/>
      <sheetName val="19. Telecom Headcount (O)"/>
      <sheetName val="20. CPP - Est. Max.  ER Cont'n"/>
      <sheetName val="21. EI - Est. Max.  ER Cont'n"/>
      <sheetName val="22. WC - Est. Max.  Premium"/>
      <sheetName val="23. 2003 Compens &amp; EHT- HOI"/>
      <sheetName val="24. 2003 Compens &amp; EHT- Netwk"/>
      <sheetName val="25. 2003 Compens &amp; EHT- RC"/>
      <sheetName val="26. 2003 Compens &amp; EHT- TEL"/>
      <sheetName val="27. 2003 D H GLI Mat - HOI"/>
      <sheetName val="28. 2003 D H GLI Mat - Networks"/>
      <sheetName val="29. 2003 D H GLI Mat - RC"/>
      <sheetName val="30. 2003 D H GLI Mat - TEL"/>
      <sheetName val="31. 2003 WC, CPP, EI - HOI"/>
      <sheetName val="32. 2003 WC, CPP, EI - Networks"/>
      <sheetName val="33. 2003 WC, CPP, EI - RC"/>
      <sheetName val="34. 2003 WC, CPP, EI - TEL"/>
      <sheetName val="35. OPRB, OPRB, LTD, SPP, RPP"/>
      <sheetName val="36. EFB Forecast Details"/>
      <sheetName val="37. OPRB &amp; OPEB Closing Bal"/>
      <sheetName val="38. OPRB &amp; OPEB Opening Bal"/>
      <sheetName val="39. OPRB &amp; OPEB 2003 Expenses"/>
      <sheetName val="40. 2003 Comp&amp;Benefits Summary"/>
      <sheetName val="41. Burden Rates Summary"/>
      <sheetName val="2003-08 NS"/>
      <sheetName val="42. Benefits Forecast - Consol"/>
      <sheetName val="43. Benefits Forecast - HOI"/>
      <sheetName val="44. Benefits Forecast - Netw"/>
      <sheetName val="45. Benefits Forecast - RC"/>
      <sheetName val="46.  Benefit Forecast - TEL"/>
      <sheetName val="2002  &amp; Redundant Tabs &gt;&gt;&gt;&gt;&gt;"/>
      <sheetName val="9. 2002 EHT"/>
      <sheetName val="10. 2002 WC"/>
      <sheetName val="49. 2003-08 BurdenRates Summary"/>
      <sheetName val="56. 2003-08 OHE"/>
      <sheetName val="11. 2002NTS - CPP EI"/>
      <sheetName val="8. 2002 TR"/>
      <sheetName val="31. 2003 D H GLI Mat - Markets"/>
      <sheetName val="30. 2003 D H GLI Mat - OHE"/>
      <sheetName val="39. 2003 WC, CPP, EI - OHE"/>
      <sheetName val="7. 2002 BPE"/>
      <sheetName val="12. 2002NW - CPP EI"/>
      <sheetName val="40. 2003 WC, CPP, EI - Markets"/>
      <sheetName val="13. 2002RMC - CPP EI"/>
      <sheetName val="14. 2002HO - CPP EI"/>
      <sheetName val="15. 2002TEL - CPP EI"/>
      <sheetName val="16. 2002OHE - CPP EI"/>
      <sheetName val="41. Benefits Rough Est 2003-08"/>
      <sheetName val="42. 2003 TR, EHT &amp; BPE Estimate"/>
      <sheetName val="43. 2003 BPE Estimate"/>
      <sheetName val="45. 2003 H D GLI Mat Forecast"/>
      <sheetName val="46. Est. -  H D GLI &amp; MAT "/>
      <sheetName val="24. 2003 Compens &amp; EHT- OHE"/>
      <sheetName val="25. 2003 Compens &amp; EHT- Market"/>
      <sheetName val="51. 2003-08 Net+OHE"/>
      <sheetName val="17. 2002MRK - CPP E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Overview"/>
      <sheetName val="2. Index"/>
      <sheetName val="3. Benefits GLAs"/>
      <sheetName val="4. Formulae &amp; Allocation %"/>
      <sheetName val="5. Escalators"/>
      <sheetName val="6. 2003YearEndHeadCountbyCoy"/>
      <sheetName val="7. 2003 TR, CPP &amp; EI Summary"/>
      <sheetName val="8. 2003 TR, CPP &amp; EI Details"/>
      <sheetName val="9. 2003 BPE"/>
      <sheetName val="10.  2003 EHT"/>
      <sheetName val="11. 2003 WSIB Sch 1 Premium"/>
      <sheetName val="12. 2003 H D GLI Maternity"/>
      <sheetName val="13. Headcount Forecast"/>
      <sheetName val="14. HOI Headcount"/>
      <sheetName val="14. HOI Headcount(x)"/>
      <sheetName val="14. HOI Headcount (O)"/>
      <sheetName val="15. Networks - SP Headcount"/>
      <sheetName val="15. Networks - SP Headcount(x)"/>
      <sheetName val="15. Networks - SP Headcount (O)"/>
      <sheetName val="16. Networks - AM Headcount"/>
      <sheetName val="16. Networks - AM Headcount(x)"/>
      <sheetName val="16. Networks - AM Headcount (O)"/>
      <sheetName val="17. CF&amp;S HONI Headcount"/>
      <sheetName val="17. CF&amp;S HONI Headcount(x)"/>
      <sheetName val="17. CF&amp;S HONI Headcount (O)"/>
      <sheetName val="18. RC Headcount"/>
      <sheetName val="18. RC Headcount(x)"/>
      <sheetName val="19. Telecom Headcount"/>
      <sheetName val="19. Telecom Headcount(x)"/>
      <sheetName val="19. Telecom Headcount (O)"/>
      <sheetName val="20. CPP - Est. Max.  ER Cont'n"/>
      <sheetName val="21. EI - Est. Max.  ER Cont'n"/>
      <sheetName val="22. WC - Est. Max.  Premium"/>
      <sheetName val="23. Compens &amp; EHT- HOI"/>
      <sheetName val="24. Compens &amp; EHT- Netwk"/>
      <sheetName val="25. Compens &amp; EHT- RC"/>
      <sheetName val="26. Compens &amp; EHT- TEL"/>
      <sheetName val="27. D H GLI Mat - HOI"/>
      <sheetName val="28. D H GLI Mat - Networks"/>
      <sheetName val="29. D H GLI Mat - RC"/>
      <sheetName val="30. D H GLI Mat - TEL"/>
      <sheetName val="31. WC, CPP, EI - HOI"/>
      <sheetName val="32. WC, CPP, EI - Networks"/>
      <sheetName val="33. WC, CPP, EI - RC"/>
      <sheetName val="34. WC, CPP, EI - TEL"/>
      <sheetName val="35. OPRB, OPRB, LTD, SPP, RPP"/>
      <sheetName val="36. EFB Forecast Details"/>
      <sheetName val="37. OPRB &amp; OPEB Closing Bal"/>
      <sheetName val="38. OPRB &amp; OPEB Opening Bal"/>
      <sheetName val="39. OPRB &amp; OPEB 2003 Expenses"/>
      <sheetName val="40. Comp&amp;Benefits Summary"/>
      <sheetName val="41. Burden Rates Summary"/>
      <sheetName val="2003-08 NS"/>
      <sheetName val="42. Benefits Forecast - Consol"/>
      <sheetName val="43. Benefits Forecast - HOI"/>
      <sheetName val="44. Benefits Forecast - Netw"/>
      <sheetName val="45. Benefits Forecast - RC"/>
      <sheetName val="46.  Benefit Forecast - TEL"/>
      <sheetName val="2002  &amp; Redundant Tabs &gt;&gt;&gt;&gt;&gt;"/>
      <sheetName val="9. 2002 EHT"/>
      <sheetName val="10. 2002 WC"/>
      <sheetName val="49. 2003-08 BurdenRates Summary"/>
      <sheetName val="56. 2003-08 OHE"/>
      <sheetName val="11. 2002NTS - CPP EI"/>
      <sheetName val="8. 2002 TR"/>
      <sheetName val="31. 2003 D H GLI Mat - Markets"/>
      <sheetName val="30. 2003 D H GLI Mat - OHE"/>
      <sheetName val="39. 2003 WC, CPP, EI - OHE"/>
      <sheetName val="7. 2002 BPE"/>
      <sheetName val="12. 2002NW - CPP EI"/>
      <sheetName val="40. 2003 WC, CPP, EI - Markets"/>
      <sheetName val="13. 2002RMC - CPP EI"/>
      <sheetName val="14. 2002HO - CPP EI"/>
      <sheetName val="15. 2002TEL - CPP EI"/>
      <sheetName val="16. 2002OHE - CPP EI"/>
      <sheetName val="41. Benefits Rough Est 2003-08"/>
      <sheetName val="42. 2003 TR, EHT &amp; BPE Estimate"/>
      <sheetName val="43. 2003 BPE Estimate"/>
      <sheetName val="45. 2003 H D GLI Mat Forecast"/>
      <sheetName val="46. Est. -  H D GLI &amp; MAT "/>
      <sheetName val="24. 2003 Compens &amp; EHT- OHE"/>
      <sheetName val="25. 2003 Compens &amp; EHT- Market"/>
      <sheetName val="51. 2003-08 Net+OHE"/>
      <sheetName val="17. 2002MRK - CPP E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x_Tariff"/>
      <sheetName val="2002"/>
      <sheetName val="Reconcile"/>
      <sheetName val="Diff"/>
      <sheetName val="Old"/>
      <sheetName val="Mix_Change"/>
      <sheetName val="Dx_Tariff&amp;COP"/>
      <sheetName val="MEU_Tariff&amp;COP"/>
      <sheetName val="Tx_Tariff"/>
      <sheetName val="Tx_Embedded_Gen"/>
      <sheetName val="Dx_Tariff&amp;COP_Diff"/>
      <sheetName val="MEU_Tariff&amp;COP_Diff"/>
      <sheetName val="Tx_Tariff_Diff"/>
      <sheetName val="MEU_Tariff_Base"/>
      <sheetName val="Dx_Tariff_Base"/>
      <sheetName val="Dx_Tariff&amp;COP_Old"/>
      <sheetName val="MEU_Tariff&amp;COP_Old"/>
      <sheetName val="Tx_Tariff_Old"/>
      <sheetName val="Dx_Tariff_Base_Old"/>
      <sheetName val="Recon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3"/>
      <sheetName val="GTA"/>
      <sheetName val="NS"/>
      <sheetName val="Inergi"/>
      <sheetName val="budget - FDM"/>
      <sheetName val="Download by month"/>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 2021"/>
      <sheetName val="Pres 2020"/>
      <sheetName val="Analysis Summary"/>
      <sheetName val="BOBJ Upload"/>
      <sheetName val="BOBJ Company Loadout"/>
      <sheetName val="Consolidated Buildup"/>
      <sheetName val="FERC (1293-1294)"/>
      <sheetName val="5 Year Outlook"/>
      <sheetName val="CAFD Table"/>
      <sheetName val="Purchase Accounting"/>
      <sheetName val="Holding Company"/>
      <sheetName val="Operating Company"/>
      <sheetName val="Op Co. Tax"/>
      <sheetName val="Hold Co. Tax"/>
      <sheetName val="O&amp;M Expense "/>
      <sheetName val="TBC FERC BS"/>
      <sheetName val="TBC FERC IS"/>
      <sheetName val="Variance Analysis"/>
      <sheetName val="TBC Consolidated"/>
      <sheetName val="TBC Detail"/>
      <sheetName val="TBC CJI3"/>
      <sheetName val="TBC REV"/>
      <sheetName val="TBC CAPEX"/>
      <sheetName val="TBC CAPEX CJI3"/>
      <sheetName val="TBC Depreciation"/>
      <sheetName val="TBC Tax Depreciation"/>
      <sheetName val="Schedules &gt;&gt;"/>
      <sheetName val="State Tax Depreciaiton"/>
      <sheetName val="Federal Tax Depreciation"/>
      <sheetName val="Goodwill Tax Amortization"/>
      <sheetName val="Tax Basis and Schedule"/>
      <sheetName val="Taxes"/>
      <sheetName val="Depreciation"/>
      <sheetName val="Plant Balances and Depreciation"/>
      <sheetName val="CAPEX_Data Inputs"/>
      <sheetName val="CAPEX"/>
      <sheetName val="Debt Schedules"/>
      <sheetName val=" Deal Costs"/>
      <sheetName val="Revenue Forecast"/>
      <sheetName val="Derivative"/>
      <sheetName val="ARO"/>
      <sheetName val="PPC Amortization Table"/>
      <sheetName val="Purchase Co. Prem&amp;Issue Costs"/>
      <sheetName val="TSH LC Fees"/>
      <sheetName val="TBC LC Fees"/>
      <sheetName val="Reg Asset Amortization Sched."/>
      <sheetName val="EADIT - Annual Journal Entries"/>
      <sheetName val="OPEX"/>
      <sheetName val="Prepaids"/>
      <sheetName val="Other"/>
      <sheetName val="O&amp;M A&amp;G Suppor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DC Info"/>
      <sheetName val="Index"/>
      <sheetName val="COS Flowchart"/>
      <sheetName val="List of Key References"/>
      <sheetName val="App.2-A_Requested_Approvals"/>
      <sheetName val="App.2-AA_Capital Projects"/>
      <sheetName val="App.2-AB_Capital Expenditures"/>
      <sheetName val="App.2-AC_Customer Engagement"/>
      <sheetName val="App.2-B_Acctg Instructions"/>
      <sheetName val="App.2-BA_Fixed Asset Cont"/>
      <sheetName val="Appendix 2-BB Service Life  "/>
      <sheetName val="App.2-CA_OldCGAAPDepExp_Yr1"/>
      <sheetName val="App.2-CB_NewCGAAP_DepExp_Yr1"/>
      <sheetName val="App.2-CC_DepExp_Yr2"/>
      <sheetName val="App.2-CD_DepExp_Yr3"/>
      <sheetName val="App.2-CE_DepExp_Yr4"/>
      <sheetName val="App.2-CF_DepExp_Yr5"/>
      <sheetName val="App.2-CG_DepExp_Yr6"/>
      <sheetName val="App.2-CH_DepExp"/>
      <sheetName val="App.2-D_Overhead"/>
      <sheetName val="App.2-EA_Account 1575 (2015)"/>
      <sheetName val="App.2-EB_Account 1576 (2012)"/>
      <sheetName val="App.2-EC_Account 1576 (2013)"/>
      <sheetName val="App.2-FA Proposed REG Invest."/>
      <sheetName val="App.2-FB Calc of REG Improvemnt"/>
      <sheetName val="App.2-FC Calc of REG Expansion"/>
      <sheetName val="App.2-G SQI"/>
      <sheetName val="App.2-H_Other_Oper_Rev"/>
      <sheetName val="App_2-I LF_CDM"/>
      <sheetName val="App.2-IA_Load_Forecast_Instrct"/>
      <sheetName val="App.2-IB_Load_Forecast_Analysis"/>
      <sheetName val="App.2-JA_OM&amp;A_Summary_Analys"/>
      <sheetName val="App.2-JB_OM&amp;A_Cost _Drivers"/>
      <sheetName val="App.2-JC_OMA Programs"/>
      <sheetName val="App.2-K_Employee Costs"/>
      <sheetName val="App.2-KA_P_OPEBs"/>
      <sheetName val="App.2-L_OM&amp;A_per_Cust_FTE"/>
      <sheetName val="App.2-L_OM&amp;A_per_Cust_FTEE_exp"/>
      <sheetName val="App.2-M_Regulatory_Costs"/>
      <sheetName val="App.2-N_Corp_Cost_Allocation"/>
      <sheetName val="App.2-OA Capital Structure"/>
      <sheetName val="App.2-OB_Debt Instruments"/>
      <sheetName val="App.2-Q_Cost of Serv. Emb. Dx"/>
      <sheetName val="App.2-R_Loss Factors"/>
      <sheetName val="App.2-S_Stranded Meters"/>
      <sheetName val="App.2-Y_MIFRS Summary Impacts"/>
      <sheetName val="Sheet19"/>
      <sheetName val="App.2-YA_IFRS Transition Costs"/>
      <sheetName val="Sheet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_com.sap.ip.bi.xl.hiddensheet"/>
      <sheetName val="LRF-TBC&amp;Purch Acctng"/>
      <sheetName val="LRF-TSH"/>
      <sheetName val="Instructions"/>
      <sheetName val="Notes"/>
      <sheetName val="Inputs"/>
      <sheetName val="BOBJ Template"/>
      <sheetName val="Financials"/>
      <sheetName val="TBC Detail"/>
      <sheetName val="TBC Detail_Raw"/>
      <sheetName val="One-Offs"/>
      <sheetName val="BPC-Cons_IS"/>
      <sheetName val="BPC-BS"/>
      <sheetName val="BPC-IS"/>
      <sheetName val="BPC-NQH"/>
      <sheetName val="Expenses"/>
      <sheetName val="CAPEX"/>
      <sheetName val="Dep &amp; ARO"/>
      <sheetName val="Taxes"/>
      <sheetName val="PPC Amort"/>
      <sheetName val="Debt Schedules"/>
      <sheetName val="Federal Tax Dep"/>
      <sheetName val="State Tax Dep"/>
      <sheetName val="Derivative"/>
      <sheetName val="Purchase Acctg"/>
      <sheetName val="Plant Bal. &amp; Dep."/>
      <sheetName val="Purchase Co. Prem&amp;Issue Costs"/>
      <sheetName val="Other Schedu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1100 SAP JE"/>
      <sheetName val="1200 SAP JE"/>
      <sheetName val="1300 SAP JE"/>
      <sheetName val="1500 SAP JE"/>
      <sheetName val="1900 SAP JE"/>
      <sheetName val="JE Template"/>
      <sheetName val="JE Template - IFRS"/>
      <sheetName val="Sch 1"/>
      <sheetName val="PY TB"/>
      <sheetName val="Mapping"/>
      <sheetName val="Active Accounts"/>
      <sheetName val="Tax Provision Load-FA"/>
      <sheetName val="CY FA Adj"/>
      <sheetName val="FITA Load"/>
      <sheetName val="FA Load"/>
      <sheetName val="Input Sheet"/>
      <sheetName val="TB Accounts Compare"/>
      <sheetName val="TB Accounts Compare 1"/>
      <sheetName val="Budget to Actual"/>
      <sheetName val="1-1 Sewell data"/>
      <sheetName val="2"/>
      <sheetName val="3"/>
      <sheetName val="4.1"/>
      <sheetName val="4-2 (HONI)"/>
      <sheetName val="4-3 (HOBNI)"/>
      <sheetName val="4-3.1 (HOBNI)"/>
      <sheetName val="4.4 (HORCI)"/>
      <sheetName val="5"/>
      <sheetName val="Reg Interest"/>
      <sheetName val="6"/>
      <sheetName val="CCA Summary"/>
      <sheetName val="NBV"/>
      <sheetName val="NBV Roll"/>
      <sheetName val="NBV-UCC Temp Diff"/>
      <sheetName val="FACS Costs YTD"/>
      <sheetName val="FACS Acc Dep YTD"/>
      <sheetName val="Intangibles Costs YTD"/>
      <sheetName val="FACS AccDep Intangibles YTD"/>
      <sheetName val="10"/>
      <sheetName val="11"/>
      <sheetName val="11 JAN - NOV M&amp;E"/>
      <sheetName val="13"/>
      <sheetName val="14"/>
      <sheetName val="14-1"/>
      <sheetName val="15"/>
      <sheetName val="16"/>
      <sheetName val="17"/>
      <sheetName val="18"/>
      <sheetName val="19"/>
      <sheetName val="20"/>
      <sheetName val="20-1"/>
      <sheetName val="21"/>
      <sheetName val="21-1"/>
      <sheetName val="23"/>
      <sheetName val="23.1"/>
      <sheetName val="24"/>
      <sheetName val="24-1"/>
      <sheetName val="25"/>
      <sheetName val="25-1 Cap OH"/>
      <sheetName val="25-2 Cap OH support"/>
      <sheetName val="26"/>
      <sheetName val="27"/>
      <sheetName val="36"/>
      <sheetName val="37"/>
      <sheetName val="40"/>
      <sheetName val="41"/>
      <sheetName val="42"/>
      <sheetName val="43"/>
      <sheetName val="44"/>
      <sheetName val="44-Support"/>
      <sheetName val="46"/>
      <sheetName val="Management Fees-T2 Schedule 14"/>
      <sheetName val="Pension Contributions-T2 Sch 15"/>
      <sheetName val="HONI FIT Continuity"/>
      <sheetName val="TX FIT Continuity "/>
      <sheetName val="DX FIT Continuity "/>
      <sheetName val="HORCI FIT Continuity"/>
      <sheetName val="HOI FIT Continuity"/>
      <sheetName val="HOBNI FIT Continuity"/>
      <sheetName val="ETR"/>
      <sheetName val="Goodwill"/>
      <sheetName val="Actual vs Proj (Summary)"/>
      <sheetName val="Actual vs Proj"/>
      <sheetName val="Actual vs Proj (Detail)"/>
      <sheetName val="Macro Code"/>
      <sheetName val="SUMMARY OF CHANGES"/>
      <sheetName val="Rate Rec Reg Impact"/>
      <sheetName val="TX-Rate Rec"/>
      <sheetName val="CONS-Rate Rec"/>
      <sheetName val="HONI-Rate Rec"/>
      <sheetName val="HORCI-Rate Rec"/>
      <sheetName val="DX-Rate Rec"/>
      <sheetName val="HOBNI-Rate Rec"/>
      <sheetName val="HOTI FIT ContinuityRev"/>
      <sheetName val="HOTI FIT (BS) Revised"/>
      <sheetName val="IFRS Entries 2014"/>
      <sheetName val="comparison - cc 1400 "/>
      <sheetName val="HOTI-Rate Rec"/>
      <sheetName val="TB2014-HOT"/>
      <sheetName val="IFRS Telecom OPRB OPEB"/>
      <sheetName val="1"/>
      <sheetName val="Benefits true up to TW - 2014"/>
      <sheetName val="Transfer to HONI"/>
      <sheetName val="8"/>
      <sheetName val="510 Tel Deferred "/>
      <sheetName val="HOLEL-Rate Rec"/>
      <sheetName val="HOI-Rate Rec"/>
      <sheetName val="ELIM-Rate Rec"/>
      <sheetName val="Sheet2"/>
      <sheetName val="Email (On Adoption)"/>
      <sheetName val="Opening IFRS Adj"/>
      <sheetName val="OPEB Amort in IFRS"/>
      <sheetName val="comparison - cc 1500"/>
      <sheetName val="610 Tel Link Deferred"/>
      <sheetName val="HOTL FIT Continuity2014"/>
      <sheetName val="HOTL-Rate Rec"/>
      <sheetName val="TB2014-Link"/>
      <sheetName val="2014 CY TB SAP US GAAP"/>
      <sheetName val="Sumary of Changes"/>
      <sheetName val="1400 SAP JE"/>
      <sheetName val="9"/>
      <sheetName val="Sheet1"/>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Active Accounts"/>
      <sheetName val="ETR Proof"/>
      <sheetName val="ETR Analysis"/>
      <sheetName val="Actual vs Proj (Summary)"/>
      <sheetName val="2014 vs 2013"/>
      <sheetName val="Bridge Analysis"/>
      <sheetName val="JE Template"/>
      <sheetName val="Mapping"/>
      <sheetName val="FA Load"/>
      <sheetName val="CY TB"/>
      <sheetName val="PY TB"/>
      <sheetName val="TB Accounts Compare"/>
      <sheetName val="TB Accounts Compare 1"/>
      <sheetName val="Input Sheet"/>
      <sheetName val="Sch 1"/>
      <sheetName val="Tax Provision Load-FA"/>
      <sheetName val="Budget to Actual"/>
      <sheetName val="CCA Summary"/>
      <sheetName val="1"/>
      <sheetName val="1-1 Sewell data"/>
      <sheetName val="2"/>
      <sheetName val="3"/>
      <sheetName val="4.1 Rec"/>
      <sheetName val="4-2 (HONI)"/>
      <sheetName val="4-3 (HOBNI)"/>
      <sheetName val="4-3.1 (HOBNI)"/>
      <sheetName val="4.4 (HORCI)"/>
      <sheetName val="4.5 (Norfolk)"/>
      <sheetName val="Reg Interest"/>
      <sheetName val="5"/>
      <sheetName val="6"/>
      <sheetName val="7"/>
      <sheetName val="8"/>
      <sheetName val="9"/>
      <sheetName val="NBV"/>
      <sheetName val="NBV Roll"/>
      <sheetName val="NBV-UCC Temp Diff"/>
      <sheetName val="FACS Costs YTD"/>
      <sheetName val="FACS Acc Dep YTD"/>
      <sheetName val="FACS AccDep Intangibles YTD"/>
      <sheetName val="Intangibles Costs YTD"/>
      <sheetName val="CY FA Adj"/>
      <sheetName val="Goodwill"/>
      <sheetName val="10"/>
      <sheetName val="11"/>
      <sheetName val="11 JAN - NOV M&amp;E"/>
      <sheetName val="13"/>
      <sheetName val="14"/>
      <sheetName val="14-1"/>
      <sheetName val="15"/>
      <sheetName val="16"/>
      <sheetName val="16-1"/>
      <sheetName val="17"/>
      <sheetName val="18"/>
      <sheetName val="19"/>
      <sheetName val="20"/>
      <sheetName val="20-1"/>
      <sheetName val="21"/>
      <sheetName val="21-1"/>
      <sheetName val="23"/>
      <sheetName val="23.1"/>
      <sheetName val="24"/>
      <sheetName val="24-1"/>
      <sheetName val="25"/>
      <sheetName val="25-1 Cap OH "/>
      <sheetName val="25-2 Cap OH support "/>
      <sheetName val="26"/>
      <sheetName val="27"/>
      <sheetName val="27-1"/>
      <sheetName val="28"/>
      <sheetName val="28-1"/>
      <sheetName val="28-2"/>
      <sheetName val="29"/>
      <sheetName val="29-1"/>
      <sheetName val="36"/>
      <sheetName val="37"/>
      <sheetName val="40"/>
      <sheetName val="41"/>
      <sheetName val="42"/>
      <sheetName val="43"/>
      <sheetName val="44"/>
      <sheetName val="44-Support"/>
      <sheetName val="46"/>
      <sheetName val="Management Fees-T2 Schedule 14"/>
      <sheetName val="Pension Contributions-T2 Sch 15"/>
      <sheetName val="BXM Sch 1"/>
      <sheetName val="DX FIT Continuity"/>
      <sheetName val="TX FIT Continuity"/>
      <sheetName val="HORCI FIT Continuity"/>
      <sheetName val="HOI FIT Continuity"/>
      <sheetName val="HOTI FIT Continuity"/>
      <sheetName val="HONI FIT Continuity"/>
      <sheetName val="HONI Non-Reg"/>
      <sheetName val="HOTL FIT Continuity"/>
      <sheetName val="HOBNI FIT Continuity"/>
      <sheetName val="NPDI FIT Continuity"/>
      <sheetName val="NEI FIT Continuity"/>
      <sheetName val="CONS-Rate Rec"/>
      <sheetName val="TX-Rate Rec"/>
      <sheetName val="ELIM-Rate Rec"/>
      <sheetName val="HOI-Rate Rec"/>
      <sheetName val="DX-Rate Rec"/>
      <sheetName val="HONI-NonReg Rate Rec"/>
      <sheetName val="HONI-Rate Rec"/>
      <sheetName val="HOBNI-Rate Rec"/>
      <sheetName val="HOTI-Rate Rec"/>
      <sheetName val="HOTL-Rate Rec"/>
      <sheetName val="HORCI-Rate Rec"/>
      <sheetName val="HOLEL-Rate Rec"/>
      <sheetName val="HOLELM-Rate Rec"/>
      <sheetName val="NPDI - Rate Rec"/>
      <sheetName val="NEI-Rate Rec"/>
      <sheetName val="Rate Rec Reg Impact"/>
      <sheetName val="Actual vs Proj"/>
      <sheetName val="Actual vs Proj (Detail)"/>
      <sheetName val="ETR"/>
      <sheetName val="Sheet1"/>
      <sheetName val="1100 SAP JE"/>
      <sheetName val="1200 SAP JE"/>
      <sheetName val="1300 SAP JE"/>
      <sheetName val="1400 SAP JE"/>
      <sheetName val="1500 SAP JE"/>
      <sheetName val="1900 SAP JE"/>
      <sheetName val="2200 SAP JE"/>
      <sheetName val="Macro Code"/>
      <sheetName val="Sheet2"/>
    </sheetNames>
    <sheetDataSet>
      <sheetData sheetId="0" refreshError="1"/>
      <sheetData sheetId="1"/>
      <sheetData sheetId="2" refreshError="1"/>
      <sheetData sheetId="3"/>
      <sheetData sheetId="4" refreshError="1"/>
      <sheetData sheetId="5" refreshError="1"/>
      <sheetData sheetId="6" refreshError="1"/>
      <sheetData sheetId="7" refreshError="1"/>
      <sheetData sheetId="8" refreshError="1"/>
      <sheetData sheetId="9" refreshError="1"/>
      <sheetData sheetId="10"/>
      <sheetData sheetId="11"/>
      <sheetData sheetId="12" refreshError="1"/>
      <sheetData sheetId="13" refreshError="1"/>
      <sheetData sheetId="14"/>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sheetData sheetId="30"/>
      <sheetData sheetId="31" refreshError="1"/>
      <sheetData sheetId="32" refreshError="1"/>
      <sheetData sheetId="33"/>
      <sheetData sheetId="34"/>
      <sheetData sheetId="35" refreshError="1"/>
      <sheetData sheetId="36" refreshError="1"/>
      <sheetData sheetId="37" refreshError="1"/>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sheetData sheetId="78" refreshError="1"/>
      <sheetData sheetId="79" refreshError="1"/>
      <sheetData sheetId="80" refreshError="1"/>
      <sheetData sheetId="81" refreshError="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sheetData sheetId="92"/>
      <sheetData sheetId="93" refreshError="1"/>
      <sheetData sheetId="94"/>
      <sheetData sheetId="95" refreshError="1"/>
      <sheetData sheetId="96" refreshError="1"/>
      <sheetData sheetId="97" refreshError="1"/>
      <sheetData sheetId="98"/>
      <sheetData sheetId="99"/>
      <sheetData sheetId="100" refreshError="1"/>
      <sheetData sheetId="101" refreshError="1"/>
      <sheetData sheetId="102" refreshError="1"/>
      <sheetData sheetId="103" refreshError="1"/>
      <sheetData sheetId="104" refreshError="1"/>
      <sheetData sheetId="105" refreshError="1"/>
      <sheetData sheetId="106"/>
      <sheetData sheetId="107"/>
      <sheetData sheetId="108" refreshError="1"/>
      <sheetData sheetId="109"/>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TR Analysi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 Plan Rev"/>
      <sheetName val="Contract Rev"/>
      <sheetName val="Cash Tables"/>
      <sheetName val="Rev. Cash Graph"/>
      <sheetName val="% Complete"/>
      <sheetName val="Progress Tables"/>
      <sheetName val="Progress Curve"/>
      <sheetName val="Field Staffing Plan"/>
      <sheetName val="Cash Out Table"/>
      <sheetName val="Net Cash Table"/>
    </sheetNames>
    <sheetDataSet>
      <sheetData sheetId="0"/>
      <sheetData sheetId="1"/>
      <sheetData sheetId="2"/>
      <sheetData sheetId="3"/>
      <sheetData sheetId="4"/>
      <sheetData sheetId="5" refreshError="1"/>
      <sheetData sheetId="6"/>
      <sheetData sheetId="7" refreshError="1"/>
      <sheetData sheetId="8" refreshError="1"/>
      <sheetData sheetId="9"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wners"/>
      <sheetName val="Deals"/>
      <sheetName val="Ranking-New"/>
      <sheetName val="Copy Sheet"/>
      <sheetName val="TVHouseholdsbyMarket"/>
      <sheetName val="Reporttables"/>
      <sheetName val="Affilmix"/>
      <sheetName val="exited"/>
      <sheetName val="HUT LEVELS"/>
      <sheetName val="lma"/>
      <sheetName val="october99"/>
      <sheetName val="preOctober99"/>
      <sheetName val="stats"/>
      <sheetName val="TVHHHUT98"/>
      <sheetName val="TVHHHUT97"/>
      <sheetName val="Comrclshr"/>
      <sheetName val="Distribadd"/>
      <sheetName val="Christian"/>
      <sheetName val="Capital Struct"/>
      <sheetName val="Acqu Calc"/>
      <sheetName val="TVHouseholdsbyMarket:Christian"/>
      <sheetName val=""/>
    </sheetNames>
    <sheetDataSet>
      <sheetData sheetId="0"/>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
      <sheetName val="Voting Share"/>
      <sheetName val="Worksheet 1"/>
      <sheetName val="Worksheet 2a"/>
      <sheetName val="Worksheet 3a"/>
      <sheetName val="Worksheet 4a"/>
      <sheetName val="Worksheet 2b"/>
      <sheetName val="Worksheet 3b"/>
      <sheetName val="Worksheet 4b"/>
      <sheetName val="Worksheet 2c"/>
      <sheetName val="Worksheet 3c"/>
      <sheetName val="Worksheet 4c"/>
      <sheetName val="Worksheet 2d"/>
      <sheetName val="Worksheet 3d"/>
      <sheetName val="Worksheet 4d"/>
      <sheetName val="Worksheet 5"/>
      <sheetName val="Worksheet 6"/>
      <sheetName val="Worksheet 7"/>
      <sheetName val="Worksheet 8"/>
      <sheetName val="AFUDC Equity"/>
      <sheetName val="1998 PTF Info"/>
      <sheetName val="St.Macros"/>
      <sheetName val="Temp"/>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Active Accounts"/>
      <sheetName val="FOLLOW UP"/>
      <sheetName val="FTA_FTLs Note Disclosure"/>
      <sheetName val="Gross UP Allocated to FTA_FTL"/>
      <sheetName val="HONI FIT Continuity"/>
      <sheetName val="TX FIT Continuity"/>
      <sheetName val="Total DX FIT Continuity"/>
      <sheetName val="Seg 220 FIT Continuity"/>
      <sheetName val="NPDI FIT Continuity"/>
      <sheetName val="Non-Reg FIT Continuity"/>
      <sheetName val="BU 310 Non-Reg CCA"/>
      <sheetName val="HONI FIT Calculation"/>
      <sheetName val="TX FIT Calculation"/>
      <sheetName val="DX FIT Calculation"/>
      <sheetName val="NPDI FIT Calculation"/>
      <sheetName val="Budget to Actual"/>
      <sheetName val="Non-Reg FIT Calculation"/>
      <sheetName val="Sch 1"/>
      <sheetName val="1"/>
      <sheetName val="1-1 Sewell data"/>
      <sheetName val="2"/>
      <sheetName val="3"/>
      <sheetName val="4.1 Rec"/>
      <sheetName val="4"/>
      <sheetName val="Reg Interest"/>
      <sheetName val="5"/>
      <sheetName val="6"/>
      <sheetName val="7"/>
      <sheetName val="8"/>
      <sheetName val="9"/>
      <sheetName val="10"/>
      <sheetName val="11"/>
      <sheetName val="11 JAN - OCT M&amp;E"/>
      <sheetName val="Goodwill"/>
      <sheetName val="12 - CMT"/>
      <sheetName val="13"/>
      <sheetName val="14"/>
      <sheetName val="14-1"/>
      <sheetName val="14-2"/>
      <sheetName val="15"/>
      <sheetName val="16"/>
      <sheetName val="16-1"/>
      <sheetName val="16-2"/>
      <sheetName val="17"/>
      <sheetName val="18"/>
      <sheetName val="19"/>
      <sheetName val="20"/>
      <sheetName val="20-1"/>
      <sheetName val="21"/>
      <sheetName val="21-1"/>
      <sheetName val="22"/>
      <sheetName val="23"/>
      <sheetName val="23-1"/>
      <sheetName val="24"/>
      <sheetName val="24-1"/>
      <sheetName val="24-2"/>
      <sheetName val="25"/>
      <sheetName val="25-1 Cap OH "/>
      <sheetName val="25-2 Cap OH support "/>
      <sheetName val="26"/>
      <sheetName val="27"/>
      <sheetName val="27-1"/>
      <sheetName val="28"/>
      <sheetName val="28-1"/>
      <sheetName val="29"/>
      <sheetName val="29-1"/>
      <sheetName val="36"/>
      <sheetName val="37"/>
      <sheetName val="41"/>
      <sheetName val="40"/>
      <sheetName val="42"/>
      <sheetName val="43"/>
      <sheetName val="44"/>
      <sheetName val="44-Support"/>
      <sheetName val="Management Fees-T2 Schedule 14"/>
      <sheetName val="Pension Contributions-T2 Sch 15"/>
      <sheetName val="Rate Rec Reg Impact"/>
      <sheetName val="Actual vs Proj"/>
      <sheetName val="Actual vs Proj (Detail)"/>
      <sheetName val="Sheet1"/>
      <sheetName val="1500 SAP JE"/>
      <sheetName val="Macro Code"/>
      <sheetName val="Fixed Asset - Instructions"/>
      <sheetName val="Mapping (2)"/>
      <sheetName val="NBV-UCC Temp Diff"/>
      <sheetName val="NBV"/>
      <sheetName val="NBV Roll"/>
      <sheetName val="FACS Costs YTD"/>
      <sheetName val="FACS Acc Dep YTD"/>
      <sheetName val="Intangibles Costs YTD"/>
      <sheetName val="FACS AccDep Intangibles YTD"/>
      <sheetName val="1- FA 050 "/>
      <sheetName val="2- PT FA 050 Revised"/>
      <sheetName val="5- FA050 Components"/>
      <sheetName val="5- YTD Adds FA Continuity Rec"/>
      <sheetName val="5- PT Transfers"/>
      <sheetName val="7- DISPOSALS"/>
      <sheetName val="8- PT Disposals"/>
      <sheetName val="9- YTD Disposals"/>
      <sheetName val="6- YTD Transfers"/>
      <sheetName val="CY FA Adj"/>
      <sheetName val="4- YTD Adds"/>
      <sheetName val="Tx CCA"/>
      <sheetName val="DX NPDI TOTAL CCA"/>
      <sheetName val="BU 210 TX CCA (incl open 215)"/>
      <sheetName val="BU 220 DX CCA"/>
      <sheetName val="BU 222 Norfolk CCA"/>
      <sheetName val="BU 215 FN CCA"/>
      <sheetName val="HONI CCA"/>
      <sheetName val="D &amp; T Valuation 1A"/>
      <sheetName val="D &amp; T Valuation 1B "/>
      <sheetName val="Departure Tax"/>
      <sheetName val="TX DX Cap Cont and CCRA"/>
      <sheetName val="2013 DX TX Cap Contribution"/>
      <sheetName val="OPA Directed Cost"/>
      <sheetName val="PV FA Load "/>
      <sheetName val="OPA Directed Cost - Detail"/>
      <sheetName val="HONI Class 13"/>
      <sheetName val="Seg 300 Allocate"/>
      <sheetName val="Segments"/>
      <sheetName val="Trans Types"/>
      <sheetName val="Tax Class vs Asset Class"/>
      <sheetName val="CCA Classes"/>
      <sheetName val="Mapping (3)"/>
      <sheetName val="Easements"/>
      <sheetName val="ETR Proof"/>
      <sheetName val="JE Template"/>
      <sheetName val="1200 SAP JE"/>
      <sheetName val="CY TB"/>
      <sheetName val="Dec TB Paste TB here"/>
      <sheetName val="PY TB"/>
      <sheetName val="vlookup"/>
      <sheetName val="Input Sheet"/>
      <sheetName val="FIT CY TB"/>
      <sheetName val="August 31 TB"/>
      <sheetName val="TB Accounts Compare 1"/>
      <sheetName val="TB Accounts Compare"/>
      <sheetName val="Mapping"/>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ping"/>
      <sheetName val="Input screen"/>
      <sheetName val="JE"/>
      <sheetName val="SAP JE HOI"/>
      <sheetName val="SAP JE HONI"/>
      <sheetName val="SAP JE Tel"/>
      <sheetName val="SAP JE Tel L"/>
      <sheetName val="SAP JE Remotes"/>
      <sheetName val="SAP JE HOBNI"/>
      <sheetName val="Summary FITA  Regulated "/>
      <sheetName val="Summary FITA Non R"/>
      <sheetName val="FTA_FTLs Note Disclosure"/>
      <sheetName val="100 HOI"/>
      <sheetName val="Networks"/>
      <sheetName val="Networks DX ONLY"/>
      <sheetName val="Networks TX Only"/>
      <sheetName val="510 Tel"/>
      <sheetName val="610 TelLink"/>
      <sheetName val="650 Remotes"/>
      <sheetName val="660 Brampton"/>
      <sheetName val="vlookup"/>
      <sheetName val="FITA Load"/>
      <sheetName val="Gross Up Calc TX and DX"/>
      <sheetName val="Gross UP Allocated to FTA_FTL"/>
      <sheetName val="Gross Up Calc"/>
      <sheetName val="cca summary"/>
      <sheetName val="goodwill"/>
      <sheetName val="960 Delivery"/>
      <sheetName val="FITA December 2011 Jan 25 201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TA Load"/>
    </sheetNames>
    <sheetDataSet>
      <sheetData sheetId="0"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ule1"/>
      <sheetName val="Overview"/>
      <sheetName val="Index "/>
      <sheetName val="Input - Proj Info"/>
      <sheetName val="Input - Conn Info"/>
      <sheetName val="Class 1 Serv. Life"/>
      <sheetName val="Contr Calc."/>
      <sheetName val="Sens Analysis "/>
      <sheetName val="Annual. Pay'ts &amp; True-ups Calc."/>
      <sheetName val="DCF Analysis Basic Assumptions"/>
      <sheetName val="Cost Summary"/>
      <sheetName val="Summary of Cont'n Calc."/>
      <sheetName val="Revenue Requirment"/>
      <sheetName val="Rev. Req Graph "/>
      <sheetName val="Annual. Pay'ts Sch."/>
      <sheetName val="System Use - Cash Flows"/>
      <sheetName val="System Use -  Finance Input"/>
      <sheetName val="System Use - NPV Calc."/>
      <sheetName val="System Use - Escalators"/>
      <sheetName val="Module2"/>
      <sheetName val="Module4"/>
      <sheetName val="Module3"/>
      <sheetName val="Module5"/>
      <sheetName val="Module6"/>
      <sheetName val="Module7"/>
      <sheetName val="Module8"/>
      <sheetName val="Dx_Tariff&amp;COP"/>
    </sheetNames>
    <sheetDataSet>
      <sheetData sheetId="0" refreshError="1"/>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WPSR"/>
      <sheetName val="HOI"/>
      <sheetName val="HONI"/>
      <sheetName val="YOY"/>
      <sheetName val="PC_GL reconcilation"/>
      <sheetName val="Budget"/>
      <sheetName val="Month"/>
      <sheetName val="old YOY"/>
      <sheetName val="MOM"/>
      <sheetName val="Old M"/>
      <sheetName val="GL Input"/>
      <sheetName val="PC Input"/>
      <sheetName val="Manual Input"/>
      <sheetName val="2004GL Input"/>
      <sheetName val="2004PC Input"/>
      <sheetName val="2004Manual Input"/>
      <sheetName val="Sheet1"/>
      <sheetName val="LBSS DATA"/>
      <sheetName val="New CFS Report"/>
      <sheetName val="CFS Report"/>
      <sheetName val="Data &amp; Chart 1"/>
      <sheetName val="Data &amp; Chart 2"/>
      <sheetName val="Data &amp; Chart IMIT"/>
      <sheetName val="CLA Chart"/>
      <sheetName val="Staf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06 04 Summary"/>
      <sheetName val="2004 12 Summ"/>
      <sheetName val="TimeSheets Participation"/>
      <sheetName val="Real Estate Focus 1b"/>
      <sheetName val="Real Estate Focus 1a"/>
      <sheetName val="TimeSheets By Activity"/>
      <sheetName val="Accumulator"/>
      <sheetName val="2006 Operating"/>
      <sheetName val="Operating &amp; Dispatch Hours"/>
      <sheetName val="Staff List Mar 5"/>
      <sheetName val="Tx Dx split Accumulation"/>
      <sheetName val="Tx Dx split Apr 3 - Apr 9"/>
      <sheetName val="daily summary Apr 3 - Apr 9"/>
      <sheetName val="Data Apr 3 - Apr 9"/>
      <sheetName val="Tx Dx split Mar 27 - Apr 2"/>
      <sheetName val="daily summary Mar 27 - Apr 2"/>
      <sheetName val="Data Mar 27 - Apr 2"/>
      <sheetName val="Tx Dx split Mar 20-Mar 26"/>
      <sheetName val="daily summary Mar 20-Mar 26"/>
      <sheetName val="Data Mar 20-Mar 26"/>
      <sheetName val="Tx Dx split Mar 13-Mar 19 2006"/>
      <sheetName val="daily summaryMar 13-Mar 19 2006"/>
      <sheetName val="Data  Mar 13-Mar 19 2006"/>
      <sheetName val="Tx Dx split Mar 6-12 2006"/>
      <sheetName val="daily summary Mar 6-12 2006"/>
      <sheetName val="Data Mar 6-12 2006"/>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InrCSO"/>
      <sheetName val="INInrSettle"/>
      <sheetName val="INInrFin"/>
      <sheetName val="INInrSMS"/>
      <sheetName val="INInrHR"/>
      <sheetName val="INInrIT"/>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K page #1"/>
      <sheetName val="BK page #2"/>
      <sheetName val="BK page #3"/>
      <sheetName val="BK page #4"/>
      <sheetName val="BK page #5"/>
      <sheetName val="BK page #6"/>
      <sheetName val="St.Macros"/>
      <sheetName val="Temp"/>
    </sheetNames>
    <sheetDataSet>
      <sheetData sheetId="0"/>
      <sheetData sheetId="1"/>
      <sheetData sheetId="2"/>
      <sheetData sheetId="3"/>
      <sheetData sheetId="4"/>
      <sheetData sheetId="5"/>
      <sheetData sheetId="6" refreshError="1"/>
      <sheetData sheetId="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heetViews>
  <sheetFormatPr defaultColWidth="8.85546875" defaultRowHeight="12.75"/>
  <sheetData/>
  <pageMargins left="0.7" right="0.7" top="0.75" bottom="0.75" header="0.3" footer="0.3"/>
  <customProperties>
    <customPr name="_pios_id" r:id="rId1"/>
    <customPr name="serializedData2"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7E91E-D787-4A02-9D06-0243F79DAA29}">
  <sheetPr>
    <tabColor theme="8" tint="0.79998168889431442"/>
  </sheetPr>
  <dimension ref="B1:AC469"/>
  <sheetViews>
    <sheetView showGridLines="0" tabSelected="1" zoomScale="85" zoomScaleNormal="85" zoomScaleSheetLayoutView="70" workbookViewId="0">
      <selection activeCell="AM65" sqref="AM65"/>
    </sheetView>
  </sheetViews>
  <sheetFormatPr defaultColWidth="9.140625" defaultRowHeight="12.75" outlineLevelRow="1"/>
  <cols>
    <col min="1" max="1" width="9.140625" style="3"/>
    <col min="2" max="2" width="7.5703125" style="1" customWidth="1"/>
    <col min="3" max="3" width="10.140625" style="2" customWidth="1"/>
    <col min="4" max="4" width="37.85546875" style="3" customWidth="1"/>
    <col min="5" max="5" width="26.42578125" style="3" customWidth="1"/>
    <col min="6" max="6" width="13" style="3" customWidth="1"/>
    <col min="7" max="7" width="13.42578125" style="3" bestFit="1" customWidth="1"/>
    <col min="8" max="8" width="17" style="3" customWidth="1"/>
    <col min="9" max="9" width="1.5703125" style="3" customWidth="1"/>
    <col min="10" max="10" width="15.42578125" style="3" customWidth="1"/>
    <col min="11" max="11" width="19" style="3" customWidth="1"/>
    <col min="12" max="13" width="16" style="3" customWidth="1"/>
    <col min="14" max="14" width="15.5703125" style="3" customWidth="1"/>
    <col min="15" max="15" width="9.140625" style="3" hidden="1" customWidth="1"/>
    <col min="16" max="16" width="11.5703125" style="3" hidden="1" customWidth="1"/>
    <col min="17" max="17" width="5.85546875" style="3" hidden="1" customWidth="1"/>
    <col min="18" max="18" width="37.5703125" style="3" hidden="1" customWidth="1"/>
    <col min="19" max="19" width="17.42578125" style="3" hidden="1" customWidth="1"/>
    <col min="20" max="20" width="17" style="3" hidden="1" customWidth="1"/>
    <col min="21" max="21" width="17.42578125" style="3" hidden="1" customWidth="1"/>
    <col min="22" max="22" width="16.85546875" style="3" hidden="1" customWidth="1"/>
    <col min="23" max="23" width="16.5703125" style="3" hidden="1" customWidth="1"/>
    <col min="24" max="24" width="11.5703125" style="3" hidden="1" customWidth="1"/>
    <col min="25" max="25" width="18.85546875" style="3" hidden="1" customWidth="1"/>
    <col min="26" max="26" width="16.85546875" style="3" hidden="1" customWidth="1"/>
    <col min="27" max="27" width="9.140625" style="3" hidden="1" customWidth="1"/>
    <col min="28" max="28" width="13.42578125" style="3" hidden="1" customWidth="1"/>
    <col min="29" max="29" width="11.42578125" style="3" hidden="1" customWidth="1"/>
    <col min="30" max="16384" width="9.140625" style="3"/>
  </cols>
  <sheetData>
    <row r="1" spans="2:26">
      <c r="M1" s="4" t="s">
        <v>0</v>
      </c>
      <c r="N1" s="5"/>
      <c r="Y1" s="4" t="s">
        <v>0</v>
      </c>
      <c r="Z1" s="60"/>
    </row>
    <row r="2" spans="2:26" ht="12.75" customHeight="1">
      <c r="M2" s="4" t="s">
        <v>1</v>
      </c>
      <c r="N2" s="53"/>
      <c r="Y2" s="4" t="s">
        <v>1</v>
      </c>
      <c r="Z2" s="53"/>
    </row>
    <row r="3" spans="2:26" ht="12.75" customHeight="1">
      <c r="M3" s="4" t="s">
        <v>2</v>
      </c>
      <c r="N3" s="53"/>
      <c r="Y3" s="4" t="s">
        <v>2</v>
      </c>
      <c r="Z3" s="53"/>
    </row>
    <row r="4" spans="2:26" ht="12.75" customHeight="1">
      <c r="M4" s="4" t="s">
        <v>3</v>
      </c>
      <c r="N4" s="53"/>
      <c r="Y4" s="4" t="s">
        <v>3</v>
      </c>
      <c r="Z4" s="53"/>
    </row>
    <row r="5" spans="2:26" ht="12.75" customHeight="1">
      <c r="M5" s="4" t="s">
        <v>4</v>
      </c>
      <c r="N5" s="54"/>
      <c r="Y5" s="4" t="s">
        <v>4</v>
      </c>
      <c r="Z5" s="54"/>
    </row>
    <row r="6" spans="2:26" ht="12.75" customHeight="1">
      <c r="M6" s="4"/>
      <c r="N6" s="6"/>
      <c r="Y6" s="4"/>
      <c r="Z6" s="6"/>
    </row>
    <row r="7" spans="2:26">
      <c r="M7" s="4" t="s">
        <v>5</v>
      </c>
      <c r="N7" s="55"/>
      <c r="Y7" s="4" t="s">
        <v>5</v>
      </c>
      <c r="Z7" s="55"/>
    </row>
    <row r="9" spans="2:26" ht="18">
      <c r="B9" s="92" t="s">
        <v>6</v>
      </c>
      <c r="C9" s="92"/>
      <c r="D9" s="92"/>
      <c r="E9" s="92"/>
      <c r="F9" s="92"/>
      <c r="G9" s="92"/>
      <c r="H9" s="92"/>
      <c r="I9" s="92"/>
      <c r="J9" s="92"/>
      <c r="K9" s="92"/>
      <c r="L9" s="92"/>
      <c r="M9" s="92"/>
      <c r="N9" s="92"/>
      <c r="P9" s="92" t="s">
        <v>6</v>
      </c>
      <c r="Q9" s="92"/>
      <c r="R9" s="92"/>
      <c r="S9" s="92"/>
      <c r="T9" s="92"/>
      <c r="U9" s="92"/>
      <c r="V9" s="92"/>
      <c r="W9" s="92"/>
      <c r="X9" s="92"/>
      <c r="Y9" s="92"/>
      <c r="Z9" s="92"/>
    </row>
    <row r="10" spans="2:26" ht="21">
      <c r="B10" s="88" t="s">
        <v>7</v>
      </c>
      <c r="C10" s="88"/>
      <c r="D10" s="88"/>
      <c r="E10" s="88"/>
      <c r="F10" s="88"/>
      <c r="G10" s="88"/>
      <c r="H10" s="88"/>
      <c r="I10" s="88"/>
      <c r="J10" s="88"/>
      <c r="K10" s="88"/>
      <c r="L10" s="88"/>
      <c r="M10" s="88"/>
      <c r="N10" s="88"/>
      <c r="P10" s="100" t="s">
        <v>8</v>
      </c>
      <c r="Q10" s="100"/>
      <c r="R10" s="100"/>
      <c r="S10" s="100"/>
      <c r="T10" s="100"/>
      <c r="U10" s="100"/>
      <c r="V10" s="100"/>
      <c r="W10" s="100"/>
      <c r="X10" s="100"/>
      <c r="Y10" s="100"/>
      <c r="Z10" s="100"/>
    </row>
    <row r="12" spans="2:26" ht="14.25">
      <c r="F12" s="7" t="s">
        <v>9</v>
      </c>
      <c r="G12" s="8" t="s">
        <v>10</v>
      </c>
      <c r="S12" s="7" t="s">
        <v>9</v>
      </c>
      <c r="T12" s="61" t="s">
        <v>10</v>
      </c>
    </row>
    <row r="13" spans="2:26" ht="15">
      <c r="F13" s="7" t="s">
        <v>11</v>
      </c>
      <c r="G13" s="93" t="s">
        <v>12</v>
      </c>
      <c r="H13" s="93"/>
      <c r="S13" s="7" t="s">
        <v>11</v>
      </c>
      <c r="T13" s="93" t="s">
        <v>12</v>
      </c>
      <c r="U13" s="93"/>
    </row>
    <row r="15" spans="2:26">
      <c r="E15" s="94" t="s">
        <v>13</v>
      </c>
      <c r="F15" s="95"/>
      <c r="G15" s="95"/>
      <c r="H15" s="96"/>
      <c r="J15" s="9"/>
      <c r="K15" s="10" t="s">
        <v>14</v>
      </c>
      <c r="L15" s="10"/>
      <c r="M15" s="11"/>
      <c r="S15" s="74" t="s">
        <v>15</v>
      </c>
      <c r="T15" s="74" t="s">
        <v>16</v>
      </c>
      <c r="U15" s="74" t="s">
        <v>17</v>
      </c>
      <c r="V15" s="74" t="s">
        <v>18</v>
      </c>
      <c r="W15" s="74" t="s">
        <v>19</v>
      </c>
      <c r="X15" s="74" t="s">
        <v>20</v>
      </c>
      <c r="Y15" s="74" t="s">
        <v>21</v>
      </c>
      <c r="Z15" s="74" t="s">
        <v>22</v>
      </c>
    </row>
    <row r="16" spans="2:26" ht="27">
      <c r="B16" s="12" t="s">
        <v>23</v>
      </c>
      <c r="C16" s="13" t="s">
        <v>24</v>
      </c>
      <c r="D16" s="14" t="s">
        <v>25</v>
      </c>
      <c r="E16" s="15" t="s">
        <v>26</v>
      </c>
      <c r="F16" s="16" t="s">
        <v>27</v>
      </c>
      <c r="G16" s="16" t="s">
        <v>28</v>
      </c>
      <c r="H16" s="12" t="s">
        <v>29</v>
      </c>
      <c r="I16" s="17"/>
      <c r="J16" s="18" t="s">
        <v>26</v>
      </c>
      <c r="K16" s="16" t="s">
        <v>30</v>
      </c>
      <c r="L16" s="16" t="s">
        <v>28</v>
      </c>
      <c r="M16" s="12" t="s">
        <v>29</v>
      </c>
      <c r="N16" s="12" t="s">
        <v>31</v>
      </c>
      <c r="P16" s="75" t="s">
        <v>32</v>
      </c>
      <c r="Q16" s="75" t="s">
        <v>33</v>
      </c>
      <c r="R16" s="75" t="s">
        <v>34</v>
      </c>
      <c r="S16" s="76" t="s">
        <v>35</v>
      </c>
      <c r="T16" s="76" t="s">
        <v>36</v>
      </c>
      <c r="U16" s="76" t="s">
        <v>37</v>
      </c>
      <c r="V16" s="76" t="s">
        <v>38</v>
      </c>
      <c r="W16" s="76" t="s">
        <v>39</v>
      </c>
      <c r="X16" s="76" t="s">
        <v>40</v>
      </c>
      <c r="Y16" s="76" t="s">
        <v>41</v>
      </c>
      <c r="Z16" s="76" t="s">
        <v>42</v>
      </c>
    </row>
    <row r="17" spans="2:26" ht="15" hidden="1" customHeight="1" outlineLevel="1">
      <c r="B17" s="19">
        <v>12</v>
      </c>
      <c r="C17" s="20">
        <v>1610</v>
      </c>
      <c r="D17" s="21" t="s">
        <v>43</v>
      </c>
      <c r="E17" s="22"/>
      <c r="F17" s="22"/>
      <c r="G17" s="50"/>
      <c r="H17" s="23"/>
      <c r="I17" s="24"/>
      <c r="J17" s="22"/>
      <c r="K17" s="22"/>
      <c r="L17" s="50"/>
      <c r="M17" s="23"/>
      <c r="N17" s="25"/>
      <c r="P17" s="59">
        <v>12</v>
      </c>
      <c r="Q17" s="20">
        <v>1610</v>
      </c>
      <c r="R17" s="21" t="s">
        <v>43</v>
      </c>
      <c r="S17" s="62"/>
      <c r="T17" s="78"/>
      <c r="U17" s="62"/>
      <c r="V17" s="62"/>
      <c r="W17" s="62"/>
      <c r="X17" s="81"/>
      <c r="Y17" s="80"/>
      <c r="Z17" s="79"/>
    </row>
    <row r="18" spans="2:26" ht="25.5" hidden="1" customHeight="1" outlineLevel="1">
      <c r="B18" s="19">
        <v>12</v>
      </c>
      <c r="C18" s="20">
        <v>1611</v>
      </c>
      <c r="D18" s="21" t="s">
        <v>44</v>
      </c>
      <c r="E18" s="22"/>
      <c r="F18" s="22"/>
      <c r="G18" s="50"/>
      <c r="H18" s="23"/>
      <c r="I18" s="27"/>
      <c r="J18" s="22"/>
      <c r="K18" s="22"/>
      <c r="L18" s="50"/>
      <c r="M18" s="23"/>
      <c r="N18" s="25"/>
      <c r="P18" s="59">
        <v>12</v>
      </c>
      <c r="Q18" s="20">
        <v>1611</v>
      </c>
      <c r="R18" s="21" t="s">
        <v>44</v>
      </c>
      <c r="S18" s="62"/>
      <c r="T18" s="78"/>
      <c r="U18" s="62"/>
      <c r="V18" s="62"/>
      <c r="W18" s="62"/>
      <c r="X18" s="81"/>
      <c r="Y18" s="80"/>
      <c r="Z18" s="79"/>
    </row>
    <row r="19" spans="2:26" ht="25.5" hidden="1" customHeight="1" outlineLevel="1">
      <c r="B19" s="19" t="s">
        <v>45</v>
      </c>
      <c r="C19" s="20">
        <v>1612</v>
      </c>
      <c r="D19" s="21" t="s">
        <v>46</v>
      </c>
      <c r="E19" s="22"/>
      <c r="F19" s="22"/>
      <c r="G19" s="50"/>
      <c r="H19" s="23"/>
      <c r="I19" s="27"/>
      <c r="J19" s="22"/>
      <c r="K19" s="22"/>
      <c r="L19" s="50"/>
      <c r="M19" s="23"/>
      <c r="N19" s="25"/>
      <c r="P19" s="59" t="s">
        <v>45</v>
      </c>
      <c r="Q19" s="20">
        <v>1612</v>
      </c>
      <c r="R19" s="21" t="s">
        <v>46</v>
      </c>
      <c r="S19" s="62"/>
      <c r="T19" s="78"/>
      <c r="U19" s="62"/>
      <c r="V19" s="62"/>
      <c r="W19" s="62"/>
      <c r="X19" s="81"/>
      <c r="Y19" s="80"/>
      <c r="Z19" s="79"/>
    </row>
    <row r="20" spans="2:26" ht="15" hidden="1" customHeight="1" outlineLevel="1">
      <c r="B20" s="19"/>
      <c r="C20" s="20">
        <v>1665</v>
      </c>
      <c r="D20" s="21" t="s">
        <v>47</v>
      </c>
      <c r="E20" s="22"/>
      <c r="F20" s="22"/>
      <c r="G20" s="50"/>
      <c r="H20" s="23"/>
      <c r="I20" s="27"/>
      <c r="J20" s="22"/>
      <c r="K20" s="22"/>
      <c r="L20" s="50"/>
      <c r="M20" s="23"/>
      <c r="N20" s="25"/>
      <c r="P20" s="59"/>
      <c r="Q20" s="20">
        <v>1665</v>
      </c>
      <c r="R20" s="21" t="s">
        <v>47</v>
      </c>
      <c r="S20" s="62"/>
      <c r="T20" s="78"/>
      <c r="U20" s="62"/>
      <c r="V20" s="62"/>
      <c r="W20" s="62"/>
      <c r="X20" s="81"/>
      <c r="Y20" s="80"/>
      <c r="Z20" s="79"/>
    </row>
    <row r="21" spans="2:26" ht="15" hidden="1" customHeight="1" outlineLevel="1">
      <c r="B21" s="19"/>
      <c r="C21" s="20">
        <v>1675</v>
      </c>
      <c r="D21" s="21" t="s">
        <v>48</v>
      </c>
      <c r="E21" s="22"/>
      <c r="F21" s="22"/>
      <c r="G21" s="50"/>
      <c r="H21" s="23"/>
      <c r="I21" s="27"/>
      <c r="J21" s="22"/>
      <c r="K21" s="22"/>
      <c r="L21" s="50"/>
      <c r="M21" s="23"/>
      <c r="N21" s="25"/>
      <c r="P21" s="59"/>
      <c r="Q21" s="20">
        <v>1675</v>
      </c>
      <c r="R21" s="21" t="s">
        <v>48</v>
      </c>
      <c r="S21" s="62"/>
      <c r="T21" s="78"/>
      <c r="U21" s="62"/>
      <c r="V21" s="62"/>
      <c r="W21" s="62"/>
      <c r="X21" s="81"/>
      <c r="Y21" s="80"/>
      <c r="Z21" s="79"/>
    </row>
    <row r="22" spans="2:26" ht="15" hidden="1" customHeight="1" outlineLevel="1">
      <c r="B22" s="19" t="s">
        <v>49</v>
      </c>
      <c r="C22" s="28">
        <v>1615</v>
      </c>
      <c r="D22" s="21" t="s">
        <v>50</v>
      </c>
      <c r="E22" s="22"/>
      <c r="F22" s="22"/>
      <c r="G22" s="50"/>
      <c r="H22" s="23"/>
      <c r="I22" s="27"/>
      <c r="J22" s="22"/>
      <c r="K22" s="22"/>
      <c r="L22" s="50"/>
      <c r="M22" s="23"/>
      <c r="N22" s="25"/>
      <c r="P22" s="59" t="s">
        <v>49</v>
      </c>
      <c r="Q22" s="28">
        <v>1615</v>
      </c>
      <c r="R22" s="21" t="s">
        <v>50</v>
      </c>
      <c r="S22" s="62"/>
      <c r="T22" s="78"/>
      <c r="U22" s="62"/>
      <c r="V22" s="62"/>
      <c r="W22" s="62"/>
      <c r="X22" s="81"/>
      <c r="Y22" s="80"/>
      <c r="Z22" s="79"/>
    </row>
    <row r="23" spans="2:26" ht="15" hidden="1" customHeight="1" outlineLevel="1">
      <c r="B23" s="19">
        <v>1</v>
      </c>
      <c r="C23" s="28">
        <v>1620</v>
      </c>
      <c r="D23" s="21" t="s">
        <v>51</v>
      </c>
      <c r="E23" s="22"/>
      <c r="F23" s="22"/>
      <c r="G23" s="50"/>
      <c r="H23" s="23"/>
      <c r="I23" s="27"/>
      <c r="J23" s="22"/>
      <c r="K23" s="22"/>
      <c r="L23" s="50"/>
      <c r="M23" s="23"/>
      <c r="N23" s="25"/>
      <c r="P23" s="59">
        <v>1</v>
      </c>
      <c r="Q23" s="28">
        <v>1620</v>
      </c>
      <c r="R23" s="21" t="s">
        <v>51</v>
      </c>
      <c r="S23" s="62"/>
      <c r="T23" s="78"/>
      <c r="U23" s="62"/>
      <c r="V23" s="62"/>
      <c r="W23" s="62"/>
      <c r="X23" s="81"/>
      <c r="Y23" s="80"/>
      <c r="Z23" s="79"/>
    </row>
    <row r="24" spans="2:26" ht="14.25" collapsed="1">
      <c r="B24" s="59" t="s">
        <v>49</v>
      </c>
      <c r="C24" s="20">
        <v>1705</v>
      </c>
      <c r="D24" s="21" t="s">
        <v>50</v>
      </c>
      <c r="E24" s="22"/>
      <c r="F24" s="22"/>
      <c r="G24" s="50"/>
      <c r="H24" s="23"/>
      <c r="I24" s="27"/>
      <c r="J24" s="22"/>
      <c r="K24" s="22"/>
      <c r="L24" s="50"/>
      <c r="M24" s="23"/>
      <c r="N24" s="25"/>
      <c r="P24" s="59" t="s">
        <v>49</v>
      </c>
      <c r="Q24" s="20">
        <v>1705</v>
      </c>
      <c r="R24" s="21" t="s">
        <v>50</v>
      </c>
      <c r="S24" s="69"/>
      <c r="T24" s="83"/>
      <c r="U24" s="69"/>
      <c r="V24" s="69"/>
      <c r="W24" s="69"/>
      <c r="X24" s="84"/>
      <c r="Y24" s="85"/>
      <c r="Z24" s="86"/>
    </row>
    <row r="25" spans="2:26">
      <c r="B25" s="59">
        <v>14.1</v>
      </c>
      <c r="C25" s="28">
        <v>1706</v>
      </c>
      <c r="D25" s="21" t="s">
        <v>52</v>
      </c>
      <c r="E25" s="48">
        <f>'FA-Exhibit EB-2020-0150'!E25+'FA-Exhibit COVID'!E25+'FA-Exhibit CCVA'!E25</f>
        <v>42249031.867601886</v>
      </c>
      <c r="F25" s="48">
        <f>'FA-Exhibit EB-2020-0150'!F25+'FA-Exhibit COVID'!F25+'FA-Exhibit CCVA'!F25</f>
        <v>0</v>
      </c>
      <c r="G25" s="51"/>
      <c r="H25" s="49">
        <f>E25+F25+G25</f>
        <v>42249031.867601886</v>
      </c>
      <c r="I25" s="27"/>
      <c r="J25" s="48">
        <f>'FA-Exhibit EB-2020-0150'!J25+'FA-Exhibit COVID'!J25+'FA-Exhibit CCVA'!J25</f>
        <v>0</v>
      </c>
      <c r="K25" s="48">
        <f>'FA-Exhibit EB-2020-0150'!K25+'FA-Exhibit COVID'!K25+'FA-Exhibit CCVA'!K25</f>
        <v>316867.7390070142</v>
      </c>
      <c r="L25" s="51"/>
      <c r="M25" s="49">
        <f>J25+K25-L25</f>
        <v>316867.7390070142</v>
      </c>
      <c r="N25" s="25">
        <f t="shared" ref="N25" si="0">H25-M25</f>
        <v>41932164.128594875</v>
      </c>
      <c r="P25" s="59">
        <v>14.1</v>
      </c>
      <c r="Q25" s="28">
        <v>1706</v>
      </c>
      <c r="R25" s="21" t="s">
        <v>52</v>
      </c>
      <c r="S25" s="69">
        <f>'FA-Exhibit EB-2020-0150'!S25+'FA-Exhibit COVID'!S25+'FA-Exhibit CCVA'!S25</f>
        <v>42249031.867601886</v>
      </c>
      <c r="T25" s="83"/>
      <c r="U25" s="69">
        <f>'FA-Exhibit EB-2020-0150'!U25+'FA-Exhibit COVID'!U25+'FA-Exhibit CCVA'!U25</f>
        <v>42249031.867601886</v>
      </c>
      <c r="V25" s="69">
        <f>'FA-Exhibit EB-2020-0150'!V25+'FA-Exhibit COVID'!V25+'FA-Exhibit CCVA'!V25</f>
        <v>0</v>
      </c>
      <c r="W25" s="69">
        <f>'FA-Exhibit EB-2020-0150'!W25+'FA-Exhibit COVID'!W25+'FA-Exhibit CCVA'!W25</f>
        <v>42249031.867601886</v>
      </c>
      <c r="X25" s="84">
        <v>100</v>
      </c>
      <c r="Y25" s="85">
        <f t="shared" ref="Y25" si="1">1/X25</f>
        <v>0.01</v>
      </c>
      <c r="Z25" s="69">
        <f>'FA-Exhibit EB-2020-0150'!Z25+'FA-Exhibit COVID'!Z25+'FA-Exhibit CCVA'!Z25</f>
        <v>316867.7390070142</v>
      </c>
    </row>
    <row r="26" spans="2:26">
      <c r="B26" s="59">
        <v>1</v>
      </c>
      <c r="C26" s="20">
        <v>1708</v>
      </c>
      <c r="D26" s="21" t="s">
        <v>51</v>
      </c>
      <c r="E26" s="48"/>
      <c r="F26" s="48"/>
      <c r="G26" s="51"/>
      <c r="H26" s="49"/>
      <c r="I26" s="27"/>
      <c r="J26" s="48"/>
      <c r="K26" s="48"/>
      <c r="L26" s="51"/>
      <c r="M26" s="49"/>
      <c r="N26" s="25"/>
      <c r="P26" s="59">
        <v>1</v>
      </c>
      <c r="Q26" s="20">
        <v>1708</v>
      </c>
      <c r="R26" s="21" t="s">
        <v>51</v>
      </c>
      <c r="S26" s="69"/>
      <c r="T26" s="83"/>
      <c r="U26" s="69"/>
      <c r="V26" s="69"/>
      <c r="W26" s="69"/>
      <c r="X26" s="84"/>
      <c r="Y26" s="85"/>
      <c r="Z26" s="86"/>
    </row>
    <row r="27" spans="2:26" ht="15" customHeight="1">
      <c r="B27" s="59">
        <v>47</v>
      </c>
      <c r="C27" s="20">
        <v>1715</v>
      </c>
      <c r="D27" s="21" t="s">
        <v>53</v>
      </c>
      <c r="E27" s="48"/>
      <c r="F27" s="48"/>
      <c r="G27" s="51"/>
      <c r="H27" s="49"/>
      <c r="I27" s="27"/>
      <c r="J27" s="48"/>
      <c r="K27" s="48"/>
      <c r="L27" s="51"/>
      <c r="M27" s="49"/>
      <c r="N27" s="25"/>
      <c r="P27" s="59">
        <v>47</v>
      </c>
      <c r="Q27" s="20">
        <v>1715</v>
      </c>
      <c r="R27" s="21" t="s">
        <v>53</v>
      </c>
      <c r="S27" s="69"/>
      <c r="T27" s="83"/>
      <c r="U27" s="69"/>
      <c r="V27" s="69"/>
      <c r="W27" s="69"/>
      <c r="X27" s="84"/>
      <c r="Y27" s="85"/>
      <c r="Z27" s="86"/>
    </row>
    <row r="28" spans="2:26">
      <c r="B28" s="59">
        <v>47</v>
      </c>
      <c r="C28" s="20">
        <v>1720</v>
      </c>
      <c r="D28" s="21" t="s">
        <v>54</v>
      </c>
      <c r="E28" s="48">
        <f>'FA-Exhibit EB-2020-0150'!E28+'FA-Exhibit COVID'!E28+'FA-Exhibit CCVA'!E28</f>
        <v>698080158.46696866</v>
      </c>
      <c r="F28" s="48">
        <f>'FA-Exhibit EB-2020-0150'!F28+'FA-Exhibit COVID'!F28+'FA-Exhibit CCVA'!F28</f>
        <v>230000</v>
      </c>
      <c r="G28" s="51"/>
      <c r="H28" s="49">
        <f>E28+F28+G28</f>
        <v>698310158.46696866</v>
      </c>
      <c r="I28" s="27"/>
      <c r="J28" s="48">
        <f>'FA-Exhibit EB-2020-0150'!J28+'FA-Exhibit COVID'!J28+'FA-Exhibit CCVA'!J28</f>
        <v>0</v>
      </c>
      <c r="K28" s="48">
        <f>'FA-Exhibit EB-2020-0150'!K28+'FA-Exhibit COVID'!K28+'FA-Exhibit CCVA'!K28</f>
        <v>5818292.98722474</v>
      </c>
      <c r="L28" s="51"/>
      <c r="M28" s="49">
        <f>J28+K28-L28</f>
        <v>5818292.98722474</v>
      </c>
      <c r="N28" s="25">
        <f t="shared" ref="N28:N29" si="2">H28-M28</f>
        <v>692491865.47974396</v>
      </c>
      <c r="P28" s="59">
        <v>47</v>
      </c>
      <c r="Q28" s="20">
        <v>1720</v>
      </c>
      <c r="R28" s="21" t="s">
        <v>54</v>
      </c>
      <c r="S28" s="69">
        <f>'FA-Exhibit EB-2020-0150'!S28+'FA-Exhibit COVID'!S28+'FA-Exhibit CCVA'!S28</f>
        <v>698080158.46696866</v>
      </c>
      <c r="T28" s="83"/>
      <c r="U28" s="69">
        <f>'FA-Exhibit EB-2020-0150'!U28+'FA-Exhibit COVID'!U28+'FA-Exhibit CCVA'!U28</f>
        <v>698080158.46696866</v>
      </c>
      <c r="V28" s="69">
        <f>'FA-Exhibit EB-2020-0150'!V28+'FA-Exhibit COVID'!V28+'FA-Exhibit CCVA'!V28</f>
        <v>230000</v>
      </c>
      <c r="W28" s="69">
        <f>'FA-Exhibit EB-2020-0150'!W28+'FA-Exhibit COVID'!W28+'FA-Exhibit CCVA'!W28</f>
        <v>698195158.46696866</v>
      </c>
      <c r="X28" s="84">
        <v>90</v>
      </c>
      <c r="Y28" s="85">
        <f t="shared" ref="Y28:Y29" si="3">1/X28</f>
        <v>1.1111111111111112E-2</v>
      </c>
      <c r="Z28" s="69">
        <f>'FA-Exhibit EB-2020-0150'!Z28+'FA-Exhibit COVID'!Z28+'FA-Exhibit CCVA'!Z28</f>
        <v>5818292.98722474</v>
      </c>
    </row>
    <row r="29" spans="2:26">
      <c r="B29" s="59">
        <v>47</v>
      </c>
      <c r="C29" s="20">
        <v>1730</v>
      </c>
      <c r="D29" s="21" t="s">
        <v>55</v>
      </c>
      <c r="E29" s="48">
        <f>'FA-Exhibit EB-2020-0150'!E29+'FA-Exhibit COVID'!E29+'FA-Exhibit CCVA'!E29</f>
        <v>195003226.83308825</v>
      </c>
      <c r="F29" s="48">
        <f>'FA-Exhibit EB-2020-0150'!F29+'FA-Exhibit COVID'!F29+'FA-Exhibit CCVA'!F29</f>
        <v>0</v>
      </c>
      <c r="G29" s="51"/>
      <c r="H29" s="49">
        <f>E29+F29+G29</f>
        <v>195003226.83308825</v>
      </c>
      <c r="I29" s="27"/>
      <c r="J29" s="48">
        <f>'FA-Exhibit EB-2020-0150'!J29+'FA-Exhibit COVID'!J29+'FA-Exhibit CCVA'!J29</f>
        <v>0</v>
      </c>
      <c r="K29" s="48">
        <f>'FA-Exhibit EB-2020-0150'!K29+'FA-Exhibit COVID'!K29+'FA-Exhibit CCVA'!K29</f>
        <v>2249149.2048839796</v>
      </c>
      <c r="L29" s="51"/>
      <c r="M29" s="49">
        <f>J29+K29-L29</f>
        <v>2249149.2048839796</v>
      </c>
      <c r="N29" s="25">
        <f t="shared" si="2"/>
        <v>192754077.62820426</v>
      </c>
      <c r="P29" s="59">
        <v>47</v>
      </c>
      <c r="Q29" s="20">
        <v>1730</v>
      </c>
      <c r="R29" s="21" t="s">
        <v>55</v>
      </c>
      <c r="S29" s="69">
        <f>'FA-Exhibit EB-2020-0150'!S29+'FA-Exhibit COVID'!S29+'FA-Exhibit CCVA'!S29</f>
        <v>195003226.83308825</v>
      </c>
      <c r="T29" s="83"/>
      <c r="U29" s="69">
        <f>'FA-Exhibit EB-2020-0150'!U29+'FA-Exhibit COVID'!U29+'FA-Exhibit CCVA'!U29</f>
        <v>195003226.83308825</v>
      </c>
      <c r="V29" s="69">
        <f>'FA-Exhibit EB-2020-0150'!V29+'FA-Exhibit COVID'!V29+'FA-Exhibit CCVA'!V29</f>
        <v>0</v>
      </c>
      <c r="W29" s="69">
        <f>'FA-Exhibit EB-2020-0150'!W29+'FA-Exhibit COVID'!W29+'FA-Exhibit CCVA'!W29</f>
        <v>195003226.83308825</v>
      </c>
      <c r="X29" s="84">
        <f>AVERAGE('FA-Exhibit EB-2020-0150'!X28,'FA-Exhibit COVID'!X29,'FA-Exhibit CCVA'!X29)</f>
        <v>73.326539102635067</v>
      </c>
      <c r="Y29" s="85">
        <f t="shared" si="3"/>
        <v>1.3637627143431674E-2</v>
      </c>
      <c r="Z29" s="69">
        <f>'FA-Exhibit EB-2020-0150'!Z29+'FA-Exhibit COVID'!Z29+'FA-Exhibit CCVA'!Z29</f>
        <v>2249149.2048839796</v>
      </c>
    </row>
    <row r="30" spans="2:26" ht="15" customHeight="1">
      <c r="B30" s="59">
        <v>47</v>
      </c>
      <c r="C30" s="20">
        <v>1735</v>
      </c>
      <c r="D30" s="21" t="s">
        <v>56</v>
      </c>
      <c r="E30" s="22"/>
      <c r="F30" s="22"/>
      <c r="G30" s="50"/>
      <c r="H30" s="23"/>
      <c r="I30" s="27"/>
      <c r="J30" s="22"/>
      <c r="K30" s="22"/>
      <c r="L30" s="50"/>
      <c r="M30" s="23"/>
      <c r="N30" s="25"/>
      <c r="P30" s="59">
        <v>47</v>
      </c>
      <c r="Q30" s="20">
        <v>1735</v>
      </c>
      <c r="R30" s="21" t="s">
        <v>56</v>
      </c>
      <c r="S30" s="69"/>
      <c r="T30" s="83"/>
      <c r="U30" s="69"/>
      <c r="V30" s="69"/>
      <c r="W30" s="69"/>
      <c r="X30" s="84"/>
      <c r="Y30" s="85"/>
      <c r="Z30" s="86"/>
    </row>
    <row r="31" spans="2:26" ht="15" customHeight="1">
      <c r="B31" s="59">
        <v>47</v>
      </c>
      <c r="C31" s="20">
        <v>1740</v>
      </c>
      <c r="D31" s="21" t="s">
        <v>57</v>
      </c>
      <c r="E31" s="22"/>
      <c r="F31" s="22"/>
      <c r="G31" s="50"/>
      <c r="H31" s="23"/>
      <c r="I31" s="27"/>
      <c r="J31" s="22"/>
      <c r="K31" s="22"/>
      <c r="L31" s="50"/>
      <c r="M31" s="23"/>
      <c r="N31" s="25"/>
      <c r="P31" s="59">
        <v>47</v>
      </c>
      <c r="Q31" s="20">
        <v>1740</v>
      </c>
      <c r="R31" s="21" t="s">
        <v>57</v>
      </c>
      <c r="S31" s="69"/>
      <c r="T31" s="83"/>
      <c r="U31" s="69"/>
      <c r="V31" s="69"/>
      <c r="W31" s="69"/>
      <c r="X31" s="84"/>
      <c r="Y31" s="85"/>
      <c r="Z31" s="86"/>
    </row>
    <row r="32" spans="2:26" ht="14.25">
      <c r="B32" s="59">
        <v>17</v>
      </c>
      <c r="C32" s="20">
        <v>1745</v>
      </c>
      <c r="D32" s="21" t="s">
        <v>58</v>
      </c>
      <c r="E32" s="22"/>
      <c r="F32" s="22"/>
      <c r="G32" s="50"/>
      <c r="H32" s="23"/>
      <c r="I32" s="27"/>
      <c r="J32" s="22"/>
      <c r="K32" s="22"/>
      <c r="L32" s="50"/>
      <c r="M32" s="23"/>
      <c r="N32" s="25"/>
      <c r="P32" s="59">
        <v>17</v>
      </c>
      <c r="Q32" s="20">
        <v>1745</v>
      </c>
      <c r="R32" s="21" t="s">
        <v>58</v>
      </c>
      <c r="S32" s="69"/>
      <c r="T32" s="83"/>
      <c r="U32" s="69"/>
      <c r="V32" s="69"/>
      <c r="W32" s="69"/>
      <c r="X32" s="84"/>
      <c r="Y32" s="85"/>
      <c r="Z32" s="86"/>
    </row>
    <row r="33" spans="2:26" ht="15" hidden="1" customHeight="1" outlineLevel="1">
      <c r="B33" s="19">
        <v>47</v>
      </c>
      <c r="C33" s="20">
        <v>1830</v>
      </c>
      <c r="D33" s="21" t="s">
        <v>59</v>
      </c>
      <c r="E33" s="22"/>
      <c r="F33" s="22"/>
      <c r="G33" s="50"/>
      <c r="H33" s="23"/>
      <c r="I33" s="27"/>
      <c r="J33" s="22"/>
      <c r="K33" s="22"/>
      <c r="L33" s="50"/>
      <c r="M33" s="23"/>
      <c r="N33" s="25"/>
      <c r="P33" s="59">
        <v>47</v>
      </c>
      <c r="Q33" s="20">
        <v>1830</v>
      </c>
      <c r="R33" s="21" t="s">
        <v>59</v>
      </c>
      <c r="S33" s="62"/>
      <c r="T33" s="78"/>
      <c r="U33" s="62"/>
      <c r="V33" s="62"/>
      <c r="W33" s="62"/>
      <c r="X33" s="81"/>
      <c r="Y33" s="80"/>
      <c r="Z33" s="79"/>
    </row>
    <row r="34" spans="2:26" ht="14.1" hidden="1" customHeight="1" outlineLevel="1">
      <c r="B34" s="19">
        <v>47</v>
      </c>
      <c r="C34" s="20">
        <v>1835</v>
      </c>
      <c r="D34" s="21" t="s">
        <v>60</v>
      </c>
      <c r="E34" s="22"/>
      <c r="F34" s="22"/>
      <c r="G34" s="50"/>
      <c r="H34" s="23"/>
      <c r="I34" s="27"/>
      <c r="J34" s="22"/>
      <c r="K34" s="22"/>
      <c r="L34" s="50"/>
      <c r="M34" s="23"/>
      <c r="N34" s="25"/>
      <c r="P34" s="59">
        <v>47</v>
      </c>
      <c r="Q34" s="20">
        <v>1835</v>
      </c>
      <c r="R34" s="21" t="s">
        <v>60</v>
      </c>
      <c r="S34" s="62"/>
      <c r="T34" s="78"/>
      <c r="U34" s="62"/>
      <c r="V34" s="62"/>
      <c r="W34" s="62"/>
      <c r="X34" s="81"/>
      <c r="Y34" s="80"/>
      <c r="Z34" s="79"/>
    </row>
    <row r="35" spans="2:26" ht="15" hidden="1" customHeight="1" outlineLevel="1">
      <c r="B35" s="19" t="s">
        <v>49</v>
      </c>
      <c r="C35" s="20">
        <v>1905</v>
      </c>
      <c r="D35" s="21" t="s">
        <v>50</v>
      </c>
      <c r="E35" s="22"/>
      <c r="F35" s="22"/>
      <c r="G35" s="50"/>
      <c r="H35" s="23"/>
      <c r="I35" s="27"/>
      <c r="J35" s="22"/>
      <c r="K35" s="22"/>
      <c r="L35" s="50"/>
      <c r="M35" s="23"/>
      <c r="N35" s="25"/>
      <c r="P35" s="59" t="s">
        <v>49</v>
      </c>
      <c r="Q35" s="20">
        <v>1905</v>
      </c>
      <c r="R35" s="21" t="s">
        <v>50</v>
      </c>
      <c r="S35" s="62"/>
      <c r="T35" s="78"/>
      <c r="U35" s="62"/>
      <c r="V35" s="62"/>
      <c r="W35" s="62"/>
      <c r="X35" s="81"/>
      <c r="Y35" s="80"/>
      <c r="Z35" s="79"/>
    </row>
    <row r="36" spans="2:26" ht="15" hidden="1" customHeight="1" outlineLevel="1">
      <c r="B36" s="19">
        <v>47</v>
      </c>
      <c r="C36" s="20">
        <v>1908</v>
      </c>
      <c r="D36" s="21" t="s">
        <v>61</v>
      </c>
      <c r="E36" s="22"/>
      <c r="F36" s="22"/>
      <c r="G36" s="50"/>
      <c r="H36" s="23"/>
      <c r="I36" s="27"/>
      <c r="J36" s="22"/>
      <c r="K36" s="22"/>
      <c r="L36" s="50"/>
      <c r="M36" s="23"/>
      <c r="N36" s="25"/>
      <c r="P36" s="59">
        <v>47</v>
      </c>
      <c r="Q36" s="20">
        <v>1908</v>
      </c>
      <c r="R36" s="21" t="s">
        <v>61</v>
      </c>
      <c r="S36" s="62"/>
      <c r="T36" s="78"/>
      <c r="U36" s="62"/>
      <c r="V36" s="62"/>
      <c r="W36" s="62"/>
      <c r="X36" s="81"/>
      <c r="Y36" s="80"/>
      <c r="Z36" s="79"/>
    </row>
    <row r="37" spans="2:26" ht="15" hidden="1" customHeight="1" outlineLevel="1">
      <c r="B37" s="19">
        <v>13</v>
      </c>
      <c r="C37" s="20">
        <v>1910</v>
      </c>
      <c r="D37" s="21" t="s">
        <v>62</v>
      </c>
      <c r="E37" s="22"/>
      <c r="F37" s="22"/>
      <c r="G37" s="50"/>
      <c r="H37" s="23"/>
      <c r="I37" s="27"/>
      <c r="J37" s="22"/>
      <c r="K37" s="22"/>
      <c r="L37" s="50"/>
      <c r="M37" s="23"/>
      <c r="N37" s="25"/>
      <c r="P37" s="59">
        <v>13</v>
      </c>
      <c r="Q37" s="20">
        <v>1910</v>
      </c>
      <c r="R37" s="21" t="s">
        <v>62</v>
      </c>
      <c r="S37" s="62"/>
      <c r="T37" s="78"/>
      <c r="U37" s="62"/>
      <c r="V37" s="62"/>
      <c r="W37" s="62"/>
      <c r="X37" s="81"/>
      <c r="Y37" s="80"/>
      <c r="Z37" s="79"/>
    </row>
    <row r="38" spans="2:26" ht="15" hidden="1" customHeight="1" outlineLevel="1">
      <c r="B38" s="19">
        <v>8</v>
      </c>
      <c r="C38" s="20">
        <v>1915</v>
      </c>
      <c r="D38" s="21" t="s">
        <v>63</v>
      </c>
      <c r="E38" s="22"/>
      <c r="F38" s="22"/>
      <c r="G38" s="50"/>
      <c r="H38" s="23"/>
      <c r="I38" s="27"/>
      <c r="J38" s="22"/>
      <c r="K38" s="22"/>
      <c r="L38" s="50"/>
      <c r="M38" s="23"/>
      <c r="N38" s="25"/>
      <c r="P38" s="59">
        <v>8</v>
      </c>
      <c r="Q38" s="20">
        <v>1915</v>
      </c>
      <c r="R38" s="21" t="s">
        <v>63</v>
      </c>
      <c r="S38" s="62"/>
      <c r="T38" s="78"/>
      <c r="U38" s="62"/>
      <c r="V38" s="62"/>
      <c r="W38" s="62"/>
      <c r="X38" s="81"/>
      <c r="Y38" s="80"/>
      <c r="Z38" s="79"/>
    </row>
    <row r="39" spans="2:26" ht="15" hidden="1" customHeight="1" outlineLevel="1">
      <c r="B39" s="19">
        <v>10</v>
      </c>
      <c r="C39" s="20">
        <v>1920</v>
      </c>
      <c r="D39" s="21" t="s">
        <v>64</v>
      </c>
      <c r="E39" s="22"/>
      <c r="F39" s="22"/>
      <c r="G39" s="50"/>
      <c r="H39" s="23"/>
      <c r="I39" s="27"/>
      <c r="J39" s="22"/>
      <c r="K39" s="22"/>
      <c r="L39" s="50"/>
      <c r="M39" s="23"/>
      <c r="N39" s="25"/>
      <c r="P39" s="59">
        <v>10</v>
      </c>
      <c r="Q39" s="20">
        <v>1920</v>
      </c>
      <c r="R39" s="21" t="s">
        <v>64</v>
      </c>
      <c r="S39" s="62"/>
      <c r="T39" s="78"/>
      <c r="U39" s="62"/>
      <c r="V39" s="62"/>
      <c r="W39" s="62"/>
      <c r="X39" s="81"/>
      <c r="Y39" s="80"/>
      <c r="Z39" s="79"/>
    </row>
    <row r="40" spans="2:26" ht="15" hidden="1" customHeight="1" outlineLevel="1">
      <c r="B40" s="19">
        <v>50</v>
      </c>
      <c r="C40" s="28">
        <v>1925</v>
      </c>
      <c r="D40" s="21" t="s">
        <v>65</v>
      </c>
      <c r="E40" s="22"/>
      <c r="F40" s="22"/>
      <c r="G40" s="50"/>
      <c r="H40" s="23"/>
      <c r="I40" s="27"/>
      <c r="J40" s="22"/>
      <c r="K40" s="22"/>
      <c r="L40" s="50"/>
      <c r="M40" s="23"/>
      <c r="N40" s="25"/>
      <c r="P40" s="59">
        <v>50</v>
      </c>
      <c r="Q40" s="28">
        <v>1925</v>
      </c>
      <c r="R40" s="21" t="s">
        <v>65</v>
      </c>
      <c r="S40" s="62"/>
      <c r="T40" s="78"/>
      <c r="U40" s="62"/>
      <c r="V40" s="62"/>
      <c r="W40" s="62"/>
      <c r="X40" s="81"/>
      <c r="Y40" s="80"/>
      <c r="Z40" s="79"/>
    </row>
    <row r="41" spans="2:26" ht="15" hidden="1" customHeight="1" outlineLevel="1">
      <c r="B41" s="19">
        <v>10</v>
      </c>
      <c r="C41" s="20">
        <v>1930</v>
      </c>
      <c r="D41" s="21" t="s">
        <v>66</v>
      </c>
      <c r="E41" s="22"/>
      <c r="F41" s="22"/>
      <c r="G41" s="50"/>
      <c r="H41" s="23"/>
      <c r="I41" s="27"/>
      <c r="J41" s="22"/>
      <c r="K41" s="22"/>
      <c r="L41" s="50"/>
      <c r="M41" s="23"/>
      <c r="N41" s="25"/>
      <c r="P41" s="59">
        <v>10</v>
      </c>
      <c r="Q41" s="20">
        <v>1930</v>
      </c>
      <c r="R41" s="21" t="s">
        <v>66</v>
      </c>
      <c r="S41" s="62"/>
      <c r="T41" s="78"/>
      <c r="U41" s="62"/>
      <c r="V41" s="62"/>
      <c r="W41" s="62"/>
      <c r="X41" s="81"/>
      <c r="Y41" s="80"/>
      <c r="Z41" s="79"/>
    </row>
    <row r="42" spans="2:26" ht="15" hidden="1" customHeight="1" outlineLevel="1">
      <c r="B42" s="19">
        <v>8</v>
      </c>
      <c r="C42" s="20">
        <v>1935</v>
      </c>
      <c r="D42" s="21" t="s">
        <v>67</v>
      </c>
      <c r="E42" s="22"/>
      <c r="F42" s="22"/>
      <c r="G42" s="50"/>
      <c r="H42" s="23"/>
      <c r="I42" s="27"/>
      <c r="J42" s="22"/>
      <c r="K42" s="22"/>
      <c r="L42" s="50"/>
      <c r="M42" s="23"/>
      <c r="N42" s="25"/>
      <c r="P42" s="59">
        <v>8</v>
      </c>
      <c r="Q42" s="20">
        <v>1935</v>
      </c>
      <c r="R42" s="21" t="s">
        <v>67</v>
      </c>
      <c r="S42" s="62"/>
      <c r="T42" s="78"/>
      <c r="U42" s="62"/>
      <c r="V42" s="62"/>
      <c r="W42" s="62"/>
      <c r="X42" s="81"/>
      <c r="Y42" s="80"/>
      <c r="Z42" s="79"/>
    </row>
    <row r="43" spans="2:26" ht="15" hidden="1" customHeight="1" outlineLevel="1">
      <c r="B43" s="19">
        <v>8</v>
      </c>
      <c r="C43" s="20">
        <v>1940</v>
      </c>
      <c r="D43" s="21" t="s">
        <v>68</v>
      </c>
      <c r="E43" s="22"/>
      <c r="F43" s="22"/>
      <c r="G43" s="50"/>
      <c r="H43" s="23"/>
      <c r="I43" s="27"/>
      <c r="J43" s="22"/>
      <c r="K43" s="22"/>
      <c r="L43" s="50"/>
      <c r="M43" s="23"/>
      <c r="N43" s="25"/>
      <c r="P43" s="59">
        <v>8</v>
      </c>
      <c r="Q43" s="20">
        <v>1940</v>
      </c>
      <c r="R43" s="21" t="s">
        <v>68</v>
      </c>
      <c r="S43" s="62"/>
      <c r="T43" s="78"/>
      <c r="U43" s="62"/>
      <c r="V43" s="62"/>
      <c r="W43" s="62"/>
      <c r="X43" s="81"/>
      <c r="Y43" s="80"/>
      <c r="Z43" s="79"/>
    </row>
    <row r="44" spans="2:26" ht="15" hidden="1" customHeight="1" outlineLevel="1">
      <c r="B44" s="19">
        <v>8</v>
      </c>
      <c r="C44" s="20">
        <v>1945</v>
      </c>
      <c r="D44" s="21" t="s">
        <v>69</v>
      </c>
      <c r="E44" s="22"/>
      <c r="F44" s="22"/>
      <c r="G44" s="50"/>
      <c r="H44" s="23"/>
      <c r="I44" s="27"/>
      <c r="J44" s="22"/>
      <c r="K44" s="22"/>
      <c r="L44" s="50"/>
      <c r="M44" s="23"/>
      <c r="N44" s="25"/>
      <c r="P44" s="59">
        <v>8</v>
      </c>
      <c r="Q44" s="20">
        <v>1945</v>
      </c>
      <c r="R44" s="21" t="s">
        <v>69</v>
      </c>
      <c r="S44" s="62"/>
      <c r="T44" s="78"/>
      <c r="U44" s="62"/>
      <c r="V44" s="62"/>
      <c r="W44" s="62"/>
      <c r="X44" s="81"/>
      <c r="Y44" s="80"/>
      <c r="Z44" s="79"/>
    </row>
    <row r="45" spans="2:26" ht="15" hidden="1" customHeight="1" outlineLevel="1">
      <c r="B45" s="19">
        <v>8</v>
      </c>
      <c r="C45" s="20">
        <v>1950</v>
      </c>
      <c r="D45" s="21" t="s">
        <v>70</v>
      </c>
      <c r="E45" s="22"/>
      <c r="F45" s="22"/>
      <c r="G45" s="50"/>
      <c r="H45" s="23"/>
      <c r="I45" s="27"/>
      <c r="J45" s="22"/>
      <c r="K45" s="22"/>
      <c r="L45" s="50"/>
      <c r="M45" s="23"/>
      <c r="N45" s="25"/>
      <c r="P45" s="59">
        <v>8</v>
      </c>
      <c r="Q45" s="20">
        <v>1950</v>
      </c>
      <c r="R45" s="21" t="s">
        <v>70</v>
      </c>
      <c r="S45" s="62"/>
      <c r="T45" s="78"/>
      <c r="U45" s="62"/>
      <c r="V45" s="62"/>
      <c r="W45" s="62"/>
      <c r="X45" s="81"/>
      <c r="Y45" s="80"/>
      <c r="Z45" s="79"/>
    </row>
    <row r="46" spans="2:26" ht="15" hidden="1" customHeight="1" outlineLevel="1">
      <c r="B46" s="19">
        <v>8</v>
      </c>
      <c r="C46" s="20">
        <v>1955</v>
      </c>
      <c r="D46" s="21" t="s">
        <v>71</v>
      </c>
      <c r="E46" s="22"/>
      <c r="F46" s="22"/>
      <c r="G46" s="50"/>
      <c r="H46" s="23"/>
      <c r="I46" s="27"/>
      <c r="J46" s="22"/>
      <c r="K46" s="22"/>
      <c r="L46" s="50"/>
      <c r="M46" s="23"/>
      <c r="N46" s="25"/>
      <c r="P46" s="59">
        <v>8</v>
      </c>
      <c r="Q46" s="20">
        <v>1955</v>
      </c>
      <c r="R46" s="21" t="s">
        <v>71</v>
      </c>
      <c r="S46" s="62"/>
      <c r="T46" s="78"/>
      <c r="U46" s="62"/>
      <c r="V46" s="62"/>
      <c r="W46" s="62"/>
      <c r="X46" s="81"/>
      <c r="Y46" s="80"/>
      <c r="Z46" s="79"/>
    </row>
    <row r="47" spans="2:26" ht="14.1" hidden="1" customHeight="1" outlineLevel="1">
      <c r="B47" s="19">
        <v>8</v>
      </c>
      <c r="C47" s="20">
        <v>1960</v>
      </c>
      <c r="D47" s="21" t="s">
        <v>72</v>
      </c>
      <c r="E47" s="22"/>
      <c r="F47" s="22"/>
      <c r="G47" s="50"/>
      <c r="H47" s="23"/>
      <c r="I47" s="27"/>
      <c r="J47" s="22"/>
      <c r="K47" s="22"/>
      <c r="L47" s="50"/>
      <c r="M47" s="23"/>
      <c r="N47" s="25"/>
      <c r="P47" s="59">
        <v>8</v>
      </c>
      <c r="Q47" s="20">
        <v>1960</v>
      </c>
      <c r="R47" s="21" t="s">
        <v>72</v>
      </c>
      <c r="S47" s="62"/>
      <c r="T47" s="78"/>
      <c r="U47" s="62"/>
      <c r="V47" s="62"/>
      <c r="W47" s="62"/>
      <c r="X47" s="81"/>
      <c r="Y47" s="80"/>
      <c r="Z47" s="79"/>
    </row>
    <row r="48" spans="2:26" ht="25.5" hidden="1" customHeight="1" outlineLevel="1">
      <c r="B48" s="30">
        <v>47</v>
      </c>
      <c r="C48" s="20">
        <v>1970</v>
      </c>
      <c r="D48" s="21" t="s">
        <v>73</v>
      </c>
      <c r="E48" s="22"/>
      <c r="F48" s="22"/>
      <c r="G48" s="50"/>
      <c r="H48" s="23"/>
      <c r="I48" s="27"/>
      <c r="J48" s="22"/>
      <c r="K48" s="22"/>
      <c r="L48" s="50"/>
      <c r="M48" s="23"/>
      <c r="N48" s="25"/>
      <c r="P48" s="72">
        <v>47</v>
      </c>
      <c r="Q48" s="20">
        <v>1970</v>
      </c>
      <c r="R48" s="21" t="s">
        <v>73</v>
      </c>
      <c r="S48" s="62"/>
      <c r="T48" s="78"/>
      <c r="U48" s="62"/>
      <c r="V48" s="62"/>
      <c r="W48" s="62"/>
      <c r="X48" s="81"/>
      <c r="Y48" s="80"/>
      <c r="Z48" s="79"/>
    </row>
    <row r="49" spans="2:26" ht="25.5" hidden="1" customHeight="1" outlineLevel="1">
      <c r="B49" s="19">
        <v>47</v>
      </c>
      <c r="C49" s="20">
        <v>1975</v>
      </c>
      <c r="D49" s="21" t="s">
        <v>74</v>
      </c>
      <c r="E49" s="22"/>
      <c r="F49" s="22"/>
      <c r="G49" s="50"/>
      <c r="H49" s="23"/>
      <c r="I49" s="27"/>
      <c r="J49" s="22"/>
      <c r="K49" s="22"/>
      <c r="L49" s="50"/>
      <c r="M49" s="23"/>
      <c r="N49" s="25"/>
      <c r="P49" s="59">
        <v>47</v>
      </c>
      <c r="Q49" s="20">
        <v>1975</v>
      </c>
      <c r="R49" s="21" t="s">
        <v>74</v>
      </c>
      <c r="S49" s="62"/>
      <c r="T49" s="78"/>
      <c r="U49" s="62"/>
      <c r="V49" s="62"/>
      <c r="W49" s="62"/>
      <c r="X49" s="81"/>
      <c r="Y49" s="80"/>
      <c r="Z49" s="79"/>
    </row>
    <row r="50" spans="2:26" ht="15" hidden="1" customHeight="1" outlineLevel="1">
      <c r="B50" s="19">
        <v>47</v>
      </c>
      <c r="C50" s="20">
        <v>1980</v>
      </c>
      <c r="D50" s="21" t="s">
        <v>75</v>
      </c>
      <c r="E50" s="22"/>
      <c r="F50" s="22"/>
      <c r="G50" s="50"/>
      <c r="H50" s="23"/>
      <c r="I50" s="27"/>
      <c r="J50" s="22"/>
      <c r="K50" s="22"/>
      <c r="L50" s="50"/>
      <c r="M50" s="23"/>
      <c r="N50" s="25"/>
      <c r="P50" s="59">
        <v>47</v>
      </c>
      <c r="Q50" s="20">
        <v>1980</v>
      </c>
      <c r="R50" s="21" t="s">
        <v>75</v>
      </c>
      <c r="S50" s="62"/>
      <c r="T50" s="78"/>
      <c r="U50" s="62"/>
      <c r="V50" s="62"/>
      <c r="W50" s="62"/>
      <c r="X50" s="81"/>
      <c r="Y50" s="80"/>
      <c r="Z50" s="79"/>
    </row>
    <row r="51" spans="2:26" ht="15" hidden="1" customHeight="1" outlineLevel="1">
      <c r="B51" s="19">
        <v>47</v>
      </c>
      <c r="C51" s="20">
        <v>1985</v>
      </c>
      <c r="D51" s="21" t="s">
        <v>76</v>
      </c>
      <c r="E51" s="22"/>
      <c r="F51" s="22"/>
      <c r="G51" s="50"/>
      <c r="H51" s="23"/>
      <c r="I51" s="27"/>
      <c r="J51" s="22"/>
      <c r="K51" s="22"/>
      <c r="L51" s="50"/>
      <c r="M51" s="23"/>
      <c r="N51" s="25"/>
      <c r="P51" s="59">
        <v>47</v>
      </c>
      <c r="Q51" s="20">
        <v>1985</v>
      </c>
      <c r="R51" s="21" t="s">
        <v>76</v>
      </c>
      <c r="S51" s="62"/>
      <c r="T51" s="78"/>
      <c r="U51" s="62"/>
      <c r="V51" s="62"/>
      <c r="W51" s="62"/>
      <c r="X51" s="81"/>
      <c r="Y51" s="80"/>
      <c r="Z51" s="79"/>
    </row>
    <row r="52" spans="2:26" ht="15" hidden="1" customHeight="1" outlineLevel="1">
      <c r="B52" s="30">
        <v>47</v>
      </c>
      <c r="C52" s="20">
        <v>1990</v>
      </c>
      <c r="D52" s="31" t="s">
        <v>77</v>
      </c>
      <c r="E52" s="22"/>
      <c r="F52" s="22"/>
      <c r="G52" s="50"/>
      <c r="H52" s="23"/>
      <c r="I52" s="27"/>
      <c r="J52" s="22"/>
      <c r="K52" s="22"/>
      <c r="L52" s="50"/>
      <c r="M52" s="23"/>
      <c r="N52" s="25"/>
      <c r="P52" s="72">
        <v>47</v>
      </c>
      <c r="Q52" s="20">
        <v>1990</v>
      </c>
      <c r="R52" s="31" t="s">
        <v>77</v>
      </c>
      <c r="S52" s="62"/>
      <c r="T52" s="78"/>
      <c r="U52" s="62"/>
      <c r="V52" s="62"/>
      <c r="W52" s="62"/>
      <c r="X52" s="81"/>
      <c r="Y52" s="80"/>
      <c r="Z52" s="79"/>
    </row>
    <row r="53" spans="2:26" ht="15" hidden="1" customHeight="1" outlineLevel="1">
      <c r="B53" s="19">
        <v>47</v>
      </c>
      <c r="C53" s="20">
        <v>1995</v>
      </c>
      <c r="D53" s="21" t="s">
        <v>78</v>
      </c>
      <c r="E53" s="22"/>
      <c r="F53" s="22"/>
      <c r="G53" s="50"/>
      <c r="H53" s="23"/>
      <c r="I53" s="27"/>
      <c r="J53" s="22"/>
      <c r="K53" s="22"/>
      <c r="L53" s="50"/>
      <c r="M53" s="23"/>
      <c r="N53" s="25"/>
      <c r="P53" s="59">
        <v>47</v>
      </c>
      <c r="Q53" s="20">
        <v>1995</v>
      </c>
      <c r="R53" s="21" t="s">
        <v>78</v>
      </c>
      <c r="S53" s="62"/>
      <c r="T53" s="78"/>
      <c r="U53" s="62"/>
      <c r="V53" s="62"/>
      <c r="W53" s="62"/>
      <c r="X53" s="81"/>
      <c r="Y53" s="80"/>
      <c r="Z53" s="79"/>
    </row>
    <row r="54" spans="2:26" ht="15" hidden="1" customHeight="1" outlineLevel="1">
      <c r="B54" s="19">
        <v>47</v>
      </c>
      <c r="C54" s="20">
        <v>2440</v>
      </c>
      <c r="D54" s="21" t="s">
        <v>79</v>
      </c>
      <c r="E54" s="22"/>
      <c r="F54" s="22"/>
      <c r="G54" s="50"/>
      <c r="H54" s="23"/>
      <c r="J54" s="22"/>
      <c r="K54" s="22"/>
      <c r="L54" s="50"/>
      <c r="M54" s="23"/>
      <c r="N54" s="25"/>
      <c r="P54" s="59">
        <v>47</v>
      </c>
      <c r="Q54" s="20">
        <v>2440</v>
      </c>
      <c r="R54" s="21" t="s">
        <v>79</v>
      </c>
      <c r="S54" s="62"/>
      <c r="T54" s="78"/>
      <c r="U54" s="62"/>
      <c r="V54" s="62"/>
      <c r="W54" s="62"/>
      <c r="X54" s="81"/>
      <c r="Y54" s="80"/>
      <c r="Z54" s="79"/>
    </row>
    <row r="55" spans="2:26" ht="15" collapsed="1">
      <c r="B55" s="32"/>
      <c r="C55" s="33"/>
      <c r="D55" s="34"/>
      <c r="E55" s="34"/>
      <c r="F55" s="34"/>
      <c r="G55" s="58"/>
      <c r="H55" s="23"/>
      <c r="J55" s="34"/>
      <c r="K55" s="22">
        <v>0</v>
      </c>
      <c r="L55" s="50"/>
      <c r="M55" s="23"/>
      <c r="N55" s="25"/>
      <c r="P55" s="32"/>
      <c r="Q55" s="33"/>
      <c r="R55" s="73" t="s">
        <v>80</v>
      </c>
      <c r="S55" s="36">
        <f>SUM(S17:S54)</f>
        <v>935332417.16765881</v>
      </c>
      <c r="T55" s="36">
        <f t="shared" ref="T55:W55" si="4">SUM(T17:T54)</f>
        <v>0</v>
      </c>
      <c r="U55" s="36">
        <f t="shared" si="4"/>
        <v>935332417.16765881</v>
      </c>
      <c r="V55" s="36">
        <f t="shared" si="4"/>
        <v>230000</v>
      </c>
      <c r="W55" s="36">
        <f t="shared" si="4"/>
        <v>935447417.16765881</v>
      </c>
      <c r="X55" s="77"/>
      <c r="Y55" s="82"/>
      <c r="Z55" s="36">
        <f t="shared" ref="Z55" si="5">SUM(Z17:Z54)</f>
        <v>8384309.9311157335</v>
      </c>
    </row>
    <row r="56" spans="2:26">
      <c r="B56" s="32"/>
      <c r="C56" s="33"/>
      <c r="D56" s="35" t="s">
        <v>81</v>
      </c>
      <c r="E56" s="36">
        <f>SUM(E17:E55)</f>
        <v>935332417.16765881</v>
      </c>
      <c r="F56" s="36">
        <f>SUM(F17:F55)</f>
        <v>230000</v>
      </c>
      <c r="G56" s="36">
        <f>SUM(G17:G55)</f>
        <v>0</v>
      </c>
      <c r="H56" s="36">
        <f>SUM(H17:H55)</f>
        <v>935562417.16765881</v>
      </c>
      <c r="I56" s="35"/>
      <c r="J56" s="36">
        <f>SUM(J17:J55)</f>
        <v>0</v>
      </c>
      <c r="K56" s="36">
        <f>SUM(K17:K55)</f>
        <v>8384309.9311157335</v>
      </c>
      <c r="L56" s="36">
        <f>SUM(L17:L54)</f>
        <v>0</v>
      </c>
      <c r="M56" s="36">
        <f>SUM(M17:M55)</f>
        <v>8384309.9311157335</v>
      </c>
      <c r="N56" s="25">
        <f>SUM(N17:N55)</f>
        <v>927178107.23654306</v>
      </c>
    </row>
    <row r="57" spans="2:26" ht="38.25">
      <c r="B57" s="32"/>
      <c r="C57" s="33"/>
      <c r="D57" s="37" t="s">
        <v>82</v>
      </c>
      <c r="E57" s="25"/>
      <c r="F57" s="52"/>
      <c r="G57" s="52"/>
      <c r="H57" s="23"/>
      <c r="I57" s="26"/>
      <c r="J57" s="52"/>
      <c r="K57" s="52"/>
      <c r="L57" s="52"/>
      <c r="M57" s="23">
        <f>J57+K57+L57</f>
        <v>0</v>
      </c>
      <c r="N57" s="25">
        <f>H57-M57</f>
        <v>0</v>
      </c>
    </row>
    <row r="58" spans="2:26" ht="25.5">
      <c r="B58" s="32"/>
      <c r="C58" s="33"/>
      <c r="D58" s="38" t="s">
        <v>83</v>
      </c>
      <c r="E58" s="25"/>
      <c r="F58" s="52"/>
      <c r="G58" s="52"/>
      <c r="H58" s="23"/>
      <c r="I58" s="26"/>
      <c r="J58" s="52"/>
      <c r="K58" s="52"/>
      <c r="L58" s="52"/>
      <c r="M58" s="23">
        <f>J58+K58+L58</f>
        <v>0</v>
      </c>
      <c r="N58" s="25">
        <f>H58-M58</f>
        <v>0</v>
      </c>
    </row>
    <row r="59" spans="2:26">
      <c r="B59" s="32"/>
      <c r="C59" s="33"/>
      <c r="D59" s="35" t="s">
        <v>84</v>
      </c>
      <c r="E59" s="36">
        <f>SUM(E56:E58)</f>
        <v>935332417.16765881</v>
      </c>
      <c r="F59" s="36">
        <f t="shared" ref="F59:G59" si="6">SUM(F56:F58)</f>
        <v>230000</v>
      </c>
      <c r="G59" s="36">
        <f t="shared" si="6"/>
        <v>0</v>
      </c>
      <c r="H59" s="36">
        <f>SUM(H56:H58)</f>
        <v>935562417.16765881</v>
      </c>
      <c r="I59" s="35"/>
      <c r="J59" s="36">
        <f>SUM(J56:J58)</f>
        <v>0</v>
      </c>
      <c r="K59" s="36">
        <f t="shared" ref="K59:L59" si="7">SUM(K56:K58)</f>
        <v>8384309.9311157335</v>
      </c>
      <c r="L59" s="36">
        <f t="shared" si="7"/>
        <v>0</v>
      </c>
      <c r="M59" s="36">
        <f>SUM(M56:M58)</f>
        <v>8384309.9311157335</v>
      </c>
      <c r="N59" s="25">
        <f>H59-M59</f>
        <v>927178107.23654306</v>
      </c>
    </row>
    <row r="60" spans="2:26" ht="14.25">
      <c r="B60" s="32"/>
      <c r="C60" s="33"/>
      <c r="D60" s="97" t="s">
        <v>85</v>
      </c>
      <c r="E60" s="98"/>
      <c r="F60" s="98"/>
      <c r="G60" s="98"/>
      <c r="H60" s="98"/>
      <c r="I60" s="98"/>
      <c r="J60" s="99"/>
      <c r="K60" s="52"/>
      <c r="L60" s="26"/>
      <c r="M60" s="39"/>
      <c r="N60" s="26"/>
    </row>
    <row r="61" spans="2:26" ht="14.25">
      <c r="B61" s="32"/>
      <c r="C61" s="33"/>
      <c r="D61" s="89" t="s">
        <v>80</v>
      </c>
      <c r="E61" s="90"/>
      <c r="F61" s="90"/>
      <c r="G61" s="90"/>
      <c r="H61" s="90"/>
      <c r="I61" s="90"/>
      <c r="J61" s="91"/>
      <c r="K61" s="35">
        <f>K59+K60</f>
        <v>8384309.9311157335</v>
      </c>
      <c r="M61" s="39"/>
      <c r="N61" s="26"/>
    </row>
    <row r="63" spans="2:26">
      <c r="E63" s="40"/>
      <c r="J63" s="3" t="s">
        <v>86</v>
      </c>
    </row>
    <row r="64" spans="2:26" ht="14.25">
      <c r="B64" s="32">
        <v>10</v>
      </c>
      <c r="C64" s="33"/>
      <c r="D64" s="34" t="s">
        <v>87</v>
      </c>
      <c r="E64" s="29"/>
      <c r="J64" s="3" t="s">
        <v>87</v>
      </c>
      <c r="L64" s="56"/>
    </row>
    <row r="65" spans="2:14" ht="14.25">
      <c r="B65" s="32">
        <v>8</v>
      </c>
      <c r="C65" s="33"/>
      <c r="D65" s="34" t="s">
        <v>67</v>
      </c>
      <c r="E65" s="41"/>
      <c r="J65" s="3" t="s">
        <v>67</v>
      </c>
      <c r="L65" s="57"/>
    </row>
    <row r="66" spans="2:14" ht="14.25">
      <c r="J66" s="4" t="s">
        <v>88</v>
      </c>
      <c r="L66" s="42">
        <f>K61-L64-L65</f>
        <v>8384309.9311157335</v>
      </c>
      <c r="M66" s="26"/>
    </row>
    <row r="68" spans="2:14" hidden="1" outlineLevel="1">
      <c r="B68" s="43" t="s">
        <v>89</v>
      </c>
    </row>
    <row r="69" spans="2:14" hidden="1" outlineLevel="1">
      <c r="E69" s="26"/>
      <c r="J69" s="26"/>
    </row>
    <row r="70" spans="2:14" ht="12.75" hidden="1" customHeight="1" outlineLevel="1">
      <c r="B70" s="44">
        <v>1</v>
      </c>
      <c r="C70" s="87" t="s">
        <v>90</v>
      </c>
      <c r="D70" s="87"/>
      <c r="E70" s="87"/>
      <c r="F70" s="87"/>
      <c r="G70" s="87"/>
      <c r="H70" s="87"/>
      <c r="I70" s="87"/>
      <c r="J70" s="87"/>
      <c r="K70" s="87"/>
      <c r="L70" s="87"/>
      <c r="M70" s="87"/>
      <c r="N70" s="87"/>
    </row>
    <row r="71" spans="2:14" hidden="1" outlineLevel="1">
      <c r="B71" s="44"/>
      <c r="C71" s="87"/>
      <c r="D71" s="87"/>
      <c r="E71" s="87"/>
      <c r="F71" s="87"/>
      <c r="G71" s="87"/>
      <c r="H71" s="87"/>
      <c r="I71" s="87"/>
      <c r="J71" s="87"/>
      <c r="K71" s="87"/>
      <c r="L71" s="87"/>
      <c r="M71" s="87"/>
      <c r="N71" s="87"/>
    </row>
    <row r="72" spans="2:14" ht="12.75" hidden="1" customHeight="1" outlineLevel="1">
      <c r="B72" s="44"/>
      <c r="C72" s="45"/>
      <c r="D72" s="46"/>
      <c r="E72" s="46"/>
      <c r="F72" s="46"/>
      <c r="G72" s="46"/>
      <c r="H72" s="46"/>
      <c r="I72" s="46"/>
      <c r="J72" s="46"/>
      <c r="K72" s="46"/>
      <c r="L72" s="46"/>
      <c r="M72" s="46"/>
      <c r="N72" s="46"/>
    </row>
    <row r="73" spans="2:14" ht="12.75" hidden="1" customHeight="1" outlineLevel="1">
      <c r="B73" s="44">
        <v>2</v>
      </c>
      <c r="C73" s="87" t="s">
        <v>91</v>
      </c>
      <c r="D73" s="87"/>
      <c r="E73" s="87"/>
      <c r="F73" s="87"/>
      <c r="G73" s="87"/>
      <c r="H73" s="87"/>
      <c r="I73" s="87"/>
      <c r="J73" s="87"/>
      <c r="K73" s="87"/>
      <c r="L73" s="87"/>
      <c r="M73" s="87"/>
      <c r="N73" s="87"/>
    </row>
    <row r="74" spans="2:14" hidden="1" outlineLevel="1">
      <c r="B74" s="44"/>
      <c r="C74" s="87"/>
      <c r="D74" s="87"/>
      <c r="E74" s="87"/>
      <c r="F74" s="87"/>
      <c r="G74" s="87"/>
      <c r="H74" s="87"/>
      <c r="I74" s="87"/>
      <c r="J74" s="87"/>
      <c r="K74" s="87"/>
      <c r="L74" s="87"/>
      <c r="M74" s="87"/>
      <c r="N74" s="87"/>
    </row>
    <row r="75" spans="2:14" hidden="1" outlineLevel="1">
      <c r="B75" s="44"/>
      <c r="C75" s="45"/>
      <c r="D75" s="46"/>
      <c r="E75" s="46"/>
      <c r="F75" s="46"/>
      <c r="G75" s="46"/>
      <c r="H75" s="46"/>
      <c r="I75" s="46"/>
      <c r="J75" s="46"/>
      <c r="K75" s="46"/>
      <c r="L75" s="46"/>
      <c r="M75" s="46"/>
      <c r="N75" s="46"/>
    </row>
    <row r="76" spans="2:14" ht="12.75" hidden="1" customHeight="1" outlineLevel="1">
      <c r="B76" s="44">
        <v>3</v>
      </c>
      <c r="C76" s="87" t="s">
        <v>92</v>
      </c>
      <c r="D76" s="87"/>
      <c r="E76" s="87"/>
      <c r="F76" s="87"/>
      <c r="G76" s="87"/>
      <c r="H76" s="87"/>
      <c r="I76" s="87"/>
      <c r="J76" s="87"/>
      <c r="K76" s="87"/>
      <c r="L76" s="87"/>
      <c r="M76" s="87"/>
      <c r="N76" s="87"/>
    </row>
    <row r="77" spans="2:14" hidden="1" outlineLevel="1">
      <c r="B77" s="44"/>
      <c r="C77" s="45"/>
      <c r="D77" s="46"/>
      <c r="E77" s="46"/>
      <c r="F77" s="46"/>
      <c r="G77" s="46"/>
      <c r="H77" s="46"/>
      <c r="I77" s="46"/>
      <c r="J77" s="46"/>
      <c r="K77" s="46"/>
      <c r="L77" s="46"/>
      <c r="M77" s="46"/>
      <c r="N77" s="46"/>
    </row>
    <row r="78" spans="2:14" hidden="1" outlineLevel="1">
      <c r="B78" s="44">
        <v>4</v>
      </c>
      <c r="C78" s="47" t="s">
        <v>93</v>
      </c>
      <c r="D78" s="46"/>
      <c r="E78" s="46"/>
      <c r="F78" s="46"/>
      <c r="G78" s="46"/>
      <c r="H78" s="46"/>
      <c r="I78" s="46"/>
      <c r="J78" s="46"/>
      <c r="K78" s="46"/>
      <c r="L78" s="46"/>
      <c r="M78" s="46"/>
      <c r="N78" s="46"/>
    </row>
    <row r="79" spans="2:14" hidden="1" outlineLevel="1">
      <c r="B79" s="44"/>
      <c r="C79" s="45"/>
      <c r="D79" s="46"/>
      <c r="E79" s="46"/>
      <c r="F79" s="46"/>
      <c r="G79" s="46"/>
      <c r="H79" s="46"/>
      <c r="I79" s="46"/>
      <c r="J79" s="46"/>
      <c r="K79" s="46"/>
      <c r="L79" s="46"/>
      <c r="M79" s="46"/>
      <c r="N79" s="46"/>
    </row>
    <row r="80" spans="2:14" hidden="1" outlineLevel="1">
      <c r="B80" s="44">
        <v>5</v>
      </c>
      <c r="C80" s="47" t="s">
        <v>94</v>
      </c>
      <c r="D80" s="46"/>
      <c r="E80" s="46"/>
      <c r="F80" s="46"/>
      <c r="G80" s="46"/>
      <c r="H80" s="46"/>
      <c r="I80" s="46"/>
      <c r="J80" s="46"/>
      <c r="K80" s="46"/>
      <c r="L80" s="46"/>
      <c r="M80" s="46"/>
      <c r="N80" s="46"/>
    </row>
    <row r="81" spans="2:26" hidden="1" outlineLevel="1">
      <c r="B81" s="44"/>
      <c r="C81" s="45"/>
      <c r="D81" s="46"/>
      <c r="E81" s="46"/>
      <c r="F81" s="46"/>
      <c r="G81" s="46"/>
      <c r="H81" s="46"/>
      <c r="I81" s="46"/>
      <c r="J81" s="46"/>
      <c r="K81" s="46"/>
      <c r="L81" s="46"/>
      <c r="M81" s="46"/>
      <c r="N81" s="46"/>
    </row>
    <row r="82" spans="2:26" ht="12.75" hidden="1" customHeight="1" outlineLevel="1">
      <c r="B82" s="44">
        <v>6</v>
      </c>
      <c r="C82" s="87" t="s">
        <v>95</v>
      </c>
      <c r="D82" s="87"/>
      <c r="E82" s="87"/>
      <c r="F82" s="87"/>
      <c r="G82" s="87"/>
      <c r="H82" s="87"/>
      <c r="I82" s="87"/>
      <c r="J82" s="87"/>
      <c r="K82" s="87"/>
      <c r="L82" s="87"/>
      <c r="M82" s="87"/>
      <c r="N82" s="87"/>
    </row>
    <row r="83" spans="2:26" hidden="1" outlineLevel="1">
      <c r="B83" s="46"/>
      <c r="C83" s="87"/>
      <c r="D83" s="87"/>
      <c r="E83" s="87"/>
      <c r="F83" s="87"/>
      <c r="G83" s="87"/>
      <c r="H83" s="87"/>
      <c r="I83" s="87"/>
      <c r="J83" s="87"/>
      <c r="K83" s="87"/>
      <c r="L83" s="87"/>
      <c r="M83" s="87"/>
      <c r="N83" s="87"/>
    </row>
    <row r="84" spans="2:26" hidden="1" outlineLevel="1">
      <c r="B84" s="46"/>
      <c r="C84" s="87"/>
      <c r="D84" s="87"/>
      <c r="E84" s="87"/>
      <c r="F84" s="87"/>
      <c r="G84" s="87"/>
      <c r="H84" s="87"/>
      <c r="I84" s="87"/>
      <c r="J84" s="87"/>
      <c r="K84" s="87"/>
      <c r="L84" s="87"/>
      <c r="M84" s="87"/>
      <c r="N84" s="87"/>
    </row>
    <row r="85" spans="2:26" hidden="1" outlineLevel="1"/>
    <row r="86" spans="2:26" collapsed="1"/>
    <row r="87" spans="2:26" ht="21">
      <c r="B87" s="88" t="s">
        <v>7</v>
      </c>
      <c r="C87" s="88"/>
      <c r="D87" s="88"/>
      <c r="E87" s="88"/>
      <c r="F87" s="88"/>
      <c r="G87" s="88"/>
      <c r="H87" s="88"/>
      <c r="I87" s="88"/>
      <c r="J87" s="88"/>
      <c r="K87" s="88"/>
      <c r="L87" s="88"/>
      <c r="M87" s="88"/>
      <c r="N87" s="88"/>
      <c r="P87" s="100" t="s">
        <v>8</v>
      </c>
      <c r="Q87" s="100"/>
      <c r="R87" s="100"/>
      <c r="S87" s="100"/>
      <c r="T87" s="100"/>
      <c r="U87" s="100"/>
      <c r="V87" s="100"/>
      <c r="W87" s="100"/>
      <c r="X87" s="100"/>
      <c r="Y87" s="100"/>
      <c r="Z87" s="100"/>
    </row>
    <row r="89" spans="2:26" ht="14.25">
      <c r="F89" s="7" t="s">
        <v>9</v>
      </c>
      <c r="G89" s="8" t="s">
        <v>10</v>
      </c>
      <c r="S89" s="7" t="s">
        <v>9</v>
      </c>
      <c r="T89" s="61" t="s">
        <v>10</v>
      </c>
    </row>
    <row r="90" spans="2:26" ht="15">
      <c r="F90" s="7" t="s">
        <v>11</v>
      </c>
      <c r="G90" s="93" t="s">
        <v>96</v>
      </c>
      <c r="H90" s="93"/>
      <c r="S90" s="7" t="s">
        <v>11</v>
      </c>
      <c r="T90" s="93" t="s">
        <v>96</v>
      </c>
      <c r="U90" s="93"/>
    </row>
    <row r="92" spans="2:26">
      <c r="E92" s="94" t="s">
        <v>13</v>
      </c>
      <c r="F92" s="95"/>
      <c r="G92" s="95"/>
      <c r="H92" s="96"/>
      <c r="J92" s="9"/>
      <c r="K92" s="10" t="s">
        <v>14</v>
      </c>
      <c r="L92" s="10"/>
      <c r="M92" s="11"/>
      <c r="S92" s="74" t="s">
        <v>15</v>
      </c>
      <c r="T92" s="74" t="s">
        <v>16</v>
      </c>
      <c r="U92" s="74" t="s">
        <v>17</v>
      </c>
      <c r="V92" s="74" t="s">
        <v>18</v>
      </c>
      <c r="W92" s="74" t="s">
        <v>19</v>
      </c>
      <c r="X92" s="74" t="s">
        <v>20</v>
      </c>
      <c r="Y92" s="74" t="s">
        <v>21</v>
      </c>
      <c r="Z92" s="74" t="s">
        <v>97</v>
      </c>
    </row>
    <row r="93" spans="2:26" ht="27">
      <c r="B93" s="12" t="s">
        <v>23</v>
      </c>
      <c r="C93" s="13" t="s">
        <v>24</v>
      </c>
      <c r="D93" s="14" t="s">
        <v>25</v>
      </c>
      <c r="E93" s="15" t="s">
        <v>26</v>
      </c>
      <c r="F93" s="16" t="s">
        <v>27</v>
      </c>
      <c r="G93" s="16" t="s">
        <v>28</v>
      </c>
      <c r="H93" s="12" t="s">
        <v>29</v>
      </c>
      <c r="I93" s="17"/>
      <c r="J93" s="18" t="s">
        <v>26</v>
      </c>
      <c r="K93" s="16" t="s">
        <v>30</v>
      </c>
      <c r="L93" s="16" t="s">
        <v>28</v>
      </c>
      <c r="M93" s="12" t="s">
        <v>29</v>
      </c>
      <c r="N93" s="12" t="s">
        <v>31</v>
      </c>
      <c r="P93" s="75" t="s">
        <v>32</v>
      </c>
      <c r="Q93" s="75" t="s">
        <v>33</v>
      </c>
      <c r="R93" s="75" t="s">
        <v>34</v>
      </c>
      <c r="S93" s="76" t="s">
        <v>35</v>
      </c>
      <c r="T93" s="76" t="s">
        <v>36</v>
      </c>
      <c r="U93" s="76" t="s">
        <v>37</v>
      </c>
      <c r="V93" s="76" t="s">
        <v>38</v>
      </c>
      <c r="W93" s="76" t="s">
        <v>39</v>
      </c>
      <c r="X93" s="76" t="s">
        <v>40</v>
      </c>
      <c r="Y93" s="76" t="s">
        <v>41</v>
      </c>
      <c r="Z93" s="76" t="s">
        <v>42</v>
      </c>
    </row>
    <row r="94" spans="2:26" ht="15" hidden="1" customHeight="1" outlineLevel="1">
      <c r="B94" s="19">
        <v>12</v>
      </c>
      <c r="C94" s="20">
        <v>1610</v>
      </c>
      <c r="D94" s="21" t="s">
        <v>43</v>
      </c>
      <c r="E94" s="22"/>
      <c r="F94" s="22"/>
      <c r="G94" s="50"/>
      <c r="H94" s="23"/>
      <c r="I94" s="24"/>
      <c r="J94" s="22"/>
      <c r="K94" s="22"/>
      <c r="L94" s="50"/>
      <c r="M94" s="23"/>
      <c r="N94" s="25"/>
      <c r="P94" s="59">
        <v>12</v>
      </c>
      <c r="Q94" s="20">
        <v>1610</v>
      </c>
      <c r="R94" s="21" t="s">
        <v>43</v>
      </c>
      <c r="S94" s="62"/>
      <c r="T94" s="78"/>
      <c r="U94" s="62"/>
      <c r="V94" s="62"/>
      <c r="W94" s="62"/>
      <c r="X94" s="81"/>
      <c r="Y94" s="80"/>
      <c r="Z94" s="79"/>
    </row>
    <row r="95" spans="2:26" ht="25.5" hidden="1" customHeight="1" outlineLevel="1">
      <c r="B95" s="19">
        <v>12</v>
      </c>
      <c r="C95" s="20">
        <v>1611</v>
      </c>
      <c r="D95" s="21" t="s">
        <v>44</v>
      </c>
      <c r="E95" s="22"/>
      <c r="F95" s="22"/>
      <c r="G95" s="50"/>
      <c r="H95" s="23"/>
      <c r="I95" s="27"/>
      <c r="J95" s="22"/>
      <c r="K95" s="22"/>
      <c r="L95" s="50"/>
      <c r="M95" s="23"/>
      <c r="N95" s="25"/>
      <c r="P95" s="59">
        <v>12</v>
      </c>
      <c r="Q95" s="20">
        <v>1611</v>
      </c>
      <c r="R95" s="21" t="s">
        <v>44</v>
      </c>
      <c r="S95" s="62"/>
      <c r="T95" s="78"/>
      <c r="U95" s="62"/>
      <c r="V95" s="62"/>
      <c r="W95" s="62"/>
      <c r="X95" s="81"/>
      <c r="Y95" s="80"/>
      <c r="Z95" s="79"/>
    </row>
    <row r="96" spans="2:26" ht="25.5" hidden="1" customHeight="1" outlineLevel="1">
      <c r="B96" s="19" t="s">
        <v>45</v>
      </c>
      <c r="C96" s="20">
        <v>1612</v>
      </c>
      <c r="D96" s="21" t="s">
        <v>46</v>
      </c>
      <c r="E96" s="22"/>
      <c r="F96" s="22"/>
      <c r="G96" s="50"/>
      <c r="H96" s="23"/>
      <c r="I96" s="27"/>
      <c r="J96" s="22"/>
      <c r="K96" s="22"/>
      <c r="L96" s="50"/>
      <c r="M96" s="23"/>
      <c r="N96" s="25"/>
      <c r="P96" s="59" t="s">
        <v>45</v>
      </c>
      <c r="Q96" s="20">
        <v>1612</v>
      </c>
      <c r="R96" s="21" t="s">
        <v>46</v>
      </c>
      <c r="S96" s="62"/>
      <c r="T96" s="78"/>
      <c r="U96" s="62"/>
      <c r="V96" s="62"/>
      <c r="W96" s="62"/>
      <c r="X96" s="81"/>
      <c r="Y96" s="80"/>
      <c r="Z96" s="79"/>
    </row>
    <row r="97" spans="2:26" ht="15" hidden="1" customHeight="1" outlineLevel="1">
      <c r="B97" s="19"/>
      <c r="C97" s="20">
        <v>1665</v>
      </c>
      <c r="D97" s="21" t="s">
        <v>47</v>
      </c>
      <c r="E97" s="22"/>
      <c r="F97" s="22"/>
      <c r="G97" s="50"/>
      <c r="H97" s="23"/>
      <c r="I97" s="27"/>
      <c r="J97" s="22"/>
      <c r="K97" s="22"/>
      <c r="L97" s="50"/>
      <c r="M97" s="23"/>
      <c r="N97" s="25"/>
      <c r="P97" s="59"/>
      <c r="Q97" s="20">
        <v>1665</v>
      </c>
      <c r="R97" s="21" t="s">
        <v>47</v>
      </c>
      <c r="S97" s="62"/>
      <c r="T97" s="78"/>
      <c r="U97" s="62"/>
      <c r="V97" s="62"/>
      <c r="W97" s="62"/>
      <c r="X97" s="81"/>
      <c r="Y97" s="80"/>
      <c r="Z97" s="79"/>
    </row>
    <row r="98" spans="2:26" ht="15" hidden="1" customHeight="1" outlineLevel="1">
      <c r="B98" s="19"/>
      <c r="C98" s="20">
        <v>1675</v>
      </c>
      <c r="D98" s="21" t="s">
        <v>48</v>
      </c>
      <c r="E98" s="22"/>
      <c r="F98" s="22"/>
      <c r="G98" s="50"/>
      <c r="H98" s="23"/>
      <c r="I98" s="27"/>
      <c r="J98" s="22"/>
      <c r="K98" s="22"/>
      <c r="L98" s="50"/>
      <c r="M98" s="23"/>
      <c r="N98" s="25"/>
      <c r="P98" s="59"/>
      <c r="Q98" s="20">
        <v>1675</v>
      </c>
      <c r="R98" s="21" t="s">
        <v>48</v>
      </c>
      <c r="S98" s="62"/>
      <c r="T98" s="78"/>
      <c r="U98" s="62"/>
      <c r="V98" s="62"/>
      <c r="W98" s="62"/>
      <c r="X98" s="81"/>
      <c r="Y98" s="80"/>
      <c r="Z98" s="79"/>
    </row>
    <row r="99" spans="2:26" ht="15" hidden="1" customHeight="1" outlineLevel="1">
      <c r="B99" s="19" t="s">
        <v>49</v>
      </c>
      <c r="C99" s="28">
        <v>1615</v>
      </c>
      <c r="D99" s="21" t="s">
        <v>50</v>
      </c>
      <c r="E99" s="22"/>
      <c r="F99" s="22"/>
      <c r="G99" s="50"/>
      <c r="H99" s="23"/>
      <c r="I99" s="27"/>
      <c r="J99" s="22"/>
      <c r="K99" s="22"/>
      <c r="L99" s="50"/>
      <c r="M99" s="23"/>
      <c r="N99" s="25"/>
      <c r="P99" s="59" t="s">
        <v>49</v>
      </c>
      <c r="Q99" s="28">
        <v>1615</v>
      </c>
      <c r="R99" s="21" t="s">
        <v>50</v>
      </c>
      <c r="S99" s="62"/>
      <c r="T99" s="78"/>
      <c r="U99" s="62"/>
      <c r="V99" s="62"/>
      <c r="W99" s="62"/>
      <c r="X99" s="81"/>
      <c r="Y99" s="80"/>
      <c r="Z99" s="79"/>
    </row>
    <row r="100" spans="2:26" ht="15" hidden="1" customHeight="1" outlineLevel="1">
      <c r="B100" s="19">
        <v>1</v>
      </c>
      <c r="C100" s="28">
        <v>1620</v>
      </c>
      <c r="D100" s="21" t="s">
        <v>51</v>
      </c>
      <c r="E100" s="22"/>
      <c r="F100" s="22"/>
      <c r="G100" s="50"/>
      <c r="H100" s="23"/>
      <c r="I100" s="27"/>
      <c r="J100" s="22"/>
      <c r="K100" s="22"/>
      <c r="L100" s="50"/>
      <c r="M100" s="23"/>
      <c r="N100" s="25"/>
      <c r="P100" s="59">
        <v>1</v>
      </c>
      <c r="Q100" s="28">
        <v>1620</v>
      </c>
      <c r="R100" s="21" t="s">
        <v>51</v>
      </c>
      <c r="S100" s="62"/>
      <c r="T100" s="78"/>
      <c r="U100" s="62"/>
      <c r="V100" s="62"/>
      <c r="W100" s="62"/>
      <c r="X100" s="81"/>
      <c r="Y100" s="80"/>
      <c r="Z100" s="79"/>
    </row>
    <row r="101" spans="2:26" ht="14.25" collapsed="1">
      <c r="B101" s="59" t="s">
        <v>49</v>
      </c>
      <c r="C101" s="20">
        <v>1705</v>
      </c>
      <c r="D101" s="21" t="s">
        <v>50</v>
      </c>
      <c r="E101" s="22"/>
      <c r="F101" s="22"/>
      <c r="G101" s="50"/>
      <c r="H101" s="23"/>
      <c r="I101" s="27"/>
      <c r="J101" s="22"/>
      <c r="K101" s="22"/>
      <c r="L101" s="50"/>
      <c r="M101" s="23"/>
      <c r="N101" s="25"/>
      <c r="P101" s="59" t="s">
        <v>49</v>
      </c>
      <c r="Q101" s="20">
        <v>1705</v>
      </c>
      <c r="R101" s="21" t="s">
        <v>50</v>
      </c>
      <c r="S101" s="69"/>
      <c r="T101" s="83"/>
      <c r="U101" s="69"/>
      <c r="V101" s="69"/>
      <c r="W101" s="69"/>
      <c r="X101" s="84"/>
      <c r="Y101" s="85"/>
      <c r="Z101" s="86"/>
    </row>
    <row r="102" spans="2:26">
      <c r="B102" s="59">
        <v>14.1</v>
      </c>
      <c r="C102" s="28">
        <v>1706</v>
      </c>
      <c r="D102" s="21" t="s">
        <v>52</v>
      </c>
      <c r="E102" s="48">
        <f>'FA-Exhibit EB-2020-0150'!E101+'FA-Exhibit COVID'!E102+'FA-Exhibit CCVA'!E102</f>
        <v>42249031.867601886</v>
      </c>
      <c r="F102" s="48"/>
      <c r="G102" s="51"/>
      <c r="H102" s="49">
        <f>E102+F102+G102</f>
        <v>42249031.867601886</v>
      </c>
      <c r="I102" s="27"/>
      <c r="J102" s="48">
        <f>'FA-Exhibit EB-2020-0150'!J101+'FA-Exhibit COVID'!J102+'FA-Exhibit CCVA'!J102</f>
        <v>316867.7390070142</v>
      </c>
      <c r="K102" s="48">
        <f>'FA-Exhibit EB-2020-0150'!K101+'FA-Exhibit COVID'!K102+'FA-Exhibit CCVA'!K102</f>
        <v>422490.31867601885</v>
      </c>
      <c r="L102" s="51"/>
      <c r="M102" s="49">
        <f>J102+K102-L102</f>
        <v>739358.05768303305</v>
      </c>
      <c r="N102" s="25">
        <f t="shared" ref="N102" si="8">H102-M102</f>
        <v>41509673.809918851</v>
      </c>
      <c r="P102" s="59">
        <v>14.1</v>
      </c>
      <c r="Q102" s="28">
        <v>1706</v>
      </c>
      <c r="R102" s="21" t="s">
        <v>52</v>
      </c>
      <c r="S102" s="69">
        <f>'FA-Exhibit EB-2020-0150'!S101+'FA-Exhibit COVID'!S102+'FA-Exhibit CCVA'!S102</f>
        <v>42249031.867601886</v>
      </c>
      <c r="T102" s="83"/>
      <c r="U102" s="69">
        <f>'FA-Exhibit EB-2020-0150'!U101+'FA-Exhibit COVID'!U102+'FA-Exhibit CCVA'!U102</f>
        <v>42249031.867601886</v>
      </c>
      <c r="V102" s="69"/>
      <c r="W102" s="69">
        <f>'FA-Exhibit EB-2020-0150'!W101+'FA-Exhibit COVID'!W102+'FA-Exhibit CCVA'!W102</f>
        <v>42249031.867601886</v>
      </c>
      <c r="X102" s="84">
        <v>100</v>
      </c>
      <c r="Y102" s="85">
        <f t="shared" ref="Y102:Y106" si="9">1/X102</f>
        <v>0.01</v>
      </c>
      <c r="Z102" s="69">
        <f>'FA-Exhibit EB-2020-0150'!Z101+'FA-Exhibit COVID'!Z102+'FA-Exhibit CCVA'!Z102</f>
        <v>422490.31867601885</v>
      </c>
    </row>
    <row r="103" spans="2:26">
      <c r="B103" s="59">
        <v>1</v>
      </c>
      <c r="C103" s="20">
        <v>1708</v>
      </c>
      <c r="D103" s="21" t="s">
        <v>51</v>
      </c>
      <c r="E103" s="48"/>
      <c r="F103" s="48"/>
      <c r="G103" s="51"/>
      <c r="H103" s="49"/>
      <c r="I103" s="27"/>
      <c r="J103" s="48"/>
      <c r="K103" s="48"/>
      <c r="L103" s="51"/>
      <c r="M103" s="49"/>
      <c r="N103" s="25"/>
      <c r="P103" s="59">
        <v>1</v>
      </c>
      <c r="Q103" s="20">
        <v>1708</v>
      </c>
      <c r="R103" s="21" t="s">
        <v>51</v>
      </c>
      <c r="S103" s="69"/>
      <c r="T103" s="83"/>
      <c r="U103" s="69"/>
      <c r="V103" s="69"/>
      <c r="W103" s="69"/>
      <c r="X103" s="84"/>
      <c r="Y103" s="85"/>
      <c r="Z103" s="86"/>
    </row>
    <row r="104" spans="2:26" ht="15" customHeight="1">
      <c r="B104" s="59">
        <v>47</v>
      </c>
      <c r="C104" s="20">
        <v>1715</v>
      </c>
      <c r="D104" s="21" t="s">
        <v>53</v>
      </c>
      <c r="E104" s="48"/>
      <c r="F104" s="48"/>
      <c r="G104" s="51"/>
      <c r="H104" s="49"/>
      <c r="I104" s="27"/>
      <c r="J104" s="48"/>
      <c r="K104" s="48"/>
      <c r="L104" s="51"/>
      <c r="M104" s="49"/>
      <c r="N104" s="25"/>
      <c r="P104" s="59">
        <v>47</v>
      </c>
      <c r="Q104" s="20">
        <v>1715</v>
      </c>
      <c r="R104" s="21" t="s">
        <v>53</v>
      </c>
      <c r="S104" s="69"/>
      <c r="T104" s="83"/>
      <c r="U104" s="69"/>
      <c r="V104" s="69"/>
      <c r="W104" s="69"/>
      <c r="X104" s="84"/>
      <c r="Y104" s="85"/>
      <c r="Z104" s="86"/>
    </row>
    <row r="105" spans="2:26">
      <c r="B105" s="59">
        <v>47</v>
      </c>
      <c r="C105" s="20">
        <v>1720</v>
      </c>
      <c r="D105" s="21" t="s">
        <v>54</v>
      </c>
      <c r="E105" s="48">
        <f>'FA-Exhibit EB-2020-0150'!E104+'FA-Exhibit COVID'!E105+'FA-Exhibit CCVA'!E105</f>
        <v>698310158.46696866</v>
      </c>
      <c r="F105" s="48">
        <f>'FA-Exhibit EB-2020-0150'!F104+'FA-Exhibit COVID'!F105+'FA-Exhibit CCVA'!F105</f>
        <v>590000</v>
      </c>
      <c r="G105" s="51"/>
      <c r="H105" s="49">
        <f>E105+F105+G105</f>
        <v>698900158.46696866</v>
      </c>
      <c r="I105" s="27"/>
      <c r="J105" s="48">
        <f>'FA-Exhibit EB-2020-0150'!J104+'FA-Exhibit COVID'!J105+'FA-Exhibit CCVA'!J105</f>
        <v>5818292.98722474</v>
      </c>
      <c r="K105" s="48">
        <f>'FA-Exhibit EB-2020-0150'!K104+'FA-Exhibit COVID'!K105+'FA-Exhibit CCVA'!K105</f>
        <v>7762279.5385218738</v>
      </c>
      <c r="L105" s="51"/>
      <c r="M105" s="49">
        <f>J105+K105-L105</f>
        <v>13580572.525746614</v>
      </c>
      <c r="N105" s="25">
        <f t="shared" ref="N105:N106" si="10">H105-M105</f>
        <v>685319585.94122207</v>
      </c>
      <c r="P105" s="59">
        <v>47</v>
      </c>
      <c r="Q105" s="20">
        <v>1720</v>
      </c>
      <c r="R105" s="21" t="s">
        <v>54</v>
      </c>
      <c r="S105" s="69">
        <f>'FA-Exhibit EB-2020-0150'!S104+'FA-Exhibit COVID'!S105+'FA-Exhibit CCVA'!S105</f>
        <v>698310158.46696866</v>
      </c>
      <c r="T105" s="83"/>
      <c r="U105" s="69">
        <f>'FA-Exhibit EB-2020-0150'!U104+'FA-Exhibit COVID'!U105+'FA-Exhibit CCVA'!U105</f>
        <v>698310158.46696866</v>
      </c>
      <c r="V105" s="69">
        <f>'FA-Exhibit EB-2020-0150'!V104+'FA-Exhibit COVID'!V105+'FA-Exhibit CCVA'!V105</f>
        <v>590000</v>
      </c>
      <c r="W105" s="69">
        <f>'FA-Exhibit EB-2020-0150'!W104+'FA-Exhibit COVID'!W105+'FA-Exhibit CCVA'!W105</f>
        <v>698605158.46696866</v>
      </c>
      <c r="X105" s="84">
        <v>90</v>
      </c>
      <c r="Y105" s="85">
        <f t="shared" si="9"/>
        <v>1.1111111111111112E-2</v>
      </c>
      <c r="Z105" s="69">
        <f>'FA-Exhibit EB-2020-0150'!Z104+'FA-Exhibit COVID'!Z105+'FA-Exhibit CCVA'!Z105</f>
        <v>7762279.5385218738</v>
      </c>
    </row>
    <row r="106" spans="2:26">
      <c r="B106" s="59">
        <v>47</v>
      </c>
      <c r="C106" s="20">
        <v>1730</v>
      </c>
      <c r="D106" s="21" t="s">
        <v>55</v>
      </c>
      <c r="E106" s="48">
        <f>'FA-Exhibit EB-2020-0150'!E105+'FA-Exhibit COVID'!E106+'FA-Exhibit CCVA'!E106</f>
        <v>195003226.83308825</v>
      </c>
      <c r="F106" s="48">
        <f>'FA-Exhibit EB-2020-0150'!F105+'FA-Exhibit COVID'!F106+'FA-Exhibit CCVA'!F106</f>
        <v>0</v>
      </c>
      <c r="G106" s="51"/>
      <c r="H106" s="49">
        <f>E106+F106+G106</f>
        <v>195003226.83308825</v>
      </c>
      <c r="I106" s="27"/>
      <c r="J106" s="48">
        <f>'FA-Exhibit EB-2020-0150'!J105+'FA-Exhibit COVID'!J106+'FA-Exhibit CCVA'!J106</f>
        <v>2249149.2048839796</v>
      </c>
      <c r="K106" s="48">
        <f>'FA-Exhibit EB-2020-0150'!K105+'FA-Exhibit COVID'!K106+'FA-Exhibit CCVA'!K106</f>
        <v>2998865.6065119728</v>
      </c>
      <c r="L106" s="51"/>
      <c r="M106" s="49">
        <f>J106+K106-L106</f>
        <v>5248014.8113959525</v>
      </c>
      <c r="N106" s="25">
        <f t="shared" si="10"/>
        <v>189755212.02169231</v>
      </c>
      <c r="P106" s="59">
        <v>47</v>
      </c>
      <c r="Q106" s="20">
        <v>1730</v>
      </c>
      <c r="R106" s="21" t="s">
        <v>55</v>
      </c>
      <c r="S106" s="69">
        <f>'FA-Exhibit EB-2020-0150'!S105+'FA-Exhibit COVID'!S106+'FA-Exhibit CCVA'!S106</f>
        <v>195003226.83308825</v>
      </c>
      <c r="T106" s="83"/>
      <c r="U106" s="69">
        <f>'FA-Exhibit EB-2020-0150'!U105+'FA-Exhibit COVID'!U106+'FA-Exhibit CCVA'!U106</f>
        <v>195003226.83308825</v>
      </c>
      <c r="V106" s="69">
        <f>'FA-Exhibit EB-2020-0150'!V105+'FA-Exhibit COVID'!V106+'FA-Exhibit CCVA'!V106</f>
        <v>0</v>
      </c>
      <c r="W106" s="69">
        <f>'FA-Exhibit EB-2020-0150'!W105+'FA-Exhibit COVID'!W106+'FA-Exhibit CCVA'!W106</f>
        <v>195003226.83308825</v>
      </c>
      <c r="X106" s="84">
        <f>AVERAGE('FA-Exhibit EB-2020-0150'!X105,'FA-Exhibit COVID'!X106,'FA-Exhibit CCVA'!X106)</f>
        <v>65.004231742674051</v>
      </c>
      <c r="Y106" s="85">
        <f t="shared" si="9"/>
        <v>1.5383613853919589E-2</v>
      </c>
      <c r="Z106" s="69">
        <f>'FA-Exhibit EB-2020-0150'!Z105+'FA-Exhibit COVID'!Z106+'FA-Exhibit CCVA'!Z106</f>
        <v>2998865.6065119728</v>
      </c>
    </row>
    <row r="107" spans="2:26" ht="15" customHeight="1">
      <c r="B107" s="59">
        <v>47</v>
      </c>
      <c r="C107" s="20">
        <v>1735</v>
      </c>
      <c r="D107" s="21" t="s">
        <v>56</v>
      </c>
      <c r="E107" s="22"/>
      <c r="F107" s="22"/>
      <c r="G107" s="50"/>
      <c r="H107" s="23"/>
      <c r="I107" s="27"/>
      <c r="J107" s="22"/>
      <c r="K107" s="22"/>
      <c r="L107" s="50"/>
      <c r="M107" s="23"/>
      <c r="N107" s="25"/>
      <c r="P107" s="59">
        <v>47</v>
      </c>
      <c r="Q107" s="20">
        <v>1735</v>
      </c>
      <c r="R107" s="21" t="s">
        <v>56</v>
      </c>
      <c r="S107" s="69"/>
      <c r="T107" s="83"/>
      <c r="U107" s="69"/>
      <c r="V107" s="69"/>
      <c r="W107" s="69"/>
      <c r="X107" s="84"/>
      <c r="Y107" s="85"/>
      <c r="Z107" s="86"/>
    </row>
    <row r="108" spans="2:26" ht="15" customHeight="1">
      <c r="B108" s="59">
        <v>47</v>
      </c>
      <c r="C108" s="20">
        <v>1740</v>
      </c>
      <c r="D108" s="21" t="s">
        <v>57</v>
      </c>
      <c r="E108" s="22"/>
      <c r="F108" s="22"/>
      <c r="G108" s="50"/>
      <c r="H108" s="23"/>
      <c r="I108" s="27"/>
      <c r="J108" s="22"/>
      <c r="K108" s="22"/>
      <c r="L108" s="50"/>
      <c r="M108" s="23"/>
      <c r="N108" s="25"/>
      <c r="P108" s="59">
        <v>47</v>
      </c>
      <c r="Q108" s="20">
        <v>1740</v>
      </c>
      <c r="R108" s="21" t="s">
        <v>57</v>
      </c>
      <c r="S108" s="69"/>
      <c r="T108" s="83"/>
      <c r="U108" s="69"/>
      <c r="V108" s="69"/>
      <c r="W108" s="69"/>
      <c r="X108" s="84"/>
      <c r="Y108" s="85"/>
      <c r="Z108" s="86"/>
    </row>
    <row r="109" spans="2:26" ht="14.25">
      <c r="B109" s="59">
        <v>17</v>
      </c>
      <c r="C109" s="20">
        <v>1745</v>
      </c>
      <c r="D109" s="21" t="s">
        <v>58</v>
      </c>
      <c r="E109" s="22"/>
      <c r="F109" s="22"/>
      <c r="G109" s="50"/>
      <c r="H109" s="23"/>
      <c r="I109" s="27"/>
      <c r="J109" s="22"/>
      <c r="K109" s="22"/>
      <c r="L109" s="50"/>
      <c r="M109" s="23"/>
      <c r="N109" s="25"/>
      <c r="P109" s="59">
        <v>17</v>
      </c>
      <c r="Q109" s="20">
        <v>1745</v>
      </c>
      <c r="R109" s="21" t="s">
        <v>58</v>
      </c>
      <c r="S109" s="69"/>
      <c r="T109" s="83"/>
      <c r="U109" s="69"/>
      <c r="V109" s="69"/>
      <c r="W109" s="69"/>
      <c r="X109" s="84"/>
      <c r="Y109" s="85"/>
      <c r="Z109" s="86"/>
    </row>
    <row r="110" spans="2:26" ht="15" hidden="1" customHeight="1" outlineLevel="1">
      <c r="B110" s="19">
        <v>47</v>
      </c>
      <c r="C110" s="20">
        <v>1830</v>
      </c>
      <c r="D110" s="21" t="s">
        <v>59</v>
      </c>
      <c r="E110" s="22"/>
      <c r="F110" s="22"/>
      <c r="G110" s="50"/>
      <c r="H110" s="23"/>
      <c r="I110" s="27"/>
      <c r="J110" s="22"/>
      <c r="K110" s="22"/>
      <c r="L110" s="50"/>
      <c r="M110" s="23"/>
      <c r="N110" s="25"/>
      <c r="P110" s="59">
        <v>47</v>
      </c>
      <c r="Q110" s="20">
        <v>1830</v>
      </c>
      <c r="R110" s="21" t="s">
        <v>59</v>
      </c>
      <c r="S110" s="62"/>
      <c r="T110" s="78"/>
      <c r="U110" s="62"/>
      <c r="V110" s="62"/>
      <c r="W110" s="62"/>
      <c r="X110" s="81"/>
      <c r="Y110" s="80"/>
      <c r="Z110" s="79"/>
    </row>
    <row r="111" spans="2:26" ht="14.1" hidden="1" customHeight="1" outlineLevel="1">
      <c r="B111" s="19">
        <v>47</v>
      </c>
      <c r="C111" s="20">
        <v>1835</v>
      </c>
      <c r="D111" s="21" t="s">
        <v>60</v>
      </c>
      <c r="E111" s="22"/>
      <c r="F111" s="22"/>
      <c r="G111" s="50"/>
      <c r="H111" s="23"/>
      <c r="I111" s="27"/>
      <c r="J111" s="22"/>
      <c r="K111" s="22"/>
      <c r="L111" s="50"/>
      <c r="M111" s="23"/>
      <c r="N111" s="25"/>
      <c r="P111" s="59">
        <v>47</v>
      </c>
      <c r="Q111" s="20">
        <v>1835</v>
      </c>
      <c r="R111" s="21" t="s">
        <v>60</v>
      </c>
      <c r="S111" s="62"/>
      <c r="T111" s="78"/>
      <c r="U111" s="62"/>
      <c r="V111" s="62"/>
      <c r="W111" s="62"/>
      <c r="X111" s="81"/>
      <c r="Y111" s="80"/>
      <c r="Z111" s="79"/>
    </row>
    <row r="112" spans="2:26" ht="15" hidden="1" customHeight="1" outlineLevel="1">
      <c r="B112" s="19" t="s">
        <v>49</v>
      </c>
      <c r="C112" s="20">
        <v>1905</v>
      </c>
      <c r="D112" s="21" t="s">
        <v>50</v>
      </c>
      <c r="E112" s="22"/>
      <c r="F112" s="22"/>
      <c r="G112" s="50"/>
      <c r="H112" s="23"/>
      <c r="I112" s="27"/>
      <c r="J112" s="22"/>
      <c r="K112" s="22"/>
      <c r="L112" s="50"/>
      <c r="M112" s="23"/>
      <c r="N112" s="25"/>
      <c r="P112" s="59" t="s">
        <v>49</v>
      </c>
      <c r="Q112" s="20">
        <v>1905</v>
      </c>
      <c r="R112" s="21" t="s">
        <v>50</v>
      </c>
      <c r="S112" s="62"/>
      <c r="T112" s="78"/>
      <c r="U112" s="62"/>
      <c r="V112" s="62"/>
      <c r="W112" s="62"/>
      <c r="X112" s="81"/>
      <c r="Y112" s="80"/>
      <c r="Z112" s="79"/>
    </row>
    <row r="113" spans="2:26" ht="15" hidden="1" customHeight="1" outlineLevel="1">
      <c r="B113" s="19">
        <v>47</v>
      </c>
      <c r="C113" s="20">
        <v>1908</v>
      </c>
      <c r="D113" s="21" t="s">
        <v>61</v>
      </c>
      <c r="E113" s="22"/>
      <c r="F113" s="22"/>
      <c r="G113" s="50"/>
      <c r="H113" s="23"/>
      <c r="I113" s="27"/>
      <c r="J113" s="22"/>
      <c r="K113" s="22"/>
      <c r="L113" s="50"/>
      <c r="M113" s="23"/>
      <c r="N113" s="25"/>
      <c r="P113" s="59">
        <v>47</v>
      </c>
      <c r="Q113" s="20">
        <v>1908</v>
      </c>
      <c r="R113" s="21" t="s">
        <v>61</v>
      </c>
      <c r="S113" s="62"/>
      <c r="T113" s="78"/>
      <c r="U113" s="62"/>
      <c r="V113" s="62"/>
      <c r="W113" s="62"/>
      <c r="X113" s="81"/>
      <c r="Y113" s="80"/>
      <c r="Z113" s="79"/>
    </row>
    <row r="114" spans="2:26" ht="15" hidden="1" customHeight="1" outlineLevel="1">
      <c r="B114" s="19">
        <v>13</v>
      </c>
      <c r="C114" s="20">
        <v>1910</v>
      </c>
      <c r="D114" s="21" t="s">
        <v>62</v>
      </c>
      <c r="E114" s="22"/>
      <c r="F114" s="22"/>
      <c r="G114" s="50"/>
      <c r="H114" s="23"/>
      <c r="I114" s="27"/>
      <c r="J114" s="22"/>
      <c r="K114" s="22"/>
      <c r="L114" s="50"/>
      <c r="M114" s="23"/>
      <c r="N114" s="25"/>
      <c r="P114" s="59">
        <v>13</v>
      </c>
      <c r="Q114" s="20">
        <v>1910</v>
      </c>
      <c r="R114" s="21" t="s">
        <v>62</v>
      </c>
      <c r="S114" s="62"/>
      <c r="T114" s="78"/>
      <c r="U114" s="62"/>
      <c r="V114" s="62"/>
      <c r="W114" s="62"/>
      <c r="X114" s="81"/>
      <c r="Y114" s="80"/>
      <c r="Z114" s="79"/>
    </row>
    <row r="115" spans="2:26" ht="15" hidden="1" customHeight="1" outlineLevel="1">
      <c r="B115" s="19">
        <v>8</v>
      </c>
      <c r="C115" s="20">
        <v>1915</v>
      </c>
      <c r="D115" s="21" t="s">
        <v>63</v>
      </c>
      <c r="E115" s="22"/>
      <c r="F115" s="22"/>
      <c r="G115" s="50"/>
      <c r="H115" s="23"/>
      <c r="I115" s="27"/>
      <c r="J115" s="22"/>
      <c r="K115" s="22"/>
      <c r="L115" s="50"/>
      <c r="M115" s="23"/>
      <c r="N115" s="25"/>
      <c r="P115" s="59">
        <v>8</v>
      </c>
      <c r="Q115" s="20">
        <v>1915</v>
      </c>
      <c r="R115" s="21" t="s">
        <v>63</v>
      </c>
      <c r="S115" s="62"/>
      <c r="T115" s="78"/>
      <c r="U115" s="62"/>
      <c r="V115" s="62"/>
      <c r="W115" s="62"/>
      <c r="X115" s="81"/>
      <c r="Y115" s="80"/>
      <c r="Z115" s="79"/>
    </row>
    <row r="116" spans="2:26" ht="15" hidden="1" customHeight="1" outlineLevel="1">
      <c r="B116" s="19">
        <v>10</v>
      </c>
      <c r="C116" s="20">
        <v>1920</v>
      </c>
      <c r="D116" s="21" t="s">
        <v>64</v>
      </c>
      <c r="E116" s="22"/>
      <c r="F116" s="22"/>
      <c r="G116" s="50"/>
      <c r="H116" s="23"/>
      <c r="I116" s="27"/>
      <c r="J116" s="22"/>
      <c r="K116" s="22"/>
      <c r="L116" s="50"/>
      <c r="M116" s="23"/>
      <c r="N116" s="25"/>
      <c r="P116" s="59">
        <v>10</v>
      </c>
      <c r="Q116" s="20">
        <v>1920</v>
      </c>
      <c r="R116" s="21" t="s">
        <v>64</v>
      </c>
      <c r="S116" s="62"/>
      <c r="T116" s="78"/>
      <c r="U116" s="62"/>
      <c r="V116" s="62"/>
      <c r="W116" s="62"/>
      <c r="X116" s="81"/>
      <c r="Y116" s="80"/>
      <c r="Z116" s="79"/>
    </row>
    <row r="117" spans="2:26" ht="15" hidden="1" customHeight="1" outlineLevel="1">
      <c r="B117" s="19">
        <v>50</v>
      </c>
      <c r="C117" s="28">
        <v>1925</v>
      </c>
      <c r="D117" s="21" t="s">
        <v>65</v>
      </c>
      <c r="E117" s="22"/>
      <c r="F117" s="22"/>
      <c r="G117" s="50"/>
      <c r="H117" s="23"/>
      <c r="I117" s="27"/>
      <c r="J117" s="22"/>
      <c r="K117" s="22"/>
      <c r="L117" s="50"/>
      <c r="M117" s="23"/>
      <c r="N117" s="25"/>
      <c r="P117" s="59">
        <v>50</v>
      </c>
      <c r="Q117" s="28">
        <v>1925</v>
      </c>
      <c r="R117" s="21" t="s">
        <v>65</v>
      </c>
      <c r="S117" s="62"/>
      <c r="T117" s="78"/>
      <c r="U117" s="62"/>
      <c r="V117" s="62"/>
      <c r="W117" s="62"/>
      <c r="X117" s="81"/>
      <c r="Y117" s="80"/>
      <c r="Z117" s="79"/>
    </row>
    <row r="118" spans="2:26" ht="15" hidden="1" customHeight="1" outlineLevel="1">
      <c r="B118" s="19">
        <v>10</v>
      </c>
      <c r="C118" s="20">
        <v>1930</v>
      </c>
      <c r="D118" s="21" t="s">
        <v>66</v>
      </c>
      <c r="E118" s="22"/>
      <c r="F118" s="22"/>
      <c r="G118" s="50"/>
      <c r="H118" s="23"/>
      <c r="I118" s="27"/>
      <c r="J118" s="22"/>
      <c r="K118" s="22"/>
      <c r="L118" s="50"/>
      <c r="M118" s="23"/>
      <c r="N118" s="25"/>
      <c r="P118" s="59">
        <v>10</v>
      </c>
      <c r="Q118" s="20">
        <v>1930</v>
      </c>
      <c r="R118" s="21" t="s">
        <v>66</v>
      </c>
      <c r="S118" s="62"/>
      <c r="T118" s="78"/>
      <c r="U118" s="62"/>
      <c r="V118" s="62"/>
      <c r="W118" s="62"/>
      <c r="X118" s="81"/>
      <c r="Y118" s="80"/>
      <c r="Z118" s="79"/>
    </row>
    <row r="119" spans="2:26" ht="15" hidden="1" customHeight="1" outlineLevel="1">
      <c r="B119" s="19">
        <v>8</v>
      </c>
      <c r="C119" s="20">
        <v>1935</v>
      </c>
      <c r="D119" s="21" t="s">
        <v>67</v>
      </c>
      <c r="E119" s="22"/>
      <c r="F119" s="22"/>
      <c r="G119" s="50"/>
      <c r="H119" s="23"/>
      <c r="I119" s="27"/>
      <c r="J119" s="22"/>
      <c r="K119" s="22"/>
      <c r="L119" s="50"/>
      <c r="M119" s="23"/>
      <c r="N119" s="25"/>
      <c r="P119" s="59">
        <v>8</v>
      </c>
      <c r="Q119" s="20">
        <v>1935</v>
      </c>
      <c r="R119" s="21" t="s">
        <v>67</v>
      </c>
      <c r="S119" s="62"/>
      <c r="T119" s="78"/>
      <c r="U119" s="62"/>
      <c r="V119" s="62"/>
      <c r="W119" s="62"/>
      <c r="X119" s="81"/>
      <c r="Y119" s="80"/>
      <c r="Z119" s="79"/>
    </row>
    <row r="120" spans="2:26" ht="15" hidden="1" customHeight="1" outlineLevel="1">
      <c r="B120" s="19">
        <v>8</v>
      </c>
      <c r="C120" s="20">
        <v>1940</v>
      </c>
      <c r="D120" s="21" t="s">
        <v>68</v>
      </c>
      <c r="E120" s="22"/>
      <c r="F120" s="22"/>
      <c r="G120" s="50"/>
      <c r="H120" s="23"/>
      <c r="I120" s="27"/>
      <c r="J120" s="22"/>
      <c r="K120" s="22"/>
      <c r="L120" s="50"/>
      <c r="M120" s="23"/>
      <c r="N120" s="25"/>
      <c r="P120" s="59">
        <v>8</v>
      </c>
      <c r="Q120" s="20">
        <v>1940</v>
      </c>
      <c r="R120" s="21" t="s">
        <v>68</v>
      </c>
      <c r="S120" s="62"/>
      <c r="T120" s="78"/>
      <c r="U120" s="62"/>
      <c r="V120" s="62"/>
      <c r="W120" s="62"/>
      <c r="X120" s="81"/>
      <c r="Y120" s="80"/>
      <c r="Z120" s="79"/>
    </row>
    <row r="121" spans="2:26" ht="15" hidden="1" customHeight="1" outlineLevel="1">
      <c r="B121" s="19">
        <v>8</v>
      </c>
      <c r="C121" s="20">
        <v>1945</v>
      </c>
      <c r="D121" s="21" t="s">
        <v>69</v>
      </c>
      <c r="E121" s="22"/>
      <c r="F121" s="22"/>
      <c r="G121" s="50"/>
      <c r="H121" s="23"/>
      <c r="I121" s="27"/>
      <c r="J121" s="22"/>
      <c r="K121" s="22"/>
      <c r="L121" s="50"/>
      <c r="M121" s="23"/>
      <c r="N121" s="25"/>
      <c r="P121" s="59">
        <v>8</v>
      </c>
      <c r="Q121" s="20">
        <v>1945</v>
      </c>
      <c r="R121" s="21" t="s">
        <v>69</v>
      </c>
      <c r="S121" s="62"/>
      <c r="T121" s="78"/>
      <c r="U121" s="62"/>
      <c r="V121" s="62"/>
      <c r="W121" s="62"/>
      <c r="X121" s="81"/>
      <c r="Y121" s="80"/>
      <c r="Z121" s="79"/>
    </row>
    <row r="122" spans="2:26" ht="15" hidden="1" customHeight="1" outlineLevel="1">
      <c r="B122" s="19">
        <v>8</v>
      </c>
      <c r="C122" s="20">
        <v>1950</v>
      </c>
      <c r="D122" s="21" t="s">
        <v>70</v>
      </c>
      <c r="E122" s="22"/>
      <c r="F122" s="22"/>
      <c r="G122" s="50"/>
      <c r="H122" s="23"/>
      <c r="I122" s="27"/>
      <c r="J122" s="22"/>
      <c r="K122" s="22"/>
      <c r="L122" s="50"/>
      <c r="M122" s="23"/>
      <c r="N122" s="25"/>
      <c r="P122" s="59">
        <v>8</v>
      </c>
      <c r="Q122" s="20">
        <v>1950</v>
      </c>
      <c r="R122" s="21" t="s">
        <v>70</v>
      </c>
      <c r="S122" s="62"/>
      <c r="T122" s="78"/>
      <c r="U122" s="62"/>
      <c r="V122" s="62"/>
      <c r="W122" s="62"/>
      <c r="X122" s="81"/>
      <c r="Y122" s="80"/>
      <c r="Z122" s="79"/>
    </row>
    <row r="123" spans="2:26" ht="15" hidden="1" customHeight="1" outlineLevel="1">
      <c r="B123" s="19">
        <v>8</v>
      </c>
      <c r="C123" s="20">
        <v>1955</v>
      </c>
      <c r="D123" s="21" t="s">
        <v>71</v>
      </c>
      <c r="E123" s="22"/>
      <c r="F123" s="22"/>
      <c r="G123" s="50"/>
      <c r="H123" s="23"/>
      <c r="I123" s="27"/>
      <c r="J123" s="22"/>
      <c r="K123" s="22"/>
      <c r="L123" s="50"/>
      <c r="M123" s="23"/>
      <c r="N123" s="25"/>
      <c r="P123" s="59">
        <v>8</v>
      </c>
      <c r="Q123" s="20">
        <v>1955</v>
      </c>
      <c r="R123" s="21" t="s">
        <v>71</v>
      </c>
      <c r="S123" s="62"/>
      <c r="T123" s="78"/>
      <c r="U123" s="62"/>
      <c r="V123" s="62"/>
      <c r="W123" s="62"/>
      <c r="X123" s="81"/>
      <c r="Y123" s="80"/>
      <c r="Z123" s="79"/>
    </row>
    <row r="124" spans="2:26" ht="14.1" hidden="1" customHeight="1" outlineLevel="1">
      <c r="B124" s="19">
        <v>8</v>
      </c>
      <c r="C124" s="20">
        <v>1960</v>
      </c>
      <c r="D124" s="21" t="s">
        <v>72</v>
      </c>
      <c r="E124" s="22"/>
      <c r="F124" s="22"/>
      <c r="G124" s="50"/>
      <c r="H124" s="23"/>
      <c r="I124" s="27"/>
      <c r="J124" s="22"/>
      <c r="K124" s="22"/>
      <c r="L124" s="50"/>
      <c r="M124" s="23"/>
      <c r="N124" s="25"/>
      <c r="P124" s="59">
        <v>8</v>
      </c>
      <c r="Q124" s="20">
        <v>1960</v>
      </c>
      <c r="R124" s="21" t="s">
        <v>72</v>
      </c>
      <c r="S124" s="62"/>
      <c r="T124" s="78"/>
      <c r="U124" s="62"/>
      <c r="V124" s="62"/>
      <c r="W124" s="62"/>
      <c r="X124" s="81"/>
      <c r="Y124" s="80"/>
      <c r="Z124" s="79"/>
    </row>
    <row r="125" spans="2:26" ht="25.5" hidden="1" customHeight="1" outlineLevel="1">
      <c r="B125" s="30">
        <v>47</v>
      </c>
      <c r="C125" s="20">
        <v>1970</v>
      </c>
      <c r="D125" s="21" t="s">
        <v>73</v>
      </c>
      <c r="E125" s="22"/>
      <c r="F125" s="22"/>
      <c r="G125" s="50"/>
      <c r="H125" s="23"/>
      <c r="I125" s="27"/>
      <c r="J125" s="22"/>
      <c r="K125" s="22"/>
      <c r="L125" s="50"/>
      <c r="M125" s="23"/>
      <c r="N125" s="25"/>
      <c r="P125" s="72">
        <v>47</v>
      </c>
      <c r="Q125" s="20">
        <v>1970</v>
      </c>
      <c r="R125" s="21" t="s">
        <v>73</v>
      </c>
      <c r="S125" s="62"/>
      <c r="T125" s="78"/>
      <c r="U125" s="62"/>
      <c r="V125" s="62"/>
      <c r="W125" s="62"/>
      <c r="X125" s="81"/>
      <c r="Y125" s="80"/>
      <c r="Z125" s="79"/>
    </row>
    <row r="126" spans="2:26" ht="25.5" hidden="1" customHeight="1" outlineLevel="1">
      <c r="B126" s="19">
        <v>47</v>
      </c>
      <c r="C126" s="20">
        <v>1975</v>
      </c>
      <c r="D126" s="21" t="s">
        <v>74</v>
      </c>
      <c r="E126" s="22"/>
      <c r="F126" s="22"/>
      <c r="G126" s="50"/>
      <c r="H126" s="23"/>
      <c r="I126" s="27"/>
      <c r="J126" s="22"/>
      <c r="K126" s="22"/>
      <c r="L126" s="50"/>
      <c r="M126" s="23"/>
      <c r="N126" s="25"/>
      <c r="P126" s="59">
        <v>47</v>
      </c>
      <c r="Q126" s="20">
        <v>1975</v>
      </c>
      <c r="R126" s="21" t="s">
        <v>74</v>
      </c>
      <c r="S126" s="62"/>
      <c r="T126" s="78"/>
      <c r="U126" s="62"/>
      <c r="V126" s="62"/>
      <c r="W126" s="62"/>
      <c r="X126" s="81"/>
      <c r="Y126" s="80"/>
      <c r="Z126" s="79"/>
    </row>
    <row r="127" spans="2:26" ht="15" hidden="1" customHeight="1" outlineLevel="1">
      <c r="B127" s="19">
        <v>47</v>
      </c>
      <c r="C127" s="20">
        <v>1980</v>
      </c>
      <c r="D127" s="21" t="s">
        <v>75</v>
      </c>
      <c r="E127" s="22"/>
      <c r="F127" s="22"/>
      <c r="G127" s="50"/>
      <c r="H127" s="23"/>
      <c r="I127" s="27"/>
      <c r="J127" s="22"/>
      <c r="K127" s="22"/>
      <c r="L127" s="50"/>
      <c r="M127" s="23"/>
      <c r="N127" s="25"/>
      <c r="P127" s="59">
        <v>47</v>
      </c>
      <c r="Q127" s="20">
        <v>1980</v>
      </c>
      <c r="R127" s="21" t="s">
        <v>75</v>
      </c>
      <c r="S127" s="62"/>
      <c r="T127" s="78"/>
      <c r="U127" s="62"/>
      <c r="V127" s="62"/>
      <c r="W127" s="62"/>
      <c r="X127" s="81"/>
      <c r="Y127" s="80"/>
      <c r="Z127" s="79"/>
    </row>
    <row r="128" spans="2:26" ht="15" hidden="1" customHeight="1" outlineLevel="1">
      <c r="B128" s="19">
        <v>47</v>
      </c>
      <c r="C128" s="20">
        <v>1985</v>
      </c>
      <c r="D128" s="21" t="s">
        <v>76</v>
      </c>
      <c r="E128" s="22"/>
      <c r="F128" s="22"/>
      <c r="G128" s="50"/>
      <c r="H128" s="23"/>
      <c r="I128" s="27"/>
      <c r="J128" s="22"/>
      <c r="K128" s="22"/>
      <c r="L128" s="50"/>
      <c r="M128" s="23"/>
      <c r="N128" s="25"/>
      <c r="P128" s="59">
        <v>47</v>
      </c>
      <c r="Q128" s="20">
        <v>1985</v>
      </c>
      <c r="R128" s="21" t="s">
        <v>76</v>
      </c>
      <c r="S128" s="62"/>
      <c r="T128" s="78"/>
      <c r="U128" s="62"/>
      <c r="V128" s="62"/>
      <c r="W128" s="62"/>
      <c r="X128" s="81"/>
      <c r="Y128" s="80"/>
      <c r="Z128" s="79"/>
    </row>
    <row r="129" spans="2:26" ht="15" hidden="1" customHeight="1" outlineLevel="1">
      <c r="B129" s="30">
        <v>47</v>
      </c>
      <c r="C129" s="20">
        <v>1990</v>
      </c>
      <c r="D129" s="31" t="s">
        <v>77</v>
      </c>
      <c r="E129" s="22"/>
      <c r="F129" s="22"/>
      <c r="G129" s="50"/>
      <c r="H129" s="23"/>
      <c r="I129" s="27"/>
      <c r="J129" s="22"/>
      <c r="K129" s="22"/>
      <c r="L129" s="50"/>
      <c r="M129" s="23"/>
      <c r="N129" s="25"/>
      <c r="P129" s="72">
        <v>47</v>
      </c>
      <c r="Q129" s="20">
        <v>1990</v>
      </c>
      <c r="R129" s="31" t="s">
        <v>77</v>
      </c>
      <c r="S129" s="62"/>
      <c r="T129" s="78"/>
      <c r="U129" s="62"/>
      <c r="V129" s="62"/>
      <c r="W129" s="62"/>
      <c r="X129" s="81"/>
      <c r="Y129" s="80"/>
      <c r="Z129" s="79"/>
    </row>
    <row r="130" spans="2:26" ht="15" hidden="1" customHeight="1" outlineLevel="1">
      <c r="B130" s="19">
        <v>47</v>
      </c>
      <c r="C130" s="20">
        <v>1995</v>
      </c>
      <c r="D130" s="21" t="s">
        <v>78</v>
      </c>
      <c r="E130" s="22"/>
      <c r="F130" s="22"/>
      <c r="G130" s="50"/>
      <c r="H130" s="23"/>
      <c r="I130" s="27"/>
      <c r="J130" s="22"/>
      <c r="K130" s="22"/>
      <c r="L130" s="50"/>
      <c r="M130" s="23"/>
      <c r="N130" s="25"/>
      <c r="P130" s="59">
        <v>47</v>
      </c>
      <c r="Q130" s="20">
        <v>1995</v>
      </c>
      <c r="R130" s="21" t="s">
        <v>78</v>
      </c>
      <c r="S130" s="62"/>
      <c r="T130" s="78"/>
      <c r="U130" s="62"/>
      <c r="V130" s="62"/>
      <c r="W130" s="62"/>
      <c r="X130" s="81"/>
      <c r="Y130" s="80"/>
      <c r="Z130" s="79"/>
    </row>
    <row r="131" spans="2:26" ht="15" hidden="1" customHeight="1" outlineLevel="1">
      <c r="B131" s="19">
        <v>47</v>
      </c>
      <c r="C131" s="20">
        <v>2440</v>
      </c>
      <c r="D131" s="21" t="s">
        <v>79</v>
      </c>
      <c r="E131" s="22"/>
      <c r="F131" s="22"/>
      <c r="G131" s="50"/>
      <c r="H131" s="23"/>
      <c r="J131" s="22"/>
      <c r="K131" s="22"/>
      <c r="L131" s="50"/>
      <c r="M131" s="23"/>
      <c r="N131" s="25"/>
      <c r="P131" s="59">
        <v>47</v>
      </c>
      <c r="Q131" s="20">
        <v>2440</v>
      </c>
      <c r="R131" s="21" t="s">
        <v>79</v>
      </c>
      <c r="S131" s="62"/>
      <c r="T131" s="78"/>
      <c r="U131" s="62"/>
      <c r="V131" s="62"/>
      <c r="W131" s="62"/>
      <c r="X131" s="81"/>
      <c r="Y131" s="80"/>
      <c r="Z131" s="79"/>
    </row>
    <row r="132" spans="2:26" ht="15" collapsed="1">
      <c r="B132" s="32"/>
      <c r="C132" s="33"/>
      <c r="D132" s="34"/>
      <c r="E132" s="34"/>
      <c r="F132" s="34"/>
      <c r="G132" s="58"/>
      <c r="H132" s="23"/>
      <c r="J132" s="34"/>
      <c r="K132" s="22">
        <v>0</v>
      </c>
      <c r="L132" s="50"/>
      <c r="M132" s="23"/>
      <c r="N132" s="25"/>
      <c r="P132" s="32"/>
      <c r="Q132" s="33"/>
      <c r="R132" s="73" t="s">
        <v>80</v>
      </c>
      <c r="S132" s="36">
        <f>SUM(S94:S131)</f>
        <v>935562417.16765881</v>
      </c>
      <c r="T132" s="36">
        <f t="shared" ref="T132:Z132" si="11">SUM(T94:T131)</f>
        <v>0</v>
      </c>
      <c r="U132" s="36">
        <f t="shared" si="11"/>
        <v>935562417.16765881</v>
      </c>
      <c r="V132" s="36">
        <f t="shared" si="11"/>
        <v>590000</v>
      </c>
      <c r="W132" s="36">
        <f t="shared" si="11"/>
        <v>935857417.16765881</v>
      </c>
      <c r="X132" s="77"/>
      <c r="Y132" s="82"/>
      <c r="Z132" s="36">
        <f t="shared" si="11"/>
        <v>11183635.463709865</v>
      </c>
    </row>
    <row r="133" spans="2:26">
      <c r="B133" s="32"/>
      <c r="C133" s="33"/>
      <c r="D133" s="35" t="s">
        <v>81</v>
      </c>
      <c r="E133" s="36">
        <f>SUM(E94:E132)</f>
        <v>935562417.16765881</v>
      </c>
      <c r="F133" s="36">
        <f>SUM(F94:F132)</f>
        <v>590000</v>
      </c>
      <c r="G133" s="36">
        <f>SUM(G94:G132)</f>
        <v>0</v>
      </c>
      <c r="H133" s="36">
        <f>SUM(H94:H132)</f>
        <v>936152417.16765881</v>
      </c>
      <c r="I133" s="35"/>
      <c r="J133" s="36">
        <f>SUM(J94:J132)</f>
        <v>8384309.9311157335</v>
      </c>
      <c r="K133" s="36">
        <f>SUM(K94:K132)</f>
        <v>11183635.463709865</v>
      </c>
      <c r="L133" s="36">
        <f>SUM(L94:L131)</f>
        <v>0</v>
      </c>
      <c r="M133" s="36">
        <f>SUM(M94:M132)</f>
        <v>19567945.3948256</v>
      </c>
      <c r="N133" s="25">
        <f>SUM(N94:N132)</f>
        <v>916584471.77283323</v>
      </c>
    </row>
    <row r="134" spans="2:26" ht="38.25">
      <c r="B134" s="32"/>
      <c r="C134" s="33"/>
      <c r="D134" s="37" t="s">
        <v>82</v>
      </c>
      <c r="E134" s="25"/>
      <c r="F134" s="52"/>
      <c r="G134" s="52"/>
      <c r="H134" s="23"/>
      <c r="I134" s="26"/>
      <c r="J134" s="52"/>
      <c r="K134" s="52"/>
      <c r="L134" s="52"/>
      <c r="M134" s="23">
        <f>J134+K134+L134</f>
        <v>0</v>
      </c>
      <c r="N134" s="25">
        <f>H134-M134</f>
        <v>0</v>
      </c>
    </row>
    <row r="135" spans="2:26" ht="25.5">
      <c r="B135" s="32"/>
      <c r="C135" s="33"/>
      <c r="D135" s="38" t="s">
        <v>83</v>
      </c>
      <c r="E135" s="25"/>
      <c r="F135" s="52"/>
      <c r="G135" s="52"/>
      <c r="H135" s="23"/>
      <c r="I135" s="26"/>
      <c r="J135" s="52"/>
      <c r="K135" s="52"/>
      <c r="L135" s="52"/>
      <c r="M135" s="23">
        <f>J135+K135+L135</f>
        <v>0</v>
      </c>
      <c r="N135" s="25">
        <f>H135-M135</f>
        <v>0</v>
      </c>
    </row>
    <row r="136" spans="2:26">
      <c r="B136" s="32"/>
      <c r="C136" s="33"/>
      <c r="D136" s="35" t="s">
        <v>84</v>
      </c>
      <c r="E136" s="36">
        <f>SUM(E133:E135)</f>
        <v>935562417.16765881</v>
      </c>
      <c r="F136" s="36">
        <f t="shared" ref="F136:G136" si="12">SUM(F133:F135)</f>
        <v>590000</v>
      </c>
      <c r="G136" s="36">
        <f t="shared" si="12"/>
        <v>0</v>
      </c>
      <c r="H136" s="36">
        <f>SUM(H133:H135)</f>
        <v>936152417.16765881</v>
      </c>
      <c r="I136" s="35"/>
      <c r="J136" s="36">
        <f>SUM(J133:J135)</f>
        <v>8384309.9311157335</v>
      </c>
      <c r="K136" s="36">
        <f t="shared" ref="K136:L136" si="13">SUM(K133:K135)</f>
        <v>11183635.463709865</v>
      </c>
      <c r="L136" s="36">
        <f t="shared" si="13"/>
        <v>0</v>
      </c>
      <c r="M136" s="36">
        <f>SUM(M133:M135)</f>
        <v>19567945.3948256</v>
      </c>
      <c r="N136" s="25">
        <f>H136-M136</f>
        <v>916584471.77283323</v>
      </c>
    </row>
    <row r="137" spans="2:26" ht="14.25">
      <c r="B137" s="32"/>
      <c r="C137" s="33"/>
      <c r="D137" s="97" t="s">
        <v>85</v>
      </c>
      <c r="E137" s="98"/>
      <c r="F137" s="98"/>
      <c r="G137" s="98"/>
      <c r="H137" s="98"/>
      <c r="I137" s="98"/>
      <c r="J137" s="99"/>
      <c r="K137" s="52"/>
      <c r="L137" s="26"/>
      <c r="M137" s="39"/>
      <c r="N137" s="26"/>
    </row>
    <row r="138" spans="2:26" ht="14.25">
      <c r="B138" s="32"/>
      <c r="C138" s="33"/>
      <c r="D138" s="89" t="s">
        <v>80</v>
      </c>
      <c r="E138" s="90"/>
      <c r="F138" s="90"/>
      <c r="G138" s="90"/>
      <c r="H138" s="90"/>
      <c r="I138" s="90"/>
      <c r="J138" s="91"/>
      <c r="K138" s="35">
        <f>K136+K137</f>
        <v>11183635.463709865</v>
      </c>
      <c r="M138" s="39"/>
      <c r="N138" s="26"/>
    </row>
    <row r="140" spans="2:26">
      <c r="E140" s="40"/>
      <c r="J140" s="3" t="s">
        <v>86</v>
      </c>
    </row>
    <row r="141" spans="2:26" ht="14.25">
      <c r="B141" s="32">
        <v>10</v>
      </c>
      <c r="C141" s="33"/>
      <c r="D141" s="34" t="s">
        <v>87</v>
      </c>
      <c r="E141" s="29"/>
      <c r="J141" s="3" t="s">
        <v>87</v>
      </c>
      <c r="L141" s="56"/>
    </row>
    <row r="142" spans="2:26" ht="14.25">
      <c r="B142" s="32">
        <v>8</v>
      </c>
      <c r="C142" s="33"/>
      <c r="D142" s="34" t="s">
        <v>67</v>
      </c>
      <c r="E142" s="41"/>
      <c r="J142" s="3" t="s">
        <v>67</v>
      </c>
      <c r="L142" s="57"/>
    </row>
    <row r="143" spans="2:26" ht="14.25">
      <c r="J143" s="4" t="s">
        <v>88</v>
      </c>
      <c r="L143" s="42">
        <f>K138-L141-L142</f>
        <v>11183635.463709865</v>
      </c>
      <c r="M143" s="26"/>
    </row>
    <row r="145" spans="2:14" hidden="1" outlineLevel="1">
      <c r="B145" s="43" t="s">
        <v>89</v>
      </c>
    </row>
    <row r="146" spans="2:14" hidden="1" outlineLevel="1">
      <c r="E146" s="26"/>
      <c r="J146" s="26"/>
    </row>
    <row r="147" spans="2:14" ht="12.75" hidden="1" customHeight="1" outlineLevel="1">
      <c r="B147" s="44">
        <v>1</v>
      </c>
      <c r="C147" s="87" t="s">
        <v>90</v>
      </c>
      <c r="D147" s="87"/>
      <c r="E147" s="87"/>
      <c r="F147" s="87"/>
      <c r="G147" s="87"/>
      <c r="H147" s="87"/>
      <c r="I147" s="87"/>
      <c r="J147" s="87"/>
      <c r="K147" s="87"/>
      <c r="L147" s="87"/>
      <c r="M147" s="87"/>
      <c r="N147" s="87"/>
    </row>
    <row r="148" spans="2:14" hidden="1" outlineLevel="1">
      <c r="B148" s="44"/>
      <c r="C148" s="87"/>
      <c r="D148" s="87"/>
      <c r="E148" s="87"/>
      <c r="F148" s="87"/>
      <c r="G148" s="87"/>
      <c r="H148" s="87"/>
      <c r="I148" s="87"/>
      <c r="J148" s="87"/>
      <c r="K148" s="87"/>
      <c r="L148" s="87"/>
      <c r="M148" s="87"/>
      <c r="N148" s="87"/>
    </row>
    <row r="149" spans="2:14" ht="12.75" hidden="1" customHeight="1" outlineLevel="1">
      <c r="B149" s="44"/>
      <c r="C149" s="45"/>
      <c r="D149" s="46"/>
      <c r="E149" s="46"/>
      <c r="F149" s="46"/>
      <c r="G149" s="46"/>
      <c r="H149" s="46"/>
      <c r="I149" s="46"/>
      <c r="J149" s="46"/>
      <c r="K149" s="46"/>
      <c r="L149" s="46"/>
      <c r="M149" s="46"/>
      <c r="N149" s="46"/>
    </row>
    <row r="150" spans="2:14" ht="12.75" hidden="1" customHeight="1" outlineLevel="1">
      <c r="B150" s="44">
        <v>2</v>
      </c>
      <c r="C150" s="87" t="s">
        <v>91</v>
      </c>
      <c r="D150" s="87"/>
      <c r="E150" s="87"/>
      <c r="F150" s="87"/>
      <c r="G150" s="87"/>
      <c r="H150" s="87"/>
      <c r="I150" s="87"/>
      <c r="J150" s="87"/>
      <c r="K150" s="87"/>
      <c r="L150" s="87"/>
      <c r="M150" s="87"/>
      <c r="N150" s="87"/>
    </row>
    <row r="151" spans="2:14" hidden="1" outlineLevel="1">
      <c r="B151" s="44"/>
      <c r="C151" s="87"/>
      <c r="D151" s="87"/>
      <c r="E151" s="87"/>
      <c r="F151" s="87"/>
      <c r="G151" s="87"/>
      <c r="H151" s="87"/>
      <c r="I151" s="87"/>
      <c r="J151" s="87"/>
      <c r="K151" s="87"/>
      <c r="L151" s="87"/>
      <c r="M151" s="87"/>
      <c r="N151" s="87"/>
    </row>
    <row r="152" spans="2:14" hidden="1" outlineLevel="1">
      <c r="B152" s="44"/>
      <c r="C152" s="45"/>
      <c r="D152" s="46"/>
      <c r="E152" s="46"/>
      <c r="F152" s="46"/>
      <c r="G152" s="46"/>
      <c r="H152" s="46"/>
      <c r="I152" s="46"/>
      <c r="J152" s="46"/>
      <c r="K152" s="46"/>
      <c r="L152" s="46"/>
      <c r="M152" s="46"/>
      <c r="N152" s="46"/>
    </row>
    <row r="153" spans="2:14" ht="12.75" hidden="1" customHeight="1" outlineLevel="1">
      <c r="B153" s="44">
        <v>3</v>
      </c>
      <c r="C153" s="87" t="s">
        <v>92</v>
      </c>
      <c r="D153" s="87"/>
      <c r="E153" s="87"/>
      <c r="F153" s="87"/>
      <c r="G153" s="87"/>
      <c r="H153" s="87"/>
      <c r="I153" s="87"/>
      <c r="J153" s="87"/>
      <c r="K153" s="87"/>
      <c r="L153" s="87"/>
      <c r="M153" s="87"/>
      <c r="N153" s="87"/>
    </row>
    <row r="154" spans="2:14" hidden="1" outlineLevel="1">
      <c r="B154" s="44"/>
      <c r="C154" s="45"/>
      <c r="D154" s="46"/>
      <c r="E154" s="46"/>
      <c r="F154" s="46"/>
      <c r="G154" s="46"/>
      <c r="H154" s="46"/>
      <c r="I154" s="46"/>
      <c r="J154" s="46"/>
      <c r="K154" s="46"/>
      <c r="L154" s="46"/>
      <c r="M154" s="46"/>
      <c r="N154" s="46"/>
    </row>
    <row r="155" spans="2:14" hidden="1" outlineLevel="1">
      <c r="B155" s="44">
        <v>4</v>
      </c>
      <c r="C155" s="47" t="s">
        <v>93</v>
      </c>
      <c r="D155" s="46"/>
      <c r="E155" s="46"/>
      <c r="F155" s="46"/>
      <c r="G155" s="46"/>
      <c r="H155" s="46"/>
      <c r="I155" s="46"/>
      <c r="J155" s="46"/>
      <c r="K155" s="46"/>
      <c r="L155" s="46"/>
      <c r="M155" s="46"/>
      <c r="N155" s="46"/>
    </row>
    <row r="156" spans="2:14" hidden="1" outlineLevel="1">
      <c r="B156" s="44"/>
      <c r="C156" s="45"/>
      <c r="D156" s="46"/>
      <c r="E156" s="46"/>
      <c r="F156" s="46"/>
      <c r="G156" s="46"/>
      <c r="H156" s="46"/>
      <c r="I156" s="46"/>
      <c r="J156" s="46"/>
      <c r="K156" s="46"/>
      <c r="L156" s="46"/>
      <c r="M156" s="46"/>
      <c r="N156" s="46"/>
    </row>
    <row r="157" spans="2:14" hidden="1" outlineLevel="1">
      <c r="B157" s="44">
        <v>5</v>
      </c>
      <c r="C157" s="47" t="s">
        <v>94</v>
      </c>
      <c r="D157" s="46"/>
      <c r="E157" s="46"/>
      <c r="F157" s="46"/>
      <c r="G157" s="46"/>
      <c r="H157" s="46"/>
      <c r="I157" s="46"/>
      <c r="J157" s="46"/>
      <c r="K157" s="46"/>
      <c r="L157" s="46"/>
      <c r="M157" s="46"/>
      <c r="N157" s="46"/>
    </row>
    <row r="158" spans="2:14" hidden="1" outlineLevel="1">
      <c r="B158" s="44"/>
      <c r="C158" s="45"/>
      <c r="D158" s="46"/>
      <c r="E158" s="46"/>
      <c r="F158" s="46"/>
      <c r="G158" s="46"/>
      <c r="H158" s="46"/>
      <c r="I158" s="46"/>
      <c r="J158" s="46"/>
      <c r="K158" s="46"/>
      <c r="L158" s="46"/>
      <c r="M158" s="46"/>
      <c r="N158" s="46"/>
    </row>
    <row r="159" spans="2:14" ht="12.75" hidden="1" customHeight="1" outlineLevel="1">
      <c r="B159" s="44">
        <v>6</v>
      </c>
      <c r="C159" s="87" t="s">
        <v>95</v>
      </c>
      <c r="D159" s="87"/>
      <c r="E159" s="87"/>
      <c r="F159" s="87"/>
      <c r="G159" s="87"/>
      <c r="H159" s="87"/>
      <c r="I159" s="87"/>
      <c r="J159" s="87"/>
      <c r="K159" s="87"/>
      <c r="L159" s="87"/>
      <c r="M159" s="87"/>
      <c r="N159" s="87"/>
    </row>
    <row r="160" spans="2:14" hidden="1" outlineLevel="1">
      <c r="B160" s="46"/>
      <c r="C160" s="87"/>
      <c r="D160" s="87"/>
      <c r="E160" s="87"/>
      <c r="F160" s="87"/>
      <c r="G160" s="87"/>
      <c r="H160" s="87"/>
      <c r="I160" s="87"/>
      <c r="J160" s="87"/>
      <c r="K160" s="87"/>
      <c r="L160" s="87"/>
      <c r="M160" s="87"/>
      <c r="N160" s="87"/>
    </row>
    <row r="161" spans="2:26" hidden="1" outlineLevel="1">
      <c r="B161" s="46"/>
      <c r="C161" s="87"/>
      <c r="D161" s="87"/>
      <c r="E161" s="87"/>
      <c r="F161" s="87"/>
      <c r="G161" s="87"/>
      <c r="H161" s="87"/>
      <c r="I161" s="87"/>
      <c r="J161" s="87"/>
      <c r="K161" s="87"/>
      <c r="L161" s="87"/>
      <c r="M161" s="87"/>
      <c r="N161" s="87"/>
    </row>
    <row r="162" spans="2:26" hidden="1" outlineLevel="1"/>
    <row r="163" spans="2:26" collapsed="1"/>
    <row r="164" spans="2:26" ht="21">
      <c r="B164" s="88" t="s">
        <v>7</v>
      </c>
      <c r="C164" s="88"/>
      <c r="D164" s="88"/>
      <c r="E164" s="88"/>
      <c r="F164" s="88"/>
      <c r="G164" s="88"/>
      <c r="H164" s="88"/>
      <c r="I164" s="88"/>
      <c r="J164" s="88"/>
      <c r="K164" s="88"/>
      <c r="L164" s="88"/>
      <c r="M164" s="88"/>
      <c r="N164" s="88"/>
      <c r="P164" s="100" t="s">
        <v>8</v>
      </c>
      <c r="Q164" s="100"/>
      <c r="R164" s="100"/>
      <c r="S164" s="100"/>
      <c r="T164" s="100"/>
      <c r="U164" s="100"/>
      <c r="V164" s="100"/>
      <c r="W164" s="100"/>
      <c r="X164" s="100"/>
      <c r="Y164" s="100"/>
      <c r="Z164" s="100"/>
    </row>
    <row r="166" spans="2:26" ht="14.25">
      <c r="F166" s="7" t="s">
        <v>9</v>
      </c>
      <c r="G166" s="8" t="s">
        <v>10</v>
      </c>
      <c r="S166" s="7" t="s">
        <v>9</v>
      </c>
      <c r="T166" s="61" t="s">
        <v>10</v>
      </c>
    </row>
    <row r="167" spans="2:26" ht="15">
      <c r="F167" s="7" t="s">
        <v>11</v>
      </c>
      <c r="G167" s="93" t="s">
        <v>98</v>
      </c>
      <c r="H167" s="93"/>
      <c r="S167" s="7" t="s">
        <v>11</v>
      </c>
      <c r="T167" s="93" t="str">
        <f>G167</f>
        <v>1/1/24 - 12/31/24</v>
      </c>
      <c r="U167" s="93"/>
    </row>
    <row r="169" spans="2:26">
      <c r="E169" s="94" t="s">
        <v>13</v>
      </c>
      <c r="F169" s="95"/>
      <c r="G169" s="95"/>
      <c r="H169" s="96"/>
      <c r="J169" s="9"/>
      <c r="K169" s="10" t="s">
        <v>14</v>
      </c>
      <c r="L169" s="10"/>
      <c r="M169" s="11"/>
      <c r="S169" s="74" t="s">
        <v>15</v>
      </c>
      <c r="T169" s="74" t="s">
        <v>16</v>
      </c>
      <c r="U169" s="74" t="s">
        <v>17</v>
      </c>
      <c r="V169" s="74" t="s">
        <v>18</v>
      </c>
      <c r="W169" s="74" t="s">
        <v>19</v>
      </c>
      <c r="X169" s="74" t="s">
        <v>20</v>
      </c>
      <c r="Y169" s="74" t="s">
        <v>21</v>
      </c>
      <c r="Z169" s="74" t="s">
        <v>99</v>
      </c>
    </row>
    <row r="170" spans="2:26" ht="27">
      <c r="B170" s="12" t="s">
        <v>23</v>
      </c>
      <c r="C170" s="13" t="s">
        <v>24</v>
      </c>
      <c r="D170" s="14" t="s">
        <v>25</v>
      </c>
      <c r="E170" s="15" t="s">
        <v>26</v>
      </c>
      <c r="F170" s="16" t="s">
        <v>27</v>
      </c>
      <c r="G170" s="16" t="s">
        <v>28</v>
      </c>
      <c r="H170" s="12" t="s">
        <v>29</v>
      </c>
      <c r="I170" s="17"/>
      <c r="J170" s="18" t="s">
        <v>26</v>
      </c>
      <c r="K170" s="16" t="s">
        <v>30</v>
      </c>
      <c r="L170" s="16" t="s">
        <v>28</v>
      </c>
      <c r="M170" s="12" t="s">
        <v>29</v>
      </c>
      <c r="N170" s="12" t="s">
        <v>31</v>
      </c>
      <c r="P170" s="75" t="s">
        <v>32</v>
      </c>
      <c r="Q170" s="75" t="s">
        <v>33</v>
      </c>
      <c r="R170" s="75" t="s">
        <v>34</v>
      </c>
      <c r="S170" s="76" t="s">
        <v>35</v>
      </c>
      <c r="T170" s="76" t="s">
        <v>36</v>
      </c>
      <c r="U170" s="76" t="s">
        <v>37</v>
      </c>
      <c r="V170" s="76" t="s">
        <v>38</v>
      </c>
      <c r="W170" s="76" t="s">
        <v>39</v>
      </c>
      <c r="X170" s="76" t="s">
        <v>40</v>
      </c>
      <c r="Y170" s="76" t="s">
        <v>41</v>
      </c>
      <c r="Z170" s="76" t="s">
        <v>42</v>
      </c>
    </row>
    <row r="171" spans="2:26" ht="15" hidden="1" customHeight="1" outlineLevel="1">
      <c r="B171" s="19">
        <v>12</v>
      </c>
      <c r="C171" s="20">
        <v>1610</v>
      </c>
      <c r="D171" s="21" t="s">
        <v>43</v>
      </c>
      <c r="E171" s="22"/>
      <c r="F171" s="22"/>
      <c r="G171" s="50"/>
      <c r="H171" s="23"/>
      <c r="I171" s="24"/>
      <c r="J171" s="22"/>
      <c r="K171" s="22"/>
      <c r="L171" s="50"/>
      <c r="M171" s="23"/>
      <c r="N171" s="25"/>
      <c r="P171" s="59">
        <v>12</v>
      </c>
      <c r="Q171" s="20">
        <v>1610</v>
      </c>
      <c r="R171" s="21" t="s">
        <v>43</v>
      </c>
      <c r="S171" s="62"/>
      <c r="T171" s="78"/>
      <c r="U171" s="62"/>
      <c r="V171" s="62"/>
      <c r="W171" s="62"/>
      <c r="X171" s="81"/>
      <c r="Y171" s="80"/>
      <c r="Z171" s="79"/>
    </row>
    <row r="172" spans="2:26" ht="25.5" hidden="1" customHeight="1" outlineLevel="1">
      <c r="B172" s="19">
        <v>12</v>
      </c>
      <c r="C172" s="20">
        <v>1611</v>
      </c>
      <c r="D172" s="21" t="s">
        <v>44</v>
      </c>
      <c r="E172" s="22"/>
      <c r="F172" s="22"/>
      <c r="G172" s="50"/>
      <c r="H172" s="23"/>
      <c r="I172" s="27"/>
      <c r="J172" s="22"/>
      <c r="K172" s="22"/>
      <c r="L172" s="50"/>
      <c r="M172" s="23"/>
      <c r="N172" s="25"/>
      <c r="P172" s="59">
        <v>12</v>
      </c>
      <c r="Q172" s="20">
        <v>1611</v>
      </c>
      <c r="R172" s="21" t="s">
        <v>44</v>
      </c>
      <c r="S172" s="62"/>
      <c r="T172" s="78"/>
      <c r="U172" s="62"/>
      <c r="V172" s="62"/>
      <c r="W172" s="62"/>
      <c r="X172" s="81"/>
      <c r="Y172" s="80"/>
      <c r="Z172" s="79"/>
    </row>
    <row r="173" spans="2:26" ht="25.5" hidden="1" customHeight="1" outlineLevel="1">
      <c r="B173" s="19" t="s">
        <v>45</v>
      </c>
      <c r="C173" s="20">
        <v>1612</v>
      </c>
      <c r="D173" s="21" t="s">
        <v>46</v>
      </c>
      <c r="E173" s="22"/>
      <c r="F173" s="22"/>
      <c r="G173" s="50"/>
      <c r="H173" s="23"/>
      <c r="I173" s="27"/>
      <c r="J173" s="22"/>
      <c r="K173" s="22"/>
      <c r="L173" s="50"/>
      <c r="M173" s="23"/>
      <c r="N173" s="25"/>
      <c r="P173" s="59" t="s">
        <v>45</v>
      </c>
      <c r="Q173" s="20">
        <v>1612</v>
      </c>
      <c r="R173" s="21" t="s">
        <v>46</v>
      </c>
      <c r="S173" s="62"/>
      <c r="T173" s="78"/>
      <c r="U173" s="62"/>
      <c r="V173" s="62"/>
      <c r="W173" s="62"/>
      <c r="X173" s="81"/>
      <c r="Y173" s="80"/>
      <c r="Z173" s="79"/>
    </row>
    <row r="174" spans="2:26" ht="15" hidden="1" customHeight="1" outlineLevel="1">
      <c r="B174" s="19"/>
      <c r="C174" s="20">
        <v>1665</v>
      </c>
      <c r="D174" s="21" t="s">
        <v>47</v>
      </c>
      <c r="E174" s="22"/>
      <c r="F174" s="22"/>
      <c r="G174" s="50"/>
      <c r="H174" s="23"/>
      <c r="I174" s="27"/>
      <c r="J174" s="22"/>
      <c r="K174" s="22"/>
      <c r="L174" s="50"/>
      <c r="M174" s="23"/>
      <c r="N174" s="25"/>
      <c r="P174" s="59"/>
      <c r="Q174" s="20">
        <v>1665</v>
      </c>
      <c r="R174" s="21" t="s">
        <v>47</v>
      </c>
      <c r="S174" s="62"/>
      <c r="T174" s="78"/>
      <c r="U174" s="62"/>
      <c r="V174" s="62"/>
      <c r="W174" s="62"/>
      <c r="X174" s="81"/>
      <c r="Y174" s="80"/>
      <c r="Z174" s="79"/>
    </row>
    <row r="175" spans="2:26" ht="15" hidden="1" customHeight="1" outlineLevel="1">
      <c r="B175" s="19"/>
      <c r="C175" s="20">
        <v>1675</v>
      </c>
      <c r="D175" s="21" t="s">
        <v>48</v>
      </c>
      <c r="E175" s="22"/>
      <c r="F175" s="22"/>
      <c r="G175" s="50"/>
      <c r="H175" s="23"/>
      <c r="I175" s="27"/>
      <c r="J175" s="22"/>
      <c r="K175" s="22"/>
      <c r="L175" s="50"/>
      <c r="M175" s="23"/>
      <c r="N175" s="25"/>
      <c r="P175" s="59"/>
      <c r="Q175" s="20">
        <v>1675</v>
      </c>
      <c r="R175" s="21" t="s">
        <v>48</v>
      </c>
      <c r="S175" s="62"/>
      <c r="T175" s="78"/>
      <c r="U175" s="62"/>
      <c r="V175" s="62"/>
      <c r="W175" s="62"/>
      <c r="X175" s="81"/>
      <c r="Y175" s="80"/>
      <c r="Z175" s="79"/>
    </row>
    <row r="176" spans="2:26" ht="15" hidden="1" customHeight="1" outlineLevel="1">
      <c r="B176" s="19" t="s">
        <v>49</v>
      </c>
      <c r="C176" s="28">
        <v>1615</v>
      </c>
      <c r="D176" s="21" t="s">
        <v>50</v>
      </c>
      <c r="E176" s="22"/>
      <c r="F176" s="22"/>
      <c r="G176" s="50"/>
      <c r="H176" s="23"/>
      <c r="I176" s="27"/>
      <c r="J176" s="22"/>
      <c r="K176" s="22"/>
      <c r="L176" s="50"/>
      <c r="M176" s="23"/>
      <c r="N176" s="25"/>
      <c r="P176" s="59" t="s">
        <v>49</v>
      </c>
      <c r="Q176" s="28">
        <v>1615</v>
      </c>
      <c r="R176" s="21" t="s">
        <v>50</v>
      </c>
      <c r="S176" s="62"/>
      <c r="T176" s="78"/>
      <c r="U176" s="62"/>
      <c r="V176" s="62"/>
      <c r="W176" s="62"/>
      <c r="X176" s="81"/>
      <c r="Y176" s="80"/>
      <c r="Z176" s="79"/>
    </row>
    <row r="177" spans="2:29" ht="15" hidden="1" customHeight="1" outlineLevel="1">
      <c r="B177" s="19">
        <v>1</v>
      </c>
      <c r="C177" s="28">
        <v>1620</v>
      </c>
      <c r="D177" s="21" t="s">
        <v>51</v>
      </c>
      <c r="E177" s="22"/>
      <c r="F177" s="22"/>
      <c r="G177" s="50"/>
      <c r="H177" s="23"/>
      <c r="I177" s="27"/>
      <c r="J177" s="22"/>
      <c r="K177" s="22"/>
      <c r="L177" s="50"/>
      <c r="M177" s="23"/>
      <c r="N177" s="25"/>
      <c r="P177" s="59">
        <v>1</v>
      </c>
      <c r="Q177" s="28">
        <v>1620</v>
      </c>
      <c r="R177" s="21" t="s">
        <v>51</v>
      </c>
      <c r="S177" s="62"/>
      <c r="T177" s="78"/>
      <c r="U177" s="62"/>
      <c r="V177" s="62"/>
      <c r="W177" s="62"/>
      <c r="X177" s="81"/>
      <c r="Y177" s="80"/>
      <c r="Z177" s="79"/>
    </row>
    <row r="178" spans="2:29" ht="14.25" collapsed="1">
      <c r="B178" s="59" t="s">
        <v>49</v>
      </c>
      <c r="C178" s="20">
        <v>1705</v>
      </c>
      <c r="D178" s="21" t="s">
        <v>50</v>
      </c>
      <c r="E178" s="22"/>
      <c r="F178" s="22"/>
      <c r="G178" s="50"/>
      <c r="H178" s="23"/>
      <c r="I178" s="27"/>
      <c r="J178" s="22"/>
      <c r="K178" s="22"/>
      <c r="L178" s="50"/>
      <c r="M178" s="23"/>
      <c r="N178" s="25"/>
      <c r="P178" s="59" t="s">
        <v>49</v>
      </c>
      <c r="Q178" s="20">
        <v>1705</v>
      </c>
      <c r="R178" s="21" t="s">
        <v>50</v>
      </c>
      <c r="S178" s="69"/>
      <c r="T178" s="83"/>
      <c r="U178" s="69"/>
      <c r="V178" s="69"/>
      <c r="W178" s="69"/>
      <c r="X178" s="84"/>
      <c r="Y178" s="85"/>
      <c r="Z178" s="86"/>
    </row>
    <row r="179" spans="2:29">
      <c r="B179" s="59">
        <v>14.1</v>
      </c>
      <c r="C179" s="28">
        <v>1706</v>
      </c>
      <c r="D179" s="21" t="s">
        <v>52</v>
      </c>
      <c r="E179" s="48">
        <f>'FA-Exhibit EB-2020-0150'!E178+'FA-Exhibit COVID'!E179+'FA-Exhibit CCVA'!E179</f>
        <v>42249031.867601886</v>
      </c>
      <c r="F179" s="48"/>
      <c r="G179" s="51"/>
      <c r="H179" s="49">
        <f>E179+F179+G179</f>
        <v>42249031.867601886</v>
      </c>
      <c r="I179" s="27"/>
      <c r="J179" s="48">
        <f>'FA-Exhibit EB-2020-0150'!J178+'FA-Exhibit COVID'!J179+'FA-Exhibit CCVA'!J179</f>
        <v>739358.05768303317</v>
      </c>
      <c r="K179" s="48">
        <f>'FA-Exhibit EB-2020-0150'!K178+'FA-Exhibit COVID'!K179+'FA-Exhibit CCVA'!K179</f>
        <v>422490.31867601885</v>
      </c>
      <c r="L179" s="51"/>
      <c r="M179" s="49">
        <f>J179+K179-L179</f>
        <v>1161848.376359052</v>
      </c>
      <c r="N179" s="25">
        <f t="shared" ref="N179" si="14">H179-M179</f>
        <v>41087183.491242833</v>
      </c>
      <c r="P179" s="59">
        <v>14.1</v>
      </c>
      <c r="Q179" s="28">
        <v>1706</v>
      </c>
      <c r="R179" s="21" t="s">
        <v>52</v>
      </c>
      <c r="S179" s="69">
        <f>'FA-Exhibit EB-2020-0150'!S178+'FA-Exhibit COVID'!S179+'FA-Exhibit CCVA'!S179</f>
        <v>42249031.867601886</v>
      </c>
      <c r="T179" s="83"/>
      <c r="U179" s="69">
        <f>'FA-Exhibit EB-2020-0150'!U178+'FA-Exhibit COVID'!U179+'FA-Exhibit CCVA'!U179</f>
        <v>42249031.867601886</v>
      </c>
      <c r="V179" s="69"/>
      <c r="W179" s="69">
        <f>'FA-Exhibit EB-2020-0150'!W178+'FA-Exhibit COVID'!W179+'FA-Exhibit CCVA'!W179</f>
        <v>42249031.867601886</v>
      </c>
      <c r="X179" s="84">
        <v>100</v>
      </c>
      <c r="Y179" s="85">
        <f t="shared" ref="Y179:Y183" si="15">1/X179</f>
        <v>0.01</v>
      </c>
      <c r="Z179" s="69">
        <f>'FA-Exhibit EB-2020-0150'!Z178+'FA-Exhibit COVID'!Z179+'FA-Exhibit CCVA'!Z179</f>
        <v>422490.31867601885</v>
      </c>
    </row>
    <row r="180" spans="2:29">
      <c r="B180" s="59">
        <v>1</v>
      </c>
      <c r="C180" s="20">
        <v>1708</v>
      </c>
      <c r="D180" s="21" t="s">
        <v>51</v>
      </c>
      <c r="E180" s="48"/>
      <c r="F180" s="48"/>
      <c r="G180" s="51"/>
      <c r="H180" s="49"/>
      <c r="I180" s="27"/>
      <c r="J180" s="48"/>
      <c r="K180" s="48"/>
      <c r="L180" s="51"/>
      <c r="M180" s="49"/>
      <c r="N180" s="25"/>
      <c r="P180" s="59">
        <v>1</v>
      </c>
      <c r="Q180" s="20">
        <v>1708</v>
      </c>
      <c r="R180" s="21" t="s">
        <v>51</v>
      </c>
      <c r="S180" s="69"/>
      <c r="T180" s="83"/>
      <c r="U180" s="69"/>
      <c r="V180" s="69"/>
      <c r="W180" s="69"/>
      <c r="X180" s="84"/>
      <c r="Y180" s="85"/>
      <c r="Z180" s="86"/>
    </row>
    <row r="181" spans="2:29" ht="15" customHeight="1">
      <c r="B181" s="59">
        <v>47</v>
      </c>
      <c r="C181" s="20">
        <v>1715</v>
      </c>
      <c r="D181" s="21" t="s">
        <v>53</v>
      </c>
      <c r="E181" s="48"/>
      <c r="F181" s="48"/>
      <c r="G181" s="51"/>
      <c r="H181" s="49"/>
      <c r="I181" s="27"/>
      <c r="J181" s="48"/>
      <c r="K181" s="48"/>
      <c r="L181" s="51"/>
      <c r="M181" s="49"/>
      <c r="N181" s="25"/>
      <c r="P181" s="59">
        <v>47</v>
      </c>
      <c r="Q181" s="20">
        <v>1715</v>
      </c>
      <c r="R181" s="21" t="s">
        <v>53</v>
      </c>
      <c r="S181" s="69"/>
      <c r="T181" s="83"/>
      <c r="U181" s="69"/>
      <c r="V181" s="69"/>
      <c r="W181" s="69"/>
      <c r="X181" s="84"/>
      <c r="Y181" s="85"/>
      <c r="Z181" s="86"/>
    </row>
    <row r="182" spans="2:29">
      <c r="B182" s="59">
        <v>47</v>
      </c>
      <c r="C182" s="20">
        <v>1720</v>
      </c>
      <c r="D182" s="21" t="s">
        <v>54</v>
      </c>
      <c r="E182" s="48">
        <f>'FA-Exhibit EB-2020-0150'!E181+'FA-Exhibit COVID'!E182+'FA-Exhibit CCVA'!E182</f>
        <v>698900158.46696866</v>
      </c>
      <c r="F182" s="48">
        <f>'FA-Exhibit EB-2020-0150'!F181+'FA-Exhibit COVID'!F182+'FA-Exhibit CCVA'!F182</f>
        <v>735000</v>
      </c>
      <c r="G182" s="51"/>
      <c r="H182" s="49">
        <f>E182+F182+G182</f>
        <v>699635158.46696866</v>
      </c>
      <c r="I182" s="27"/>
      <c r="J182" s="48">
        <f>'FA-Exhibit EB-2020-0150'!J181+'FA-Exhibit COVID'!J182+'FA-Exhibit CCVA'!J182</f>
        <v>13580572.525746612</v>
      </c>
      <c r="K182" s="48">
        <f>'FA-Exhibit EB-2020-0150'!K181+'FA-Exhibit COVID'!K182+'FA-Exhibit CCVA'!K182</f>
        <v>7769640.6496329857</v>
      </c>
      <c r="L182" s="51"/>
      <c r="M182" s="49">
        <f>J182+K182-L182</f>
        <v>21350213.175379597</v>
      </c>
      <c r="N182" s="25">
        <f t="shared" ref="N182:N183" si="16">H182-M182</f>
        <v>678284945.29158902</v>
      </c>
      <c r="P182" s="59">
        <v>47</v>
      </c>
      <c r="Q182" s="20">
        <v>1720</v>
      </c>
      <c r="R182" s="21" t="s">
        <v>54</v>
      </c>
      <c r="S182" s="69">
        <f>'FA-Exhibit EB-2020-0150'!S181+'FA-Exhibit COVID'!S182+'FA-Exhibit CCVA'!S182</f>
        <v>698900158.46696866</v>
      </c>
      <c r="T182" s="83"/>
      <c r="U182" s="69">
        <f>'FA-Exhibit EB-2020-0150'!U181+'FA-Exhibit COVID'!U182+'FA-Exhibit CCVA'!U182</f>
        <v>698900158.46696866</v>
      </c>
      <c r="V182" s="69">
        <f>'FA-Exhibit EB-2020-0150'!V181+'FA-Exhibit COVID'!V182+'FA-Exhibit CCVA'!V182</f>
        <v>735000</v>
      </c>
      <c r="W182" s="69">
        <f>'FA-Exhibit EB-2020-0150'!W181+'FA-Exhibit COVID'!W182+'FA-Exhibit CCVA'!W182</f>
        <v>699267658.46696866</v>
      </c>
      <c r="X182" s="84">
        <v>90</v>
      </c>
      <c r="Y182" s="85">
        <f t="shared" si="15"/>
        <v>1.1111111111111112E-2</v>
      </c>
      <c r="Z182" s="69">
        <f>'FA-Exhibit EB-2020-0150'!Z181+'FA-Exhibit COVID'!Z182+'FA-Exhibit CCVA'!Z182</f>
        <v>7769640.6496329857</v>
      </c>
    </row>
    <row r="183" spans="2:29">
      <c r="B183" s="59">
        <v>47</v>
      </c>
      <c r="C183" s="20">
        <v>1730</v>
      </c>
      <c r="D183" s="21" t="s">
        <v>55</v>
      </c>
      <c r="E183" s="48">
        <f>'FA-Exhibit EB-2020-0150'!E182+'FA-Exhibit COVID'!E183+'FA-Exhibit CCVA'!E183</f>
        <v>195003226.83308825</v>
      </c>
      <c r="F183" s="48">
        <f>'FA-Exhibit EB-2020-0150'!F182+'FA-Exhibit COVID'!F183+'FA-Exhibit CCVA'!F183</f>
        <v>0</v>
      </c>
      <c r="G183" s="51"/>
      <c r="H183" s="49">
        <f>E183+F183+G183</f>
        <v>195003226.83308825</v>
      </c>
      <c r="I183" s="27"/>
      <c r="J183" s="48">
        <f>'FA-Exhibit EB-2020-0150'!J182+'FA-Exhibit COVID'!J183+'FA-Exhibit CCVA'!J183</f>
        <v>5248014.8113959525</v>
      </c>
      <c r="K183" s="48">
        <f>'FA-Exhibit EB-2020-0150'!K182+'FA-Exhibit COVID'!K183+'FA-Exhibit CCVA'!K183</f>
        <v>2998865.6065119728</v>
      </c>
      <c r="L183" s="51"/>
      <c r="M183" s="49">
        <f>J183+K183-L183</f>
        <v>8246880.4179079253</v>
      </c>
      <c r="N183" s="25">
        <f t="shared" si="16"/>
        <v>186756346.41518033</v>
      </c>
      <c r="P183" s="59">
        <v>47</v>
      </c>
      <c r="Q183" s="20">
        <v>1730</v>
      </c>
      <c r="R183" s="21" t="s">
        <v>55</v>
      </c>
      <c r="S183" s="69">
        <f>'FA-Exhibit EB-2020-0150'!S182+'FA-Exhibit COVID'!S183+'FA-Exhibit CCVA'!S183</f>
        <v>195003226.83308825</v>
      </c>
      <c r="T183" s="83"/>
      <c r="U183" s="69">
        <f>'FA-Exhibit EB-2020-0150'!U182+'FA-Exhibit COVID'!U183+'FA-Exhibit CCVA'!U183</f>
        <v>195003226.83308825</v>
      </c>
      <c r="V183" s="69">
        <f>'FA-Exhibit EB-2020-0150'!V182+'FA-Exhibit COVID'!V183+'FA-Exhibit CCVA'!V183</f>
        <v>0</v>
      </c>
      <c r="W183" s="69">
        <f>'FA-Exhibit EB-2020-0150'!W182+'FA-Exhibit COVID'!W183+'FA-Exhibit CCVA'!W183</f>
        <v>195003226.83308825</v>
      </c>
      <c r="X183" s="84">
        <f>AVERAGE('FA-Exhibit EB-2020-0150'!X182,'FA-Exhibit COVID'!X183,'FA-Exhibit CCVA'!X183)</f>
        <v>65.004231742674051</v>
      </c>
      <c r="Y183" s="85">
        <f t="shared" si="15"/>
        <v>1.5383613853919589E-2</v>
      </c>
      <c r="Z183" s="69">
        <f>'FA-Exhibit EB-2020-0150'!Z182+'FA-Exhibit COVID'!Z183+'FA-Exhibit CCVA'!Z183</f>
        <v>2998865.6065119728</v>
      </c>
      <c r="AB183" s="26"/>
      <c r="AC183" s="26"/>
    </row>
    <row r="184" spans="2:29" ht="15" customHeight="1">
      <c r="B184" s="59">
        <v>47</v>
      </c>
      <c r="C184" s="20">
        <v>1735</v>
      </c>
      <c r="D184" s="21" t="s">
        <v>56</v>
      </c>
      <c r="E184" s="22"/>
      <c r="F184" s="22"/>
      <c r="G184" s="50"/>
      <c r="H184" s="23"/>
      <c r="I184" s="27"/>
      <c r="J184" s="22"/>
      <c r="K184" s="22"/>
      <c r="L184" s="50"/>
      <c r="M184" s="23"/>
      <c r="N184" s="25"/>
      <c r="P184" s="59">
        <v>47</v>
      </c>
      <c r="Q184" s="20">
        <v>1735</v>
      </c>
      <c r="R184" s="21" t="s">
        <v>56</v>
      </c>
      <c r="S184" s="69"/>
      <c r="T184" s="83"/>
      <c r="U184" s="69"/>
      <c r="V184" s="69"/>
      <c r="W184" s="69"/>
      <c r="X184" s="84"/>
      <c r="Y184" s="85"/>
      <c r="Z184" s="86"/>
    </row>
    <row r="185" spans="2:29" ht="15" customHeight="1">
      <c r="B185" s="59">
        <v>47</v>
      </c>
      <c r="C185" s="20">
        <v>1740</v>
      </c>
      <c r="D185" s="21" t="s">
        <v>57</v>
      </c>
      <c r="E185" s="22"/>
      <c r="F185" s="22"/>
      <c r="G185" s="50"/>
      <c r="H185" s="23"/>
      <c r="I185" s="27"/>
      <c r="J185" s="22"/>
      <c r="K185" s="22"/>
      <c r="L185" s="50"/>
      <c r="M185" s="23"/>
      <c r="N185" s="25"/>
      <c r="P185" s="59">
        <v>47</v>
      </c>
      <c r="Q185" s="20">
        <v>1740</v>
      </c>
      <c r="R185" s="21" t="s">
        <v>57</v>
      </c>
      <c r="S185" s="69"/>
      <c r="T185" s="83"/>
      <c r="U185" s="69"/>
      <c r="V185" s="69"/>
      <c r="W185" s="69"/>
      <c r="X185" s="84"/>
      <c r="Y185" s="85"/>
      <c r="Z185" s="86"/>
    </row>
    <row r="186" spans="2:29" ht="14.25">
      <c r="B186" s="59">
        <v>17</v>
      </c>
      <c r="C186" s="20">
        <v>1745</v>
      </c>
      <c r="D186" s="21" t="s">
        <v>58</v>
      </c>
      <c r="E186" s="22"/>
      <c r="F186" s="22"/>
      <c r="G186" s="50"/>
      <c r="H186" s="23"/>
      <c r="I186" s="27"/>
      <c r="J186" s="22"/>
      <c r="K186" s="22"/>
      <c r="L186" s="50"/>
      <c r="M186" s="23"/>
      <c r="N186" s="25"/>
      <c r="P186" s="59">
        <v>17</v>
      </c>
      <c r="Q186" s="20">
        <v>1745</v>
      </c>
      <c r="R186" s="21" t="s">
        <v>58</v>
      </c>
      <c r="S186" s="69"/>
      <c r="T186" s="83"/>
      <c r="U186" s="69"/>
      <c r="V186" s="69"/>
      <c r="W186" s="69"/>
      <c r="X186" s="84"/>
      <c r="Y186" s="85"/>
      <c r="Z186" s="86"/>
    </row>
    <row r="187" spans="2:29" ht="15" hidden="1" customHeight="1" outlineLevel="1">
      <c r="B187" s="19">
        <v>47</v>
      </c>
      <c r="C187" s="20">
        <v>1830</v>
      </c>
      <c r="D187" s="21" t="s">
        <v>59</v>
      </c>
      <c r="E187" s="22"/>
      <c r="F187" s="22"/>
      <c r="G187" s="50"/>
      <c r="H187" s="23"/>
      <c r="I187" s="27"/>
      <c r="J187" s="22"/>
      <c r="K187" s="22"/>
      <c r="L187" s="50"/>
      <c r="M187" s="23"/>
      <c r="N187" s="25"/>
      <c r="P187" s="59">
        <v>47</v>
      </c>
      <c r="Q187" s="20">
        <v>1830</v>
      </c>
      <c r="R187" s="21" t="s">
        <v>59</v>
      </c>
      <c r="S187" s="62"/>
      <c r="T187" s="78"/>
      <c r="U187" s="62"/>
      <c r="V187" s="62"/>
      <c r="W187" s="62"/>
      <c r="X187" s="81"/>
      <c r="Y187" s="80"/>
      <c r="Z187" s="79"/>
    </row>
    <row r="188" spans="2:29" ht="14.1" hidden="1" customHeight="1" outlineLevel="1">
      <c r="B188" s="19">
        <v>47</v>
      </c>
      <c r="C188" s="20">
        <v>1835</v>
      </c>
      <c r="D188" s="21" t="s">
        <v>60</v>
      </c>
      <c r="E188" s="22"/>
      <c r="F188" s="22"/>
      <c r="G188" s="50"/>
      <c r="H188" s="23"/>
      <c r="I188" s="27"/>
      <c r="J188" s="22"/>
      <c r="K188" s="22"/>
      <c r="L188" s="50"/>
      <c r="M188" s="23"/>
      <c r="N188" s="25"/>
      <c r="P188" s="59">
        <v>47</v>
      </c>
      <c r="Q188" s="20">
        <v>1835</v>
      </c>
      <c r="R188" s="21" t="s">
        <v>60</v>
      </c>
      <c r="S188" s="62"/>
      <c r="T188" s="78"/>
      <c r="U188" s="62"/>
      <c r="V188" s="62"/>
      <c r="W188" s="62"/>
      <c r="X188" s="81"/>
      <c r="Y188" s="80"/>
      <c r="Z188" s="79"/>
    </row>
    <row r="189" spans="2:29" ht="15" hidden="1" customHeight="1" outlineLevel="1">
      <c r="B189" s="19" t="s">
        <v>49</v>
      </c>
      <c r="C189" s="20">
        <v>1905</v>
      </c>
      <c r="D189" s="21" t="s">
        <v>50</v>
      </c>
      <c r="E189" s="22"/>
      <c r="F189" s="22"/>
      <c r="G189" s="50"/>
      <c r="H189" s="23"/>
      <c r="I189" s="27"/>
      <c r="J189" s="22"/>
      <c r="K189" s="22"/>
      <c r="L189" s="50"/>
      <c r="M189" s="23"/>
      <c r="N189" s="25"/>
      <c r="P189" s="59" t="s">
        <v>49</v>
      </c>
      <c r="Q189" s="20">
        <v>1905</v>
      </c>
      <c r="R189" s="21" t="s">
        <v>50</v>
      </c>
      <c r="S189" s="62"/>
      <c r="T189" s="78"/>
      <c r="U189" s="62"/>
      <c r="V189" s="62"/>
      <c r="W189" s="62"/>
      <c r="X189" s="81"/>
      <c r="Y189" s="80"/>
      <c r="Z189" s="79"/>
    </row>
    <row r="190" spans="2:29" ht="15" hidden="1" customHeight="1" outlineLevel="1">
      <c r="B190" s="19">
        <v>47</v>
      </c>
      <c r="C190" s="20">
        <v>1908</v>
      </c>
      <c r="D190" s="21" t="s">
        <v>61</v>
      </c>
      <c r="E190" s="22"/>
      <c r="F190" s="22"/>
      <c r="G190" s="50"/>
      <c r="H190" s="23"/>
      <c r="I190" s="27"/>
      <c r="J190" s="22"/>
      <c r="K190" s="22"/>
      <c r="L190" s="50"/>
      <c r="M190" s="23"/>
      <c r="N190" s="25"/>
      <c r="P190" s="59">
        <v>47</v>
      </c>
      <c r="Q190" s="20">
        <v>1908</v>
      </c>
      <c r="R190" s="21" t="s">
        <v>61</v>
      </c>
      <c r="S190" s="62"/>
      <c r="T190" s="78"/>
      <c r="U190" s="62"/>
      <c r="V190" s="62"/>
      <c r="W190" s="62"/>
      <c r="X190" s="81"/>
      <c r="Y190" s="80"/>
      <c r="Z190" s="79"/>
    </row>
    <row r="191" spans="2:29" ht="15" hidden="1" customHeight="1" outlineLevel="1">
      <c r="B191" s="19">
        <v>13</v>
      </c>
      <c r="C191" s="20">
        <v>1910</v>
      </c>
      <c r="D191" s="21" t="s">
        <v>62</v>
      </c>
      <c r="E191" s="22"/>
      <c r="F191" s="22"/>
      <c r="G191" s="50"/>
      <c r="H191" s="23"/>
      <c r="I191" s="27"/>
      <c r="J191" s="22"/>
      <c r="K191" s="22"/>
      <c r="L191" s="50"/>
      <c r="M191" s="23"/>
      <c r="N191" s="25"/>
      <c r="P191" s="59">
        <v>13</v>
      </c>
      <c r="Q191" s="20">
        <v>1910</v>
      </c>
      <c r="R191" s="21" t="s">
        <v>62</v>
      </c>
      <c r="S191" s="62"/>
      <c r="T191" s="78"/>
      <c r="U191" s="62"/>
      <c r="V191" s="62"/>
      <c r="W191" s="62"/>
      <c r="X191" s="81"/>
      <c r="Y191" s="80"/>
      <c r="Z191" s="79"/>
    </row>
    <row r="192" spans="2:29" ht="15" hidden="1" customHeight="1" outlineLevel="1">
      <c r="B192" s="19">
        <v>8</v>
      </c>
      <c r="C192" s="20">
        <v>1915</v>
      </c>
      <c r="D192" s="21" t="s">
        <v>63</v>
      </c>
      <c r="E192" s="22"/>
      <c r="F192" s="22"/>
      <c r="G192" s="50"/>
      <c r="H192" s="23"/>
      <c r="I192" s="27"/>
      <c r="J192" s="22"/>
      <c r="K192" s="22"/>
      <c r="L192" s="50"/>
      <c r="M192" s="23"/>
      <c r="N192" s="25"/>
      <c r="P192" s="59">
        <v>8</v>
      </c>
      <c r="Q192" s="20">
        <v>1915</v>
      </c>
      <c r="R192" s="21" t="s">
        <v>63</v>
      </c>
      <c r="S192" s="62"/>
      <c r="T192" s="78"/>
      <c r="U192" s="62"/>
      <c r="V192" s="62"/>
      <c r="W192" s="62"/>
      <c r="X192" s="81"/>
      <c r="Y192" s="80"/>
      <c r="Z192" s="79"/>
    </row>
    <row r="193" spans="2:26" ht="15" hidden="1" customHeight="1" outlineLevel="1">
      <c r="B193" s="19">
        <v>10</v>
      </c>
      <c r="C193" s="20">
        <v>1920</v>
      </c>
      <c r="D193" s="21" t="s">
        <v>64</v>
      </c>
      <c r="E193" s="22"/>
      <c r="F193" s="22"/>
      <c r="G193" s="50"/>
      <c r="H193" s="23"/>
      <c r="I193" s="27"/>
      <c r="J193" s="22"/>
      <c r="K193" s="22"/>
      <c r="L193" s="50"/>
      <c r="M193" s="23"/>
      <c r="N193" s="25"/>
      <c r="P193" s="59">
        <v>10</v>
      </c>
      <c r="Q193" s="20">
        <v>1920</v>
      </c>
      <c r="R193" s="21" t="s">
        <v>64</v>
      </c>
      <c r="S193" s="62"/>
      <c r="T193" s="78"/>
      <c r="U193" s="62"/>
      <c r="V193" s="62"/>
      <c r="W193" s="62"/>
      <c r="X193" s="81"/>
      <c r="Y193" s="80"/>
      <c r="Z193" s="79"/>
    </row>
    <row r="194" spans="2:26" ht="15" hidden="1" customHeight="1" outlineLevel="1">
      <c r="B194" s="19">
        <v>50</v>
      </c>
      <c r="C194" s="28">
        <v>1925</v>
      </c>
      <c r="D194" s="21" t="s">
        <v>65</v>
      </c>
      <c r="E194" s="22"/>
      <c r="F194" s="22"/>
      <c r="G194" s="50"/>
      <c r="H194" s="23"/>
      <c r="I194" s="27"/>
      <c r="J194" s="22"/>
      <c r="K194" s="22"/>
      <c r="L194" s="50"/>
      <c r="M194" s="23"/>
      <c r="N194" s="25"/>
      <c r="P194" s="59">
        <v>50</v>
      </c>
      <c r="Q194" s="28">
        <v>1925</v>
      </c>
      <c r="R194" s="21" t="s">
        <v>65</v>
      </c>
      <c r="S194" s="62"/>
      <c r="T194" s="78"/>
      <c r="U194" s="62"/>
      <c r="V194" s="62"/>
      <c r="W194" s="62"/>
      <c r="X194" s="81"/>
      <c r="Y194" s="80"/>
      <c r="Z194" s="79"/>
    </row>
    <row r="195" spans="2:26" ht="15" hidden="1" customHeight="1" outlineLevel="1">
      <c r="B195" s="19">
        <v>10</v>
      </c>
      <c r="C195" s="20">
        <v>1930</v>
      </c>
      <c r="D195" s="21" t="s">
        <v>66</v>
      </c>
      <c r="E195" s="22"/>
      <c r="F195" s="22"/>
      <c r="G195" s="50"/>
      <c r="H195" s="23"/>
      <c r="I195" s="27"/>
      <c r="J195" s="22"/>
      <c r="K195" s="22"/>
      <c r="L195" s="50"/>
      <c r="M195" s="23"/>
      <c r="N195" s="25"/>
      <c r="P195" s="59">
        <v>10</v>
      </c>
      <c r="Q195" s="20">
        <v>1930</v>
      </c>
      <c r="R195" s="21" t="s">
        <v>66</v>
      </c>
      <c r="S195" s="62"/>
      <c r="T195" s="78"/>
      <c r="U195" s="62"/>
      <c r="V195" s="62"/>
      <c r="W195" s="62"/>
      <c r="X195" s="81"/>
      <c r="Y195" s="80"/>
      <c r="Z195" s="79"/>
    </row>
    <row r="196" spans="2:26" ht="15" hidden="1" customHeight="1" outlineLevel="1">
      <c r="B196" s="19">
        <v>8</v>
      </c>
      <c r="C196" s="20">
        <v>1935</v>
      </c>
      <c r="D196" s="21" t="s">
        <v>67</v>
      </c>
      <c r="E196" s="22"/>
      <c r="F196" s="22"/>
      <c r="G196" s="50"/>
      <c r="H196" s="23"/>
      <c r="I196" s="27"/>
      <c r="J196" s="22"/>
      <c r="K196" s="22"/>
      <c r="L196" s="50"/>
      <c r="M196" s="23"/>
      <c r="N196" s="25"/>
      <c r="P196" s="59">
        <v>8</v>
      </c>
      <c r="Q196" s="20">
        <v>1935</v>
      </c>
      <c r="R196" s="21" t="s">
        <v>67</v>
      </c>
      <c r="S196" s="62"/>
      <c r="T196" s="78"/>
      <c r="U196" s="62"/>
      <c r="V196" s="62"/>
      <c r="W196" s="62"/>
      <c r="X196" s="81"/>
      <c r="Y196" s="80"/>
      <c r="Z196" s="79"/>
    </row>
    <row r="197" spans="2:26" ht="15" hidden="1" customHeight="1" outlineLevel="1">
      <c r="B197" s="19">
        <v>8</v>
      </c>
      <c r="C197" s="20">
        <v>1940</v>
      </c>
      <c r="D197" s="21" t="s">
        <v>68</v>
      </c>
      <c r="E197" s="22"/>
      <c r="F197" s="22"/>
      <c r="G197" s="50"/>
      <c r="H197" s="23"/>
      <c r="I197" s="27"/>
      <c r="J197" s="22"/>
      <c r="K197" s="22"/>
      <c r="L197" s="50"/>
      <c r="M197" s="23"/>
      <c r="N197" s="25"/>
      <c r="P197" s="59">
        <v>8</v>
      </c>
      <c r="Q197" s="20">
        <v>1940</v>
      </c>
      <c r="R197" s="21" t="s">
        <v>68</v>
      </c>
      <c r="S197" s="62"/>
      <c r="T197" s="78"/>
      <c r="U197" s="62"/>
      <c r="V197" s="62"/>
      <c r="W197" s="62"/>
      <c r="X197" s="81"/>
      <c r="Y197" s="80"/>
      <c r="Z197" s="79"/>
    </row>
    <row r="198" spans="2:26" ht="15" hidden="1" customHeight="1" outlineLevel="1">
      <c r="B198" s="19">
        <v>8</v>
      </c>
      <c r="C198" s="20">
        <v>1945</v>
      </c>
      <c r="D198" s="21" t="s">
        <v>69</v>
      </c>
      <c r="E198" s="22"/>
      <c r="F198" s="22"/>
      <c r="G198" s="50"/>
      <c r="H198" s="23"/>
      <c r="I198" s="27"/>
      <c r="J198" s="22"/>
      <c r="K198" s="22"/>
      <c r="L198" s="50"/>
      <c r="M198" s="23"/>
      <c r="N198" s="25"/>
      <c r="P198" s="59">
        <v>8</v>
      </c>
      <c r="Q198" s="20">
        <v>1945</v>
      </c>
      <c r="R198" s="21" t="s">
        <v>69</v>
      </c>
      <c r="S198" s="62"/>
      <c r="T198" s="78"/>
      <c r="U198" s="62"/>
      <c r="V198" s="62"/>
      <c r="W198" s="62"/>
      <c r="X198" s="81"/>
      <c r="Y198" s="80"/>
      <c r="Z198" s="79"/>
    </row>
    <row r="199" spans="2:26" ht="15" hidden="1" customHeight="1" outlineLevel="1">
      <c r="B199" s="19">
        <v>8</v>
      </c>
      <c r="C199" s="20">
        <v>1950</v>
      </c>
      <c r="D199" s="21" t="s">
        <v>70</v>
      </c>
      <c r="E199" s="22"/>
      <c r="F199" s="22"/>
      <c r="G199" s="50"/>
      <c r="H199" s="23"/>
      <c r="I199" s="27"/>
      <c r="J199" s="22"/>
      <c r="K199" s="22"/>
      <c r="L199" s="50"/>
      <c r="M199" s="23"/>
      <c r="N199" s="25"/>
      <c r="P199" s="59">
        <v>8</v>
      </c>
      <c r="Q199" s="20">
        <v>1950</v>
      </c>
      <c r="R199" s="21" t="s">
        <v>70</v>
      </c>
      <c r="S199" s="62"/>
      <c r="T199" s="78"/>
      <c r="U199" s="62"/>
      <c r="V199" s="62"/>
      <c r="W199" s="62"/>
      <c r="X199" s="81"/>
      <c r="Y199" s="80"/>
      <c r="Z199" s="79"/>
    </row>
    <row r="200" spans="2:26" ht="15" hidden="1" customHeight="1" outlineLevel="1">
      <c r="B200" s="19">
        <v>8</v>
      </c>
      <c r="C200" s="20">
        <v>1955</v>
      </c>
      <c r="D200" s="21" t="s">
        <v>71</v>
      </c>
      <c r="E200" s="22"/>
      <c r="F200" s="22"/>
      <c r="G200" s="50"/>
      <c r="H200" s="23"/>
      <c r="I200" s="27"/>
      <c r="J200" s="22"/>
      <c r="K200" s="22"/>
      <c r="L200" s="50"/>
      <c r="M200" s="23"/>
      <c r="N200" s="25"/>
      <c r="P200" s="59">
        <v>8</v>
      </c>
      <c r="Q200" s="20">
        <v>1955</v>
      </c>
      <c r="R200" s="21" t="s">
        <v>71</v>
      </c>
      <c r="S200" s="62"/>
      <c r="T200" s="78"/>
      <c r="U200" s="62"/>
      <c r="V200" s="62"/>
      <c r="W200" s="62"/>
      <c r="X200" s="81"/>
      <c r="Y200" s="80"/>
      <c r="Z200" s="79"/>
    </row>
    <row r="201" spans="2:26" ht="14.1" hidden="1" customHeight="1" outlineLevel="1">
      <c r="B201" s="19">
        <v>8</v>
      </c>
      <c r="C201" s="20">
        <v>1960</v>
      </c>
      <c r="D201" s="21" t="s">
        <v>72</v>
      </c>
      <c r="E201" s="22"/>
      <c r="F201" s="22"/>
      <c r="G201" s="50"/>
      <c r="H201" s="23"/>
      <c r="I201" s="27"/>
      <c r="J201" s="22"/>
      <c r="K201" s="22"/>
      <c r="L201" s="50"/>
      <c r="M201" s="23"/>
      <c r="N201" s="25"/>
      <c r="P201" s="59">
        <v>8</v>
      </c>
      <c r="Q201" s="20">
        <v>1960</v>
      </c>
      <c r="R201" s="21" t="s">
        <v>72</v>
      </c>
      <c r="S201" s="62"/>
      <c r="T201" s="78"/>
      <c r="U201" s="62"/>
      <c r="V201" s="62"/>
      <c r="W201" s="62"/>
      <c r="X201" s="81"/>
      <c r="Y201" s="80"/>
      <c r="Z201" s="79"/>
    </row>
    <row r="202" spans="2:26" ht="25.5" hidden="1" customHeight="1" outlineLevel="1">
      <c r="B202" s="30">
        <v>47</v>
      </c>
      <c r="C202" s="20">
        <v>1970</v>
      </c>
      <c r="D202" s="21" t="s">
        <v>73</v>
      </c>
      <c r="E202" s="22"/>
      <c r="F202" s="22"/>
      <c r="G202" s="50"/>
      <c r="H202" s="23"/>
      <c r="I202" s="27"/>
      <c r="J202" s="22"/>
      <c r="K202" s="22"/>
      <c r="L202" s="50"/>
      <c r="M202" s="23"/>
      <c r="N202" s="25"/>
      <c r="P202" s="72">
        <v>47</v>
      </c>
      <c r="Q202" s="20">
        <v>1970</v>
      </c>
      <c r="R202" s="21" t="s">
        <v>73</v>
      </c>
      <c r="S202" s="62"/>
      <c r="T202" s="78"/>
      <c r="U202" s="62"/>
      <c r="V202" s="62"/>
      <c r="W202" s="62"/>
      <c r="X202" s="81"/>
      <c r="Y202" s="80"/>
      <c r="Z202" s="79"/>
    </row>
    <row r="203" spans="2:26" ht="25.5" hidden="1" customHeight="1" outlineLevel="1">
      <c r="B203" s="19">
        <v>47</v>
      </c>
      <c r="C203" s="20">
        <v>1975</v>
      </c>
      <c r="D203" s="21" t="s">
        <v>74</v>
      </c>
      <c r="E203" s="22"/>
      <c r="F203" s="22"/>
      <c r="G203" s="50"/>
      <c r="H203" s="23"/>
      <c r="I203" s="27"/>
      <c r="J203" s="22"/>
      <c r="K203" s="22"/>
      <c r="L203" s="50"/>
      <c r="M203" s="23"/>
      <c r="N203" s="25"/>
      <c r="P203" s="59">
        <v>47</v>
      </c>
      <c r="Q203" s="20">
        <v>1975</v>
      </c>
      <c r="R203" s="21" t="s">
        <v>74</v>
      </c>
      <c r="S203" s="62"/>
      <c r="T203" s="78"/>
      <c r="U203" s="62"/>
      <c r="V203" s="62"/>
      <c r="W203" s="62"/>
      <c r="X203" s="81"/>
      <c r="Y203" s="80"/>
      <c r="Z203" s="79"/>
    </row>
    <row r="204" spans="2:26" ht="15" hidden="1" customHeight="1" outlineLevel="1">
      <c r="B204" s="19">
        <v>47</v>
      </c>
      <c r="C204" s="20">
        <v>1980</v>
      </c>
      <c r="D204" s="21" t="s">
        <v>75</v>
      </c>
      <c r="E204" s="22"/>
      <c r="F204" s="22"/>
      <c r="G204" s="50"/>
      <c r="H204" s="23"/>
      <c r="I204" s="27"/>
      <c r="J204" s="22"/>
      <c r="K204" s="22"/>
      <c r="L204" s="50"/>
      <c r="M204" s="23"/>
      <c r="N204" s="25"/>
      <c r="P204" s="59">
        <v>47</v>
      </c>
      <c r="Q204" s="20">
        <v>1980</v>
      </c>
      <c r="R204" s="21" t="s">
        <v>75</v>
      </c>
      <c r="S204" s="62"/>
      <c r="T204" s="78"/>
      <c r="U204" s="62"/>
      <c r="V204" s="62"/>
      <c r="W204" s="62"/>
      <c r="X204" s="81"/>
      <c r="Y204" s="80"/>
      <c r="Z204" s="79"/>
    </row>
    <row r="205" spans="2:26" ht="15" hidden="1" customHeight="1" outlineLevel="1">
      <c r="B205" s="19">
        <v>47</v>
      </c>
      <c r="C205" s="20">
        <v>1985</v>
      </c>
      <c r="D205" s="21" t="s">
        <v>76</v>
      </c>
      <c r="E205" s="22"/>
      <c r="F205" s="22"/>
      <c r="G205" s="50"/>
      <c r="H205" s="23"/>
      <c r="I205" s="27"/>
      <c r="J205" s="22"/>
      <c r="K205" s="22"/>
      <c r="L205" s="50"/>
      <c r="M205" s="23"/>
      <c r="N205" s="25"/>
      <c r="P205" s="59">
        <v>47</v>
      </c>
      <c r="Q205" s="20">
        <v>1985</v>
      </c>
      <c r="R205" s="21" t="s">
        <v>76</v>
      </c>
      <c r="S205" s="62"/>
      <c r="T205" s="78"/>
      <c r="U205" s="62"/>
      <c r="V205" s="62"/>
      <c r="W205" s="62"/>
      <c r="X205" s="81"/>
      <c r="Y205" s="80"/>
      <c r="Z205" s="79"/>
    </row>
    <row r="206" spans="2:26" ht="15" hidden="1" customHeight="1" outlineLevel="1">
      <c r="B206" s="30">
        <v>47</v>
      </c>
      <c r="C206" s="20">
        <v>1990</v>
      </c>
      <c r="D206" s="31" t="s">
        <v>77</v>
      </c>
      <c r="E206" s="22"/>
      <c r="F206" s="22"/>
      <c r="G206" s="50"/>
      <c r="H206" s="23"/>
      <c r="I206" s="27"/>
      <c r="J206" s="22"/>
      <c r="K206" s="22"/>
      <c r="L206" s="50"/>
      <c r="M206" s="23"/>
      <c r="N206" s="25"/>
      <c r="P206" s="72">
        <v>47</v>
      </c>
      <c r="Q206" s="20">
        <v>1990</v>
      </c>
      <c r="R206" s="31" t="s">
        <v>77</v>
      </c>
      <c r="S206" s="62"/>
      <c r="T206" s="78"/>
      <c r="U206" s="62"/>
      <c r="V206" s="62"/>
      <c r="W206" s="62"/>
      <c r="X206" s="81"/>
      <c r="Y206" s="80"/>
      <c r="Z206" s="79"/>
    </row>
    <row r="207" spans="2:26" ht="15" hidden="1" customHeight="1" outlineLevel="1">
      <c r="B207" s="19">
        <v>47</v>
      </c>
      <c r="C207" s="20">
        <v>1995</v>
      </c>
      <c r="D207" s="21" t="s">
        <v>78</v>
      </c>
      <c r="E207" s="22"/>
      <c r="F207" s="22"/>
      <c r="G207" s="50"/>
      <c r="H207" s="23"/>
      <c r="I207" s="27"/>
      <c r="J207" s="22"/>
      <c r="K207" s="22"/>
      <c r="L207" s="50"/>
      <c r="M207" s="23"/>
      <c r="N207" s="25"/>
      <c r="P207" s="59">
        <v>47</v>
      </c>
      <c r="Q207" s="20">
        <v>1995</v>
      </c>
      <c r="R207" s="21" t="s">
        <v>78</v>
      </c>
      <c r="S207" s="62"/>
      <c r="T207" s="78"/>
      <c r="U207" s="62"/>
      <c r="V207" s="62"/>
      <c r="W207" s="62"/>
      <c r="X207" s="81"/>
      <c r="Y207" s="80"/>
      <c r="Z207" s="79"/>
    </row>
    <row r="208" spans="2:26" ht="15" hidden="1" customHeight="1" outlineLevel="1">
      <c r="B208" s="19">
        <v>47</v>
      </c>
      <c r="C208" s="20">
        <v>2440</v>
      </c>
      <c r="D208" s="21" t="s">
        <v>79</v>
      </c>
      <c r="E208" s="22"/>
      <c r="F208" s="22"/>
      <c r="G208" s="50"/>
      <c r="H208" s="23"/>
      <c r="J208" s="22"/>
      <c r="K208" s="22"/>
      <c r="L208" s="50"/>
      <c r="M208" s="23"/>
      <c r="N208" s="25"/>
      <c r="P208" s="59">
        <v>47</v>
      </c>
      <c r="Q208" s="20">
        <v>2440</v>
      </c>
      <c r="R208" s="21" t="s">
        <v>79</v>
      </c>
      <c r="S208" s="62"/>
      <c r="T208" s="78"/>
      <c r="U208" s="62"/>
      <c r="V208" s="62"/>
      <c r="W208" s="62"/>
      <c r="X208" s="81"/>
      <c r="Y208" s="80"/>
      <c r="Z208" s="79"/>
    </row>
    <row r="209" spans="2:28" ht="15" collapsed="1">
      <c r="B209" s="32"/>
      <c r="C209" s="33"/>
      <c r="D209" s="34"/>
      <c r="E209" s="34"/>
      <c r="F209" s="34"/>
      <c r="G209" s="58"/>
      <c r="H209" s="23"/>
      <c r="J209" s="34"/>
      <c r="K209" s="22"/>
      <c r="L209" s="50"/>
      <c r="M209" s="23"/>
      <c r="N209" s="25"/>
      <c r="P209" s="32"/>
      <c r="Q209" s="33"/>
      <c r="R209" s="73" t="s">
        <v>80</v>
      </c>
      <c r="S209" s="36">
        <f>SUM(S171:S208)</f>
        <v>936152417.16765881</v>
      </c>
      <c r="T209" s="36">
        <f t="shared" ref="T209:W209" si="17">SUM(T171:T208)</f>
        <v>0</v>
      </c>
      <c r="U209" s="36">
        <f t="shared" si="17"/>
        <v>936152417.16765881</v>
      </c>
      <c r="V209" s="36">
        <f t="shared" si="17"/>
        <v>735000</v>
      </c>
      <c r="W209" s="36">
        <f t="shared" si="17"/>
        <v>936519917.16765881</v>
      </c>
      <c r="X209" s="77"/>
      <c r="Y209" s="82"/>
      <c r="Z209" s="36">
        <f t="shared" ref="Z209" si="18">SUM(Z171:Z208)</f>
        <v>11190996.574820977</v>
      </c>
    </row>
    <row r="210" spans="2:28">
      <c r="B210" s="32"/>
      <c r="C210" s="33"/>
      <c r="D210" s="35" t="s">
        <v>81</v>
      </c>
      <c r="E210" s="36">
        <f>SUM(E171:E209)</f>
        <v>936152417.16765881</v>
      </c>
      <c r="F210" s="36">
        <f>SUM(F171:F209)</f>
        <v>735000</v>
      </c>
      <c r="G210" s="36">
        <f>SUM(G171:G209)</f>
        <v>0</v>
      </c>
      <c r="H210" s="36">
        <f>SUM(H171:H209)</f>
        <v>936887417.16765881</v>
      </c>
      <c r="I210" s="35"/>
      <c r="J210" s="36">
        <f>SUM(J171:J209)</f>
        <v>19567945.3948256</v>
      </c>
      <c r="K210" s="36">
        <f>SUM(K171:K209)</f>
        <v>11190996.574820977</v>
      </c>
      <c r="L210" s="36">
        <f>SUM(L171:L208)</f>
        <v>0</v>
      </c>
      <c r="M210" s="36">
        <f>SUM(M171:M209)</f>
        <v>30758941.969646573</v>
      </c>
      <c r="N210" s="25">
        <f>SUM(N171:N209)</f>
        <v>906128475.19801223</v>
      </c>
    </row>
    <row r="211" spans="2:28" ht="38.25">
      <c r="B211" s="32"/>
      <c r="C211" s="33"/>
      <c r="D211" s="37" t="s">
        <v>82</v>
      </c>
      <c r="E211" s="25"/>
      <c r="F211" s="52"/>
      <c r="G211" s="52"/>
      <c r="H211" s="23"/>
      <c r="I211" s="26"/>
      <c r="J211" s="52"/>
      <c r="K211" s="52"/>
      <c r="L211" s="52"/>
      <c r="M211" s="23">
        <f>J211+K211+L211</f>
        <v>0</v>
      </c>
      <c r="N211" s="25">
        <f>H211-M211</f>
        <v>0</v>
      </c>
    </row>
    <row r="212" spans="2:28" ht="25.5">
      <c r="B212" s="32"/>
      <c r="C212" s="33"/>
      <c r="D212" s="38" t="s">
        <v>83</v>
      </c>
      <c r="E212" s="25"/>
      <c r="F212" s="52"/>
      <c r="G212" s="52"/>
      <c r="H212" s="23"/>
      <c r="I212" s="26"/>
      <c r="J212" s="52"/>
      <c r="K212" s="52"/>
      <c r="L212" s="52"/>
      <c r="M212" s="23">
        <f>J212+K212+L212</f>
        <v>0</v>
      </c>
      <c r="N212" s="25">
        <f>H212-M212</f>
        <v>0</v>
      </c>
    </row>
    <row r="213" spans="2:28">
      <c r="B213" s="32"/>
      <c r="C213" s="33"/>
      <c r="D213" s="35" t="s">
        <v>84</v>
      </c>
      <c r="E213" s="36">
        <f>SUM(E210:E212)</f>
        <v>936152417.16765881</v>
      </c>
      <c r="F213" s="36">
        <f t="shared" ref="F213:G213" si="19">SUM(F210:F212)</f>
        <v>735000</v>
      </c>
      <c r="G213" s="36">
        <f t="shared" si="19"/>
        <v>0</v>
      </c>
      <c r="H213" s="36">
        <f>SUM(H210:H212)</f>
        <v>936887417.16765881</v>
      </c>
      <c r="I213" s="35"/>
      <c r="J213" s="36">
        <f>SUM(J210:J212)</f>
        <v>19567945.3948256</v>
      </c>
      <c r="K213" s="36">
        <f t="shared" ref="K213:L213" si="20">SUM(K210:K212)</f>
        <v>11190996.574820977</v>
      </c>
      <c r="L213" s="36">
        <f t="shared" si="20"/>
        <v>0</v>
      </c>
      <c r="M213" s="36">
        <f>SUM(M210:M212)</f>
        <v>30758941.969646573</v>
      </c>
      <c r="N213" s="25">
        <f>H213-M213</f>
        <v>906128475.19801223</v>
      </c>
      <c r="AB213" s="26"/>
    </row>
    <row r="214" spans="2:28" ht="14.25">
      <c r="B214" s="32"/>
      <c r="C214" s="33"/>
      <c r="D214" s="97" t="s">
        <v>85</v>
      </c>
      <c r="E214" s="98"/>
      <c r="F214" s="98"/>
      <c r="G214" s="98"/>
      <c r="H214" s="98"/>
      <c r="I214" s="98"/>
      <c r="J214" s="99"/>
      <c r="K214" s="52"/>
      <c r="L214" s="26"/>
      <c r="M214" s="39"/>
      <c r="N214" s="26"/>
    </row>
    <row r="215" spans="2:28" ht="14.25">
      <c r="B215" s="32"/>
      <c r="C215" s="33"/>
      <c r="D215" s="89" t="s">
        <v>80</v>
      </c>
      <c r="E215" s="90"/>
      <c r="F215" s="90"/>
      <c r="G215" s="90"/>
      <c r="H215" s="90"/>
      <c r="I215" s="90"/>
      <c r="J215" s="91"/>
      <c r="K215" s="35">
        <f>K213+K214</f>
        <v>11190996.574820977</v>
      </c>
      <c r="M215" s="39"/>
      <c r="N215" s="26"/>
    </row>
    <row r="217" spans="2:28">
      <c r="E217" s="40"/>
      <c r="J217" s="3" t="s">
        <v>86</v>
      </c>
    </row>
    <row r="218" spans="2:28" ht="14.25">
      <c r="B218" s="32">
        <v>10</v>
      </c>
      <c r="C218" s="33"/>
      <c r="D218" s="34" t="s">
        <v>87</v>
      </c>
      <c r="E218" s="29"/>
      <c r="J218" s="3" t="s">
        <v>87</v>
      </c>
      <c r="L218" s="56"/>
    </row>
    <row r="219" spans="2:28" ht="14.25">
      <c r="B219" s="32">
        <v>8</v>
      </c>
      <c r="C219" s="33"/>
      <c r="D219" s="34" t="s">
        <v>67</v>
      </c>
      <c r="E219" s="41"/>
      <c r="J219" s="3" t="s">
        <v>67</v>
      </c>
      <c r="L219" s="57"/>
    </row>
    <row r="220" spans="2:28" ht="14.25">
      <c r="J220" s="4" t="s">
        <v>88</v>
      </c>
      <c r="L220" s="42">
        <f>K215-L218-L219</f>
        <v>11190996.574820977</v>
      </c>
      <c r="M220" s="26"/>
    </row>
    <row r="222" spans="2:28" hidden="1" outlineLevel="1">
      <c r="B222" s="43" t="s">
        <v>89</v>
      </c>
    </row>
    <row r="223" spans="2:28" hidden="1" outlineLevel="1">
      <c r="E223" s="26"/>
      <c r="J223" s="26"/>
    </row>
    <row r="224" spans="2:28" hidden="1" outlineLevel="1">
      <c r="B224" s="44">
        <v>1</v>
      </c>
      <c r="C224" s="87" t="s">
        <v>90</v>
      </c>
      <c r="D224" s="87"/>
      <c r="E224" s="87"/>
      <c r="F224" s="87"/>
      <c r="G224" s="87"/>
      <c r="H224" s="87"/>
      <c r="I224" s="87"/>
      <c r="J224" s="87"/>
      <c r="K224" s="87"/>
      <c r="L224" s="87"/>
      <c r="M224" s="87"/>
      <c r="N224" s="87"/>
    </row>
    <row r="225" spans="2:14" hidden="1" outlineLevel="1">
      <c r="B225" s="44"/>
      <c r="C225" s="87"/>
      <c r="D225" s="87"/>
      <c r="E225" s="87"/>
      <c r="F225" s="87"/>
      <c r="G225" s="87"/>
      <c r="H225" s="87"/>
      <c r="I225" s="87"/>
      <c r="J225" s="87"/>
      <c r="K225" s="87"/>
      <c r="L225" s="87"/>
      <c r="M225" s="87"/>
      <c r="N225" s="87"/>
    </row>
    <row r="226" spans="2:14" hidden="1" outlineLevel="1">
      <c r="B226" s="44"/>
      <c r="C226" s="45"/>
      <c r="D226" s="46"/>
      <c r="E226" s="46"/>
      <c r="F226" s="46"/>
      <c r="G226" s="46"/>
      <c r="H226" s="46"/>
      <c r="I226" s="46"/>
      <c r="J226" s="46"/>
      <c r="K226" s="46"/>
      <c r="L226" s="46"/>
      <c r="M226" s="46"/>
      <c r="N226" s="46"/>
    </row>
    <row r="227" spans="2:14" hidden="1" outlineLevel="1">
      <c r="B227" s="44">
        <v>2</v>
      </c>
      <c r="C227" s="87" t="s">
        <v>91</v>
      </c>
      <c r="D227" s="87"/>
      <c r="E227" s="87"/>
      <c r="F227" s="87"/>
      <c r="G227" s="87"/>
      <c r="H227" s="87"/>
      <c r="I227" s="87"/>
      <c r="J227" s="87"/>
      <c r="K227" s="87"/>
      <c r="L227" s="87"/>
      <c r="M227" s="87"/>
      <c r="N227" s="87"/>
    </row>
    <row r="228" spans="2:14" hidden="1" outlineLevel="1">
      <c r="B228" s="44"/>
      <c r="C228" s="87"/>
      <c r="D228" s="87"/>
      <c r="E228" s="87"/>
      <c r="F228" s="87"/>
      <c r="G228" s="87"/>
      <c r="H228" s="87"/>
      <c r="I228" s="87"/>
      <c r="J228" s="87"/>
      <c r="K228" s="87"/>
      <c r="L228" s="87"/>
      <c r="M228" s="87"/>
      <c r="N228" s="87"/>
    </row>
    <row r="229" spans="2:14" hidden="1" outlineLevel="1">
      <c r="B229" s="44"/>
      <c r="C229" s="45"/>
      <c r="D229" s="46"/>
      <c r="E229" s="46"/>
      <c r="F229" s="46"/>
      <c r="G229" s="46"/>
      <c r="H229" s="46"/>
      <c r="I229" s="46"/>
      <c r="J229" s="46"/>
      <c r="K229" s="46"/>
      <c r="L229" s="46"/>
      <c r="M229" s="46"/>
      <c r="N229" s="46"/>
    </row>
    <row r="230" spans="2:14" hidden="1" outlineLevel="1">
      <c r="B230" s="44">
        <v>3</v>
      </c>
      <c r="C230" s="87" t="s">
        <v>92</v>
      </c>
      <c r="D230" s="87"/>
      <c r="E230" s="87"/>
      <c r="F230" s="87"/>
      <c r="G230" s="87"/>
      <c r="H230" s="87"/>
      <c r="I230" s="87"/>
      <c r="J230" s="87"/>
      <c r="K230" s="87"/>
      <c r="L230" s="87"/>
      <c r="M230" s="87"/>
      <c r="N230" s="87"/>
    </row>
    <row r="231" spans="2:14" hidden="1" outlineLevel="1">
      <c r="B231" s="44"/>
      <c r="C231" s="45"/>
      <c r="D231" s="46"/>
      <c r="E231" s="46"/>
      <c r="F231" s="46"/>
      <c r="G231" s="46"/>
      <c r="H231" s="46"/>
      <c r="I231" s="46"/>
      <c r="J231" s="46"/>
      <c r="K231" s="46"/>
      <c r="L231" s="46"/>
      <c r="M231" s="46"/>
      <c r="N231" s="46"/>
    </row>
    <row r="232" spans="2:14" hidden="1" outlineLevel="1">
      <c r="B232" s="44">
        <v>4</v>
      </c>
      <c r="C232" s="47" t="s">
        <v>93</v>
      </c>
      <c r="D232" s="46"/>
      <c r="E232" s="46"/>
      <c r="F232" s="46"/>
      <c r="G232" s="46"/>
      <c r="H232" s="46"/>
      <c r="I232" s="46"/>
      <c r="J232" s="46"/>
      <c r="K232" s="46"/>
      <c r="L232" s="46"/>
      <c r="M232" s="46"/>
      <c r="N232" s="46"/>
    </row>
    <row r="233" spans="2:14" hidden="1" outlineLevel="1">
      <c r="B233" s="44"/>
      <c r="C233" s="45"/>
      <c r="D233" s="46"/>
      <c r="E233" s="46"/>
      <c r="F233" s="46"/>
      <c r="G233" s="46"/>
      <c r="H233" s="46"/>
      <c r="I233" s="46"/>
      <c r="J233" s="46"/>
      <c r="K233" s="46"/>
      <c r="L233" s="46"/>
      <c r="M233" s="46"/>
      <c r="N233" s="46"/>
    </row>
    <row r="234" spans="2:14" hidden="1" outlineLevel="1">
      <c r="B234" s="44">
        <v>5</v>
      </c>
      <c r="C234" s="47" t="s">
        <v>94</v>
      </c>
      <c r="D234" s="46"/>
      <c r="E234" s="46"/>
      <c r="F234" s="46"/>
      <c r="G234" s="46"/>
      <c r="H234" s="46"/>
      <c r="I234" s="46"/>
      <c r="J234" s="46"/>
      <c r="K234" s="46"/>
      <c r="L234" s="46"/>
      <c r="M234" s="46"/>
      <c r="N234" s="46"/>
    </row>
    <row r="235" spans="2:14" hidden="1" outlineLevel="1">
      <c r="B235" s="44"/>
      <c r="C235" s="45"/>
      <c r="D235" s="46"/>
      <c r="E235" s="46"/>
      <c r="F235" s="46"/>
      <c r="G235" s="46"/>
      <c r="H235" s="46"/>
      <c r="I235" s="46"/>
      <c r="J235" s="46"/>
      <c r="K235" s="46"/>
      <c r="L235" s="46"/>
      <c r="M235" s="46"/>
      <c r="N235" s="46"/>
    </row>
    <row r="236" spans="2:14" hidden="1" outlineLevel="1">
      <c r="B236" s="44">
        <v>6</v>
      </c>
      <c r="C236" s="87" t="s">
        <v>95</v>
      </c>
      <c r="D236" s="87"/>
      <c r="E236" s="87"/>
      <c r="F236" s="87"/>
      <c r="G236" s="87"/>
      <c r="H236" s="87"/>
      <c r="I236" s="87"/>
      <c r="J236" s="87"/>
      <c r="K236" s="87"/>
      <c r="L236" s="87"/>
      <c r="M236" s="87"/>
      <c r="N236" s="87"/>
    </row>
    <row r="237" spans="2:14" hidden="1" outlineLevel="1">
      <c r="B237" s="46"/>
      <c r="C237" s="87"/>
      <c r="D237" s="87"/>
      <c r="E237" s="87"/>
      <c r="F237" s="87"/>
      <c r="G237" s="87"/>
      <c r="H237" s="87"/>
      <c r="I237" s="87"/>
      <c r="J237" s="87"/>
      <c r="K237" s="87"/>
      <c r="L237" s="87"/>
      <c r="M237" s="87"/>
      <c r="N237" s="87"/>
    </row>
    <row r="238" spans="2:14" hidden="1" outlineLevel="1">
      <c r="B238" s="46"/>
      <c r="C238" s="87"/>
      <c r="D238" s="87"/>
      <c r="E238" s="87"/>
      <c r="F238" s="87"/>
      <c r="G238" s="87"/>
      <c r="H238" s="87"/>
      <c r="I238" s="87"/>
      <c r="J238" s="87"/>
      <c r="K238" s="87"/>
      <c r="L238" s="87"/>
      <c r="M238" s="87"/>
      <c r="N238" s="87"/>
    </row>
    <row r="239" spans="2:14" hidden="1" outlineLevel="1"/>
    <row r="240" spans="2:14" collapsed="1"/>
    <row r="241" spans="2:26" ht="21">
      <c r="B241" s="88" t="s">
        <v>7</v>
      </c>
      <c r="C241" s="88"/>
      <c r="D241" s="88"/>
      <c r="E241" s="88"/>
      <c r="F241" s="88"/>
      <c r="G241" s="88"/>
      <c r="H241" s="88"/>
      <c r="I241" s="88"/>
      <c r="J241" s="88"/>
      <c r="K241" s="88"/>
      <c r="L241" s="88"/>
      <c r="M241" s="88"/>
      <c r="N241" s="88"/>
      <c r="P241" s="100" t="s">
        <v>8</v>
      </c>
      <c r="Q241" s="100"/>
      <c r="R241" s="100"/>
      <c r="S241" s="100"/>
      <c r="T241" s="100"/>
      <c r="U241" s="100"/>
      <c r="V241" s="100"/>
      <c r="W241" s="100"/>
      <c r="X241" s="100"/>
      <c r="Y241" s="100"/>
      <c r="Z241" s="100"/>
    </row>
    <row r="243" spans="2:26" ht="14.25">
      <c r="F243" s="7" t="s">
        <v>9</v>
      </c>
      <c r="G243" s="8" t="s">
        <v>10</v>
      </c>
      <c r="S243" s="7" t="s">
        <v>9</v>
      </c>
      <c r="T243" s="61" t="s">
        <v>10</v>
      </c>
    </row>
    <row r="244" spans="2:26" ht="15">
      <c r="F244" s="7" t="s">
        <v>11</v>
      </c>
      <c r="G244" s="93" t="s">
        <v>100</v>
      </c>
      <c r="H244" s="93"/>
      <c r="S244" s="7" t="s">
        <v>11</v>
      </c>
      <c r="T244" s="93" t="str">
        <f>G244</f>
        <v>1/1/25 - 12/31/25</v>
      </c>
      <c r="U244" s="93"/>
    </row>
    <row r="246" spans="2:26">
      <c r="E246" s="94" t="s">
        <v>13</v>
      </c>
      <c r="F246" s="95"/>
      <c r="G246" s="95"/>
      <c r="H246" s="96"/>
      <c r="J246" s="9"/>
      <c r="K246" s="10" t="s">
        <v>14</v>
      </c>
      <c r="L246" s="10"/>
      <c r="M246" s="11"/>
      <c r="S246" s="74" t="s">
        <v>15</v>
      </c>
      <c r="T246" s="74" t="s">
        <v>16</v>
      </c>
      <c r="U246" s="74" t="s">
        <v>17</v>
      </c>
      <c r="V246" s="74" t="s">
        <v>18</v>
      </c>
      <c r="W246" s="74" t="s">
        <v>19</v>
      </c>
      <c r="X246" s="74" t="s">
        <v>20</v>
      </c>
      <c r="Y246" s="74" t="s">
        <v>21</v>
      </c>
      <c r="Z246" s="74" t="s">
        <v>99</v>
      </c>
    </row>
    <row r="247" spans="2:26" ht="27">
      <c r="B247" s="12" t="s">
        <v>23</v>
      </c>
      <c r="C247" s="13" t="s">
        <v>24</v>
      </c>
      <c r="D247" s="14" t="s">
        <v>25</v>
      </c>
      <c r="E247" s="15" t="s">
        <v>26</v>
      </c>
      <c r="F247" s="16" t="s">
        <v>27</v>
      </c>
      <c r="G247" s="16" t="s">
        <v>28</v>
      </c>
      <c r="H247" s="12" t="s">
        <v>29</v>
      </c>
      <c r="I247" s="17"/>
      <c r="J247" s="18" t="s">
        <v>26</v>
      </c>
      <c r="K247" s="16" t="s">
        <v>30</v>
      </c>
      <c r="L247" s="16" t="s">
        <v>28</v>
      </c>
      <c r="M247" s="12" t="s">
        <v>29</v>
      </c>
      <c r="N247" s="12" t="s">
        <v>31</v>
      </c>
      <c r="P247" s="75" t="s">
        <v>32</v>
      </c>
      <c r="Q247" s="75" t="s">
        <v>33</v>
      </c>
      <c r="R247" s="75" t="s">
        <v>34</v>
      </c>
      <c r="S247" s="76" t="s">
        <v>35</v>
      </c>
      <c r="T247" s="76" t="s">
        <v>36</v>
      </c>
      <c r="U247" s="76" t="s">
        <v>37</v>
      </c>
      <c r="V247" s="76" t="s">
        <v>38</v>
      </c>
      <c r="W247" s="76" t="s">
        <v>39</v>
      </c>
      <c r="X247" s="76" t="s">
        <v>40</v>
      </c>
      <c r="Y247" s="76" t="s">
        <v>41</v>
      </c>
      <c r="Z247" s="76" t="s">
        <v>42</v>
      </c>
    </row>
    <row r="248" spans="2:26" ht="15" hidden="1" customHeight="1" outlineLevel="1">
      <c r="B248" s="19">
        <v>12</v>
      </c>
      <c r="C248" s="20">
        <v>1610</v>
      </c>
      <c r="D248" s="21" t="s">
        <v>43</v>
      </c>
      <c r="E248" s="22"/>
      <c r="F248" s="22"/>
      <c r="G248" s="50"/>
      <c r="H248" s="23"/>
      <c r="I248" s="24"/>
      <c r="J248" s="22"/>
      <c r="K248" s="22"/>
      <c r="L248" s="50"/>
      <c r="M248" s="23"/>
      <c r="N248" s="25"/>
      <c r="P248" s="59">
        <v>12</v>
      </c>
      <c r="Q248" s="20">
        <v>1610</v>
      </c>
      <c r="R248" s="21" t="s">
        <v>43</v>
      </c>
      <c r="S248" s="62"/>
      <c r="T248" s="78"/>
      <c r="U248" s="62"/>
      <c r="V248" s="62"/>
      <c r="W248" s="62"/>
      <c r="X248" s="81"/>
      <c r="Y248" s="80"/>
      <c r="Z248" s="79"/>
    </row>
    <row r="249" spans="2:26" ht="25.5" hidden="1" customHeight="1" outlineLevel="1">
      <c r="B249" s="19">
        <v>12</v>
      </c>
      <c r="C249" s="20">
        <v>1611</v>
      </c>
      <c r="D249" s="21" t="s">
        <v>44</v>
      </c>
      <c r="E249" s="22"/>
      <c r="F249" s="22"/>
      <c r="G249" s="50"/>
      <c r="H249" s="23"/>
      <c r="I249" s="27"/>
      <c r="J249" s="22"/>
      <c r="K249" s="22"/>
      <c r="L249" s="50"/>
      <c r="M249" s="23"/>
      <c r="N249" s="25"/>
      <c r="P249" s="59">
        <v>12</v>
      </c>
      <c r="Q249" s="20">
        <v>1611</v>
      </c>
      <c r="R249" s="21" t="s">
        <v>44</v>
      </c>
      <c r="S249" s="62"/>
      <c r="T249" s="78"/>
      <c r="U249" s="62"/>
      <c r="V249" s="62"/>
      <c r="W249" s="62"/>
      <c r="X249" s="81"/>
      <c r="Y249" s="80"/>
      <c r="Z249" s="79"/>
    </row>
    <row r="250" spans="2:26" ht="25.5" hidden="1" customHeight="1" outlineLevel="1">
      <c r="B250" s="19" t="s">
        <v>45</v>
      </c>
      <c r="C250" s="20">
        <v>1612</v>
      </c>
      <c r="D250" s="21" t="s">
        <v>46</v>
      </c>
      <c r="E250" s="22"/>
      <c r="F250" s="22"/>
      <c r="G250" s="50"/>
      <c r="H250" s="23"/>
      <c r="I250" s="27"/>
      <c r="J250" s="22"/>
      <c r="K250" s="22"/>
      <c r="L250" s="50"/>
      <c r="M250" s="23"/>
      <c r="N250" s="25"/>
      <c r="P250" s="59" t="s">
        <v>45</v>
      </c>
      <c r="Q250" s="20">
        <v>1612</v>
      </c>
      <c r="R250" s="21" t="s">
        <v>46</v>
      </c>
      <c r="S250" s="62"/>
      <c r="T250" s="78"/>
      <c r="U250" s="62"/>
      <c r="V250" s="62"/>
      <c r="W250" s="62"/>
      <c r="X250" s="81"/>
      <c r="Y250" s="80"/>
      <c r="Z250" s="79"/>
    </row>
    <row r="251" spans="2:26" ht="15" hidden="1" customHeight="1" outlineLevel="1">
      <c r="B251" s="19"/>
      <c r="C251" s="20">
        <v>1665</v>
      </c>
      <c r="D251" s="21" t="s">
        <v>47</v>
      </c>
      <c r="E251" s="22"/>
      <c r="F251" s="22"/>
      <c r="G251" s="50"/>
      <c r="H251" s="23"/>
      <c r="I251" s="27"/>
      <c r="J251" s="22"/>
      <c r="K251" s="22"/>
      <c r="L251" s="50"/>
      <c r="M251" s="23"/>
      <c r="N251" s="25"/>
      <c r="P251" s="59"/>
      <c r="Q251" s="20">
        <v>1665</v>
      </c>
      <c r="R251" s="21" t="s">
        <v>47</v>
      </c>
      <c r="S251" s="62"/>
      <c r="T251" s="78"/>
      <c r="U251" s="62"/>
      <c r="V251" s="62"/>
      <c r="W251" s="62"/>
      <c r="X251" s="81"/>
      <c r="Y251" s="80"/>
      <c r="Z251" s="79"/>
    </row>
    <row r="252" spans="2:26" ht="15" hidden="1" customHeight="1" outlineLevel="1">
      <c r="B252" s="19"/>
      <c r="C252" s="20">
        <v>1675</v>
      </c>
      <c r="D252" s="21" t="s">
        <v>48</v>
      </c>
      <c r="E252" s="22"/>
      <c r="F252" s="22"/>
      <c r="G252" s="50"/>
      <c r="H252" s="23"/>
      <c r="I252" s="27"/>
      <c r="J252" s="22"/>
      <c r="K252" s="22"/>
      <c r="L252" s="50"/>
      <c r="M252" s="23"/>
      <c r="N252" s="25"/>
      <c r="P252" s="59"/>
      <c r="Q252" s="20">
        <v>1675</v>
      </c>
      <c r="R252" s="21" t="s">
        <v>48</v>
      </c>
      <c r="S252" s="62"/>
      <c r="T252" s="78"/>
      <c r="U252" s="62"/>
      <c r="V252" s="62"/>
      <c r="W252" s="62"/>
      <c r="X252" s="81"/>
      <c r="Y252" s="80"/>
      <c r="Z252" s="79"/>
    </row>
    <row r="253" spans="2:26" ht="15" hidden="1" customHeight="1" outlineLevel="1">
      <c r="B253" s="19" t="s">
        <v>49</v>
      </c>
      <c r="C253" s="28">
        <v>1615</v>
      </c>
      <c r="D253" s="21" t="s">
        <v>50</v>
      </c>
      <c r="E253" s="22"/>
      <c r="F253" s="22"/>
      <c r="G253" s="50"/>
      <c r="H253" s="23"/>
      <c r="I253" s="27"/>
      <c r="J253" s="22"/>
      <c r="K253" s="22"/>
      <c r="L253" s="50"/>
      <c r="M253" s="23"/>
      <c r="N253" s="25"/>
      <c r="P253" s="59" t="s">
        <v>49</v>
      </c>
      <c r="Q253" s="28">
        <v>1615</v>
      </c>
      <c r="R253" s="21" t="s">
        <v>50</v>
      </c>
      <c r="S253" s="62"/>
      <c r="T253" s="78"/>
      <c r="U253" s="62"/>
      <c r="V253" s="62"/>
      <c r="W253" s="62"/>
      <c r="X253" s="81"/>
      <c r="Y253" s="80"/>
      <c r="Z253" s="79"/>
    </row>
    <row r="254" spans="2:26" ht="15" hidden="1" customHeight="1" outlineLevel="1">
      <c r="B254" s="19">
        <v>1</v>
      </c>
      <c r="C254" s="28">
        <v>1620</v>
      </c>
      <c r="D254" s="21" t="s">
        <v>51</v>
      </c>
      <c r="E254" s="22"/>
      <c r="F254" s="22"/>
      <c r="G254" s="50"/>
      <c r="H254" s="23"/>
      <c r="I254" s="27"/>
      <c r="J254" s="22"/>
      <c r="K254" s="22"/>
      <c r="L254" s="50"/>
      <c r="M254" s="23"/>
      <c r="N254" s="25"/>
      <c r="P254" s="59">
        <v>1</v>
      </c>
      <c r="Q254" s="28">
        <v>1620</v>
      </c>
      <c r="R254" s="21" t="s">
        <v>51</v>
      </c>
      <c r="S254" s="62"/>
      <c r="T254" s="78"/>
      <c r="U254" s="62"/>
      <c r="V254" s="62"/>
      <c r="W254" s="62"/>
      <c r="X254" s="81"/>
      <c r="Y254" s="80"/>
      <c r="Z254" s="79"/>
    </row>
    <row r="255" spans="2:26" ht="14.25" collapsed="1">
      <c r="B255" s="59" t="s">
        <v>49</v>
      </c>
      <c r="C255" s="20">
        <v>1705</v>
      </c>
      <c r="D255" s="21" t="s">
        <v>50</v>
      </c>
      <c r="E255" s="22"/>
      <c r="F255" s="22"/>
      <c r="G255" s="50"/>
      <c r="H255" s="23"/>
      <c r="I255" s="27"/>
      <c r="J255" s="22"/>
      <c r="K255" s="22"/>
      <c r="L255" s="50"/>
      <c r="M255" s="23"/>
      <c r="N255" s="25"/>
      <c r="P255" s="59" t="s">
        <v>49</v>
      </c>
      <c r="Q255" s="20">
        <v>1705</v>
      </c>
      <c r="R255" s="21" t="s">
        <v>50</v>
      </c>
      <c r="S255" s="69"/>
      <c r="T255" s="83"/>
      <c r="U255" s="69"/>
      <c r="V255" s="69"/>
      <c r="W255" s="69"/>
      <c r="X255" s="84"/>
      <c r="Y255" s="85"/>
      <c r="Z255" s="86"/>
    </row>
    <row r="256" spans="2:26">
      <c r="B256" s="59">
        <v>14.1</v>
      </c>
      <c r="C256" s="28">
        <v>1706</v>
      </c>
      <c r="D256" s="21" t="s">
        <v>52</v>
      </c>
      <c r="E256" s="48">
        <f>'FA-Exhibit EB-2020-0150'!E255+'FA-Exhibit COVID'!E256+'FA-Exhibit CCVA'!E256</f>
        <v>42249031.867601886</v>
      </c>
      <c r="F256" s="48"/>
      <c r="G256" s="51"/>
      <c r="H256" s="49">
        <f>E256+F256+G256</f>
        <v>42249031.867601886</v>
      </c>
      <c r="I256" s="27"/>
      <c r="J256" s="48">
        <f>'FA-Exhibit EB-2020-0150'!J255+'FA-Exhibit COVID'!J256+'FA-Exhibit CCVA'!J256</f>
        <v>1161848.376359052</v>
      </c>
      <c r="K256" s="48">
        <f>'FA-Exhibit EB-2020-0150'!K255+'FA-Exhibit COVID'!K256+'FA-Exhibit CCVA'!K256</f>
        <v>422490.31867601885</v>
      </c>
      <c r="L256" s="51"/>
      <c r="M256" s="49">
        <f>J256+K256-L256</f>
        <v>1584338.6950350709</v>
      </c>
      <c r="N256" s="25">
        <f>H256-M256</f>
        <v>40664693.172566816</v>
      </c>
      <c r="P256" s="59">
        <v>14.1</v>
      </c>
      <c r="Q256" s="28">
        <v>1706</v>
      </c>
      <c r="R256" s="21" t="s">
        <v>52</v>
      </c>
      <c r="S256" s="69">
        <f>'FA-Exhibit EB-2020-0150'!S255+'FA-Exhibit COVID'!S256+'FA-Exhibit CCVA'!S256</f>
        <v>42249031.867601886</v>
      </c>
      <c r="T256" s="83"/>
      <c r="U256" s="69">
        <f>'FA-Exhibit EB-2020-0150'!U255+'FA-Exhibit COVID'!U256+'FA-Exhibit CCVA'!U256</f>
        <v>42249031.867601886</v>
      </c>
      <c r="V256" s="69"/>
      <c r="W256" s="69">
        <f>'FA-Exhibit EB-2020-0150'!W255+'FA-Exhibit COVID'!W256+'FA-Exhibit CCVA'!W256</f>
        <v>42249031.867601886</v>
      </c>
      <c r="X256" s="84">
        <v>100</v>
      </c>
      <c r="Y256" s="85">
        <f t="shared" ref="Y256:Y260" si="21">1/X256</f>
        <v>0.01</v>
      </c>
      <c r="Z256" s="69">
        <f>'FA-Exhibit EB-2020-0150'!Z255+'FA-Exhibit COVID'!Z256+'FA-Exhibit CCVA'!Z256</f>
        <v>422490.31867601885</v>
      </c>
    </row>
    <row r="257" spans="2:26">
      <c r="B257" s="59">
        <v>1</v>
      </c>
      <c r="C257" s="20">
        <v>1708</v>
      </c>
      <c r="D257" s="21" t="s">
        <v>51</v>
      </c>
      <c r="E257" s="48"/>
      <c r="F257" s="48"/>
      <c r="G257" s="51"/>
      <c r="H257" s="49"/>
      <c r="I257" s="27"/>
      <c r="J257" s="48"/>
      <c r="K257" s="48"/>
      <c r="L257" s="51"/>
      <c r="M257" s="49"/>
      <c r="N257" s="25"/>
      <c r="P257" s="59">
        <v>1</v>
      </c>
      <c r="Q257" s="20">
        <v>1708</v>
      </c>
      <c r="R257" s="21" t="s">
        <v>51</v>
      </c>
      <c r="S257" s="69"/>
      <c r="T257" s="83"/>
      <c r="U257" s="69"/>
      <c r="V257" s="69"/>
      <c r="W257" s="69"/>
      <c r="X257" s="84"/>
      <c r="Y257" s="85"/>
      <c r="Z257" s="86"/>
    </row>
    <row r="258" spans="2:26" ht="15" customHeight="1">
      <c r="B258" s="59">
        <v>47</v>
      </c>
      <c r="C258" s="20">
        <v>1715</v>
      </c>
      <c r="D258" s="21" t="s">
        <v>53</v>
      </c>
      <c r="E258" s="48"/>
      <c r="F258" s="48"/>
      <c r="G258" s="51"/>
      <c r="H258" s="49"/>
      <c r="I258" s="27"/>
      <c r="J258" s="48"/>
      <c r="K258" s="48"/>
      <c r="L258" s="51"/>
      <c r="M258" s="49"/>
      <c r="N258" s="25"/>
      <c r="P258" s="59">
        <v>47</v>
      </c>
      <c r="Q258" s="20">
        <v>1715</v>
      </c>
      <c r="R258" s="21" t="s">
        <v>53</v>
      </c>
      <c r="S258" s="69"/>
      <c r="T258" s="83"/>
      <c r="U258" s="69"/>
      <c r="V258" s="69"/>
      <c r="W258" s="69"/>
      <c r="X258" s="84"/>
      <c r="Y258" s="85"/>
      <c r="Z258" s="86"/>
    </row>
    <row r="259" spans="2:26">
      <c r="B259" s="59">
        <v>47</v>
      </c>
      <c r="C259" s="20">
        <v>1720</v>
      </c>
      <c r="D259" s="21" t="s">
        <v>54</v>
      </c>
      <c r="E259" s="48">
        <f>'FA-Exhibit EB-2020-0150'!E258+'FA-Exhibit COVID'!E259+'FA-Exhibit CCVA'!E259</f>
        <v>699635158.46696866</v>
      </c>
      <c r="F259" s="48">
        <f>'FA-Exhibit EB-2020-0150'!F258+'FA-Exhibit COVID'!F259+'FA-Exhibit CCVA'!F259</f>
        <v>640000</v>
      </c>
      <c r="G259" s="51"/>
      <c r="H259" s="49">
        <f>E259+F259+G259</f>
        <v>700275158.46696866</v>
      </c>
      <c r="I259" s="27"/>
      <c r="J259" s="48">
        <f>'FA-Exhibit EB-2020-0150'!J258+'FA-Exhibit COVID'!J259+'FA-Exhibit CCVA'!J259</f>
        <v>21350213.1753796</v>
      </c>
      <c r="K259" s="48">
        <f>'FA-Exhibit EB-2020-0150'!K258+'FA-Exhibit COVID'!K259+'FA-Exhibit CCVA'!K259</f>
        <v>7777279.5385218738</v>
      </c>
      <c r="L259" s="51"/>
      <c r="M259" s="49">
        <f>J259+K259-L259</f>
        <v>29127492.713901475</v>
      </c>
      <c r="N259" s="25">
        <f>H259-M259</f>
        <v>671147665.75306714</v>
      </c>
      <c r="P259" s="59">
        <v>47</v>
      </c>
      <c r="Q259" s="20">
        <v>1720</v>
      </c>
      <c r="R259" s="21" t="s">
        <v>54</v>
      </c>
      <c r="S259" s="69">
        <f>'FA-Exhibit EB-2020-0150'!S258+'FA-Exhibit COVID'!S259+'FA-Exhibit CCVA'!S259</f>
        <v>699635158.46696866</v>
      </c>
      <c r="T259" s="83"/>
      <c r="U259" s="69">
        <f>'FA-Exhibit EB-2020-0150'!U258+'FA-Exhibit COVID'!U259+'FA-Exhibit CCVA'!U259</f>
        <v>699635158.46696866</v>
      </c>
      <c r="V259" s="69">
        <f>'FA-Exhibit EB-2020-0150'!V258+'FA-Exhibit COVID'!V259+'FA-Exhibit CCVA'!V259</f>
        <v>640000</v>
      </c>
      <c r="W259" s="69">
        <f>'FA-Exhibit EB-2020-0150'!W258+'FA-Exhibit COVID'!W259+'FA-Exhibit CCVA'!W259</f>
        <v>699955158.46696866</v>
      </c>
      <c r="X259" s="84">
        <v>90</v>
      </c>
      <c r="Y259" s="85">
        <f t="shared" si="21"/>
        <v>1.1111111111111112E-2</v>
      </c>
      <c r="Z259" s="69">
        <f>'FA-Exhibit EB-2020-0150'!Z258+'FA-Exhibit COVID'!Z259+'FA-Exhibit CCVA'!Z259</f>
        <v>7777279.5385218738</v>
      </c>
    </row>
    <row r="260" spans="2:26">
      <c r="B260" s="59">
        <v>47</v>
      </c>
      <c r="C260" s="20">
        <v>1730</v>
      </c>
      <c r="D260" s="21" t="s">
        <v>55</v>
      </c>
      <c r="E260" s="48">
        <f>'FA-Exhibit EB-2020-0150'!E259+'FA-Exhibit COVID'!E260+'FA-Exhibit CCVA'!E260</f>
        <v>195003226.83308825</v>
      </c>
      <c r="F260" s="48">
        <f>'FA-Exhibit EB-2020-0150'!F259+'FA-Exhibit COVID'!F260+'FA-Exhibit CCVA'!F260</f>
        <v>0</v>
      </c>
      <c r="G260" s="51"/>
      <c r="H260" s="49">
        <f>E260+F260+G260</f>
        <v>195003226.83308825</v>
      </c>
      <c r="I260" s="27"/>
      <c r="J260" s="48">
        <f>'FA-Exhibit EB-2020-0150'!J259+'FA-Exhibit COVID'!J260+'FA-Exhibit CCVA'!J260</f>
        <v>8246880.4179079253</v>
      </c>
      <c r="K260" s="48">
        <f>'FA-Exhibit EB-2020-0150'!K259+'FA-Exhibit COVID'!K260+'FA-Exhibit CCVA'!K260</f>
        <v>2998865.6065119728</v>
      </c>
      <c r="L260" s="51"/>
      <c r="M260" s="49">
        <f>J260+K260-L260</f>
        <v>11245746.024419898</v>
      </c>
      <c r="N260" s="25">
        <f>H260-M260</f>
        <v>183757480.80866835</v>
      </c>
      <c r="P260" s="59">
        <v>47</v>
      </c>
      <c r="Q260" s="20">
        <v>1730</v>
      </c>
      <c r="R260" s="21" t="s">
        <v>55</v>
      </c>
      <c r="S260" s="69">
        <f>'FA-Exhibit EB-2020-0150'!S259+'FA-Exhibit COVID'!S260+'FA-Exhibit CCVA'!S260</f>
        <v>195003226.83308825</v>
      </c>
      <c r="T260" s="83"/>
      <c r="U260" s="69">
        <f>'FA-Exhibit EB-2020-0150'!U259+'FA-Exhibit COVID'!U260+'FA-Exhibit CCVA'!U260</f>
        <v>195003226.83308825</v>
      </c>
      <c r="V260" s="69">
        <f>'FA-Exhibit EB-2020-0150'!V259+'FA-Exhibit COVID'!V260+'FA-Exhibit CCVA'!V260</f>
        <v>0</v>
      </c>
      <c r="W260" s="69">
        <f>'FA-Exhibit EB-2020-0150'!W259+'FA-Exhibit COVID'!W260+'FA-Exhibit CCVA'!W260</f>
        <v>195003226.83308825</v>
      </c>
      <c r="X260" s="84">
        <f>AVERAGE('FA-Exhibit EB-2020-0150'!X259,'FA-Exhibit COVID'!X260,'FA-Exhibit CCVA'!X260)</f>
        <v>65.004231742674051</v>
      </c>
      <c r="Y260" s="85">
        <f t="shared" si="21"/>
        <v>1.5383613853919589E-2</v>
      </c>
      <c r="Z260" s="69">
        <f>'FA-Exhibit EB-2020-0150'!Z259+'FA-Exhibit COVID'!Z260+'FA-Exhibit CCVA'!Z260</f>
        <v>2998865.6065119728</v>
      </c>
    </row>
    <row r="261" spans="2:26" ht="15" customHeight="1">
      <c r="B261" s="59">
        <v>47</v>
      </c>
      <c r="C261" s="20">
        <v>1735</v>
      </c>
      <c r="D261" s="21" t="s">
        <v>56</v>
      </c>
      <c r="E261" s="22"/>
      <c r="F261" s="22"/>
      <c r="G261" s="50"/>
      <c r="H261" s="23"/>
      <c r="I261" s="27"/>
      <c r="J261" s="22"/>
      <c r="K261" s="22"/>
      <c r="L261" s="50"/>
      <c r="M261" s="23"/>
      <c r="N261" s="25"/>
      <c r="P261" s="59">
        <v>47</v>
      </c>
      <c r="Q261" s="20">
        <v>1735</v>
      </c>
      <c r="R261" s="21" t="s">
        <v>56</v>
      </c>
      <c r="S261" s="69"/>
      <c r="T261" s="83"/>
      <c r="U261" s="69"/>
      <c r="V261" s="69"/>
      <c r="W261" s="69"/>
      <c r="X261" s="84"/>
      <c r="Y261" s="85"/>
      <c r="Z261" s="86"/>
    </row>
    <row r="262" spans="2:26" ht="15" customHeight="1">
      <c r="B262" s="59">
        <v>47</v>
      </c>
      <c r="C262" s="20">
        <v>1740</v>
      </c>
      <c r="D262" s="21" t="s">
        <v>57</v>
      </c>
      <c r="E262" s="22"/>
      <c r="F262" s="22"/>
      <c r="G262" s="50"/>
      <c r="H262" s="23"/>
      <c r="I262" s="27"/>
      <c r="J262" s="22"/>
      <c r="K262" s="22"/>
      <c r="L262" s="50"/>
      <c r="M262" s="23"/>
      <c r="N262" s="25"/>
      <c r="P262" s="59">
        <v>47</v>
      </c>
      <c r="Q262" s="20">
        <v>1740</v>
      </c>
      <c r="R262" s="21" t="s">
        <v>57</v>
      </c>
      <c r="S262" s="69"/>
      <c r="T262" s="83"/>
      <c r="U262" s="69"/>
      <c r="V262" s="69"/>
      <c r="W262" s="69"/>
      <c r="X262" s="84"/>
      <c r="Y262" s="85"/>
      <c r="Z262" s="86"/>
    </row>
    <row r="263" spans="2:26" ht="14.25">
      <c r="B263" s="59">
        <v>17</v>
      </c>
      <c r="C263" s="20">
        <v>1745</v>
      </c>
      <c r="D263" s="21" t="s">
        <v>58</v>
      </c>
      <c r="E263" s="22"/>
      <c r="F263" s="22"/>
      <c r="G263" s="50"/>
      <c r="H263" s="23"/>
      <c r="I263" s="27"/>
      <c r="J263" s="22"/>
      <c r="K263" s="22"/>
      <c r="L263" s="50"/>
      <c r="M263" s="23"/>
      <c r="N263" s="25"/>
      <c r="P263" s="59">
        <v>17</v>
      </c>
      <c r="Q263" s="20">
        <v>1745</v>
      </c>
      <c r="R263" s="21" t="s">
        <v>58</v>
      </c>
      <c r="S263" s="69"/>
      <c r="T263" s="83"/>
      <c r="U263" s="69"/>
      <c r="V263" s="69"/>
      <c r="W263" s="69"/>
      <c r="X263" s="84"/>
      <c r="Y263" s="85"/>
      <c r="Z263" s="86"/>
    </row>
    <row r="264" spans="2:26" ht="15" hidden="1" customHeight="1" outlineLevel="1">
      <c r="B264" s="19">
        <v>47</v>
      </c>
      <c r="C264" s="20">
        <v>1830</v>
      </c>
      <c r="D264" s="21" t="s">
        <v>59</v>
      </c>
      <c r="E264" s="22"/>
      <c r="F264" s="22"/>
      <c r="G264" s="50"/>
      <c r="H264" s="23"/>
      <c r="I264" s="27"/>
      <c r="J264" s="22"/>
      <c r="K264" s="22"/>
      <c r="L264" s="50"/>
      <c r="M264" s="23"/>
      <c r="N264" s="25"/>
      <c r="P264" s="59">
        <v>47</v>
      </c>
      <c r="Q264" s="20">
        <v>1830</v>
      </c>
      <c r="R264" s="21" t="s">
        <v>59</v>
      </c>
      <c r="S264" s="62"/>
      <c r="T264" s="78"/>
      <c r="U264" s="62"/>
      <c r="V264" s="62"/>
      <c r="W264" s="62"/>
      <c r="X264" s="81"/>
      <c r="Y264" s="80"/>
      <c r="Z264" s="79"/>
    </row>
    <row r="265" spans="2:26" ht="14.1" hidden="1" customHeight="1" outlineLevel="1">
      <c r="B265" s="19">
        <v>47</v>
      </c>
      <c r="C265" s="20">
        <v>1835</v>
      </c>
      <c r="D265" s="21" t="s">
        <v>60</v>
      </c>
      <c r="E265" s="22"/>
      <c r="F265" s="22"/>
      <c r="G265" s="50"/>
      <c r="H265" s="23"/>
      <c r="I265" s="27"/>
      <c r="J265" s="22"/>
      <c r="K265" s="22"/>
      <c r="L265" s="50"/>
      <c r="M265" s="23"/>
      <c r="N265" s="25"/>
      <c r="P265" s="59">
        <v>47</v>
      </c>
      <c r="Q265" s="20">
        <v>1835</v>
      </c>
      <c r="R265" s="21" t="s">
        <v>60</v>
      </c>
      <c r="S265" s="62"/>
      <c r="T265" s="78"/>
      <c r="U265" s="62"/>
      <c r="V265" s="62"/>
      <c r="W265" s="62"/>
      <c r="X265" s="81"/>
      <c r="Y265" s="80"/>
      <c r="Z265" s="79"/>
    </row>
    <row r="266" spans="2:26" ht="15" hidden="1" customHeight="1" outlineLevel="1">
      <c r="B266" s="19" t="s">
        <v>49</v>
      </c>
      <c r="C266" s="20">
        <v>1905</v>
      </c>
      <c r="D266" s="21" t="s">
        <v>50</v>
      </c>
      <c r="E266" s="22"/>
      <c r="F266" s="22"/>
      <c r="G266" s="50"/>
      <c r="H266" s="23"/>
      <c r="I266" s="27"/>
      <c r="J266" s="22"/>
      <c r="K266" s="22"/>
      <c r="L266" s="50"/>
      <c r="M266" s="23"/>
      <c r="N266" s="25"/>
      <c r="P266" s="59" t="s">
        <v>49</v>
      </c>
      <c r="Q266" s="20">
        <v>1905</v>
      </c>
      <c r="R266" s="21" t="s">
        <v>50</v>
      </c>
      <c r="S266" s="62"/>
      <c r="T266" s="78"/>
      <c r="U266" s="62"/>
      <c r="V266" s="62"/>
      <c r="W266" s="62"/>
      <c r="X266" s="81"/>
      <c r="Y266" s="80"/>
      <c r="Z266" s="79"/>
    </row>
    <row r="267" spans="2:26" ht="15" hidden="1" customHeight="1" outlineLevel="1">
      <c r="B267" s="19">
        <v>47</v>
      </c>
      <c r="C267" s="20">
        <v>1908</v>
      </c>
      <c r="D267" s="21" t="s">
        <v>61</v>
      </c>
      <c r="E267" s="22"/>
      <c r="F267" s="22"/>
      <c r="G267" s="50"/>
      <c r="H267" s="23"/>
      <c r="I267" s="27"/>
      <c r="J267" s="22"/>
      <c r="K267" s="22"/>
      <c r="L267" s="50"/>
      <c r="M267" s="23"/>
      <c r="N267" s="25"/>
      <c r="P267" s="59">
        <v>47</v>
      </c>
      <c r="Q267" s="20">
        <v>1908</v>
      </c>
      <c r="R267" s="21" t="s">
        <v>61</v>
      </c>
      <c r="S267" s="62"/>
      <c r="T267" s="78"/>
      <c r="U267" s="62"/>
      <c r="V267" s="62"/>
      <c r="W267" s="62"/>
      <c r="X267" s="81"/>
      <c r="Y267" s="80"/>
      <c r="Z267" s="79"/>
    </row>
    <row r="268" spans="2:26" ht="15" hidden="1" customHeight="1" outlineLevel="1">
      <c r="B268" s="19">
        <v>13</v>
      </c>
      <c r="C268" s="20">
        <v>1910</v>
      </c>
      <c r="D268" s="21" t="s">
        <v>62</v>
      </c>
      <c r="E268" s="22"/>
      <c r="F268" s="22"/>
      <c r="G268" s="50"/>
      <c r="H268" s="23"/>
      <c r="I268" s="27"/>
      <c r="J268" s="22"/>
      <c r="K268" s="22"/>
      <c r="L268" s="50"/>
      <c r="M268" s="23"/>
      <c r="N268" s="25"/>
      <c r="P268" s="59">
        <v>13</v>
      </c>
      <c r="Q268" s="20">
        <v>1910</v>
      </c>
      <c r="R268" s="21" t="s">
        <v>62</v>
      </c>
      <c r="S268" s="62"/>
      <c r="T268" s="78"/>
      <c r="U268" s="62"/>
      <c r="V268" s="62"/>
      <c r="W268" s="62"/>
      <c r="X268" s="81"/>
      <c r="Y268" s="80"/>
      <c r="Z268" s="79"/>
    </row>
    <row r="269" spans="2:26" ht="15" hidden="1" customHeight="1" outlineLevel="1">
      <c r="B269" s="19">
        <v>8</v>
      </c>
      <c r="C269" s="20">
        <v>1915</v>
      </c>
      <c r="D269" s="21" t="s">
        <v>63</v>
      </c>
      <c r="E269" s="22"/>
      <c r="F269" s="22"/>
      <c r="G269" s="50"/>
      <c r="H269" s="23"/>
      <c r="I269" s="27"/>
      <c r="J269" s="22"/>
      <c r="K269" s="22"/>
      <c r="L269" s="50"/>
      <c r="M269" s="23"/>
      <c r="N269" s="25"/>
      <c r="P269" s="59">
        <v>8</v>
      </c>
      <c r="Q269" s="20">
        <v>1915</v>
      </c>
      <c r="R269" s="21" t="s">
        <v>63</v>
      </c>
      <c r="S269" s="62"/>
      <c r="T269" s="78"/>
      <c r="U269" s="62"/>
      <c r="V269" s="62"/>
      <c r="W269" s="62"/>
      <c r="X269" s="81"/>
      <c r="Y269" s="80"/>
      <c r="Z269" s="79"/>
    </row>
    <row r="270" spans="2:26" ht="15" hidden="1" customHeight="1" outlineLevel="1">
      <c r="B270" s="19">
        <v>10</v>
      </c>
      <c r="C270" s="20">
        <v>1920</v>
      </c>
      <c r="D270" s="21" t="s">
        <v>64</v>
      </c>
      <c r="E270" s="22"/>
      <c r="F270" s="22"/>
      <c r="G270" s="50"/>
      <c r="H270" s="23"/>
      <c r="I270" s="27"/>
      <c r="J270" s="22"/>
      <c r="K270" s="22"/>
      <c r="L270" s="50"/>
      <c r="M270" s="23"/>
      <c r="N270" s="25"/>
      <c r="P270" s="59">
        <v>10</v>
      </c>
      <c r="Q270" s="20">
        <v>1920</v>
      </c>
      <c r="R270" s="21" t="s">
        <v>64</v>
      </c>
      <c r="S270" s="62"/>
      <c r="T270" s="78"/>
      <c r="U270" s="62"/>
      <c r="V270" s="62"/>
      <c r="W270" s="62"/>
      <c r="X270" s="81"/>
      <c r="Y270" s="80"/>
      <c r="Z270" s="79"/>
    </row>
    <row r="271" spans="2:26" ht="15" hidden="1" customHeight="1" outlineLevel="1">
      <c r="B271" s="19">
        <v>50</v>
      </c>
      <c r="C271" s="28">
        <v>1925</v>
      </c>
      <c r="D271" s="21" t="s">
        <v>65</v>
      </c>
      <c r="E271" s="22"/>
      <c r="F271" s="22"/>
      <c r="G271" s="50"/>
      <c r="H271" s="23"/>
      <c r="I271" s="27"/>
      <c r="J271" s="22"/>
      <c r="K271" s="22"/>
      <c r="L271" s="50"/>
      <c r="M271" s="23"/>
      <c r="N271" s="25"/>
      <c r="P271" s="59">
        <v>50</v>
      </c>
      <c r="Q271" s="28">
        <v>1925</v>
      </c>
      <c r="R271" s="21" t="s">
        <v>65</v>
      </c>
      <c r="S271" s="62"/>
      <c r="T271" s="78"/>
      <c r="U271" s="62"/>
      <c r="V271" s="62"/>
      <c r="W271" s="62"/>
      <c r="X271" s="81"/>
      <c r="Y271" s="80"/>
      <c r="Z271" s="79"/>
    </row>
    <row r="272" spans="2:26" ht="15" hidden="1" customHeight="1" outlineLevel="1">
      <c r="B272" s="19">
        <v>10</v>
      </c>
      <c r="C272" s="20">
        <v>1930</v>
      </c>
      <c r="D272" s="21" t="s">
        <v>66</v>
      </c>
      <c r="E272" s="22"/>
      <c r="F272" s="22"/>
      <c r="G272" s="50"/>
      <c r="H272" s="23"/>
      <c r="I272" s="27"/>
      <c r="J272" s="22"/>
      <c r="K272" s="22"/>
      <c r="L272" s="50"/>
      <c r="M272" s="23"/>
      <c r="N272" s="25"/>
      <c r="P272" s="59">
        <v>10</v>
      </c>
      <c r="Q272" s="20">
        <v>1930</v>
      </c>
      <c r="R272" s="21" t="s">
        <v>66</v>
      </c>
      <c r="S272" s="62"/>
      <c r="T272" s="78"/>
      <c r="U272" s="62"/>
      <c r="V272" s="62"/>
      <c r="W272" s="62"/>
      <c r="X272" s="81"/>
      <c r="Y272" s="80"/>
      <c r="Z272" s="79"/>
    </row>
    <row r="273" spans="2:26" ht="15" hidden="1" customHeight="1" outlineLevel="1">
      <c r="B273" s="19">
        <v>8</v>
      </c>
      <c r="C273" s="20">
        <v>1935</v>
      </c>
      <c r="D273" s="21" t="s">
        <v>67</v>
      </c>
      <c r="E273" s="22"/>
      <c r="F273" s="22"/>
      <c r="G273" s="50"/>
      <c r="H273" s="23"/>
      <c r="I273" s="27"/>
      <c r="J273" s="22"/>
      <c r="K273" s="22"/>
      <c r="L273" s="50"/>
      <c r="M273" s="23"/>
      <c r="N273" s="25"/>
      <c r="P273" s="59">
        <v>8</v>
      </c>
      <c r="Q273" s="20">
        <v>1935</v>
      </c>
      <c r="R273" s="21" t="s">
        <v>67</v>
      </c>
      <c r="S273" s="62"/>
      <c r="T273" s="78"/>
      <c r="U273" s="62"/>
      <c r="V273" s="62"/>
      <c r="W273" s="62"/>
      <c r="X273" s="81"/>
      <c r="Y273" s="80"/>
      <c r="Z273" s="79"/>
    </row>
    <row r="274" spans="2:26" ht="15" hidden="1" customHeight="1" outlineLevel="1">
      <c r="B274" s="19">
        <v>8</v>
      </c>
      <c r="C274" s="20">
        <v>1940</v>
      </c>
      <c r="D274" s="21" t="s">
        <v>68</v>
      </c>
      <c r="E274" s="22"/>
      <c r="F274" s="22"/>
      <c r="G274" s="50"/>
      <c r="H274" s="23"/>
      <c r="I274" s="27"/>
      <c r="J274" s="22"/>
      <c r="K274" s="22"/>
      <c r="L274" s="50"/>
      <c r="M274" s="23"/>
      <c r="N274" s="25"/>
      <c r="P274" s="59">
        <v>8</v>
      </c>
      <c r="Q274" s="20">
        <v>1940</v>
      </c>
      <c r="R274" s="21" t="s">
        <v>68</v>
      </c>
      <c r="S274" s="62"/>
      <c r="T274" s="78"/>
      <c r="U274" s="62"/>
      <c r="V274" s="62"/>
      <c r="W274" s="62"/>
      <c r="X274" s="81"/>
      <c r="Y274" s="80"/>
      <c r="Z274" s="79"/>
    </row>
    <row r="275" spans="2:26" ht="15" hidden="1" customHeight="1" outlineLevel="1">
      <c r="B275" s="19">
        <v>8</v>
      </c>
      <c r="C275" s="20">
        <v>1945</v>
      </c>
      <c r="D275" s="21" t="s">
        <v>69</v>
      </c>
      <c r="E275" s="22"/>
      <c r="F275" s="22"/>
      <c r="G275" s="50"/>
      <c r="H275" s="23"/>
      <c r="I275" s="27"/>
      <c r="J275" s="22"/>
      <c r="K275" s="22"/>
      <c r="L275" s="50"/>
      <c r="M275" s="23"/>
      <c r="N275" s="25"/>
      <c r="P275" s="59">
        <v>8</v>
      </c>
      <c r="Q275" s="20">
        <v>1945</v>
      </c>
      <c r="R275" s="21" t="s">
        <v>69</v>
      </c>
      <c r="S275" s="62"/>
      <c r="T275" s="78"/>
      <c r="U275" s="62"/>
      <c r="V275" s="62"/>
      <c r="W275" s="62"/>
      <c r="X275" s="81"/>
      <c r="Y275" s="80"/>
      <c r="Z275" s="79"/>
    </row>
    <row r="276" spans="2:26" ht="15" hidden="1" customHeight="1" outlineLevel="1">
      <c r="B276" s="19">
        <v>8</v>
      </c>
      <c r="C276" s="20">
        <v>1950</v>
      </c>
      <c r="D276" s="21" t="s">
        <v>70</v>
      </c>
      <c r="E276" s="22"/>
      <c r="F276" s="22"/>
      <c r="G276" s="50"/>
      <c r="H276" s="23"/>
      <c r="I276" s="27"/>
      <c r="J276" s="22"/>
      <c r="K276" s="22"/>
      <c r="L276" s="50"/>
      <c r="M276" s="23"/>
      <c r="N276" s="25"/>
      <c r="P276" s="59">
        <v>8</v>
      </c>
      <c r="Q276" s="20">
        <v>1950</v>
      </c>
      <c r="R276" s="21" t="s">
        <v>70</v>
      </c>
      <c r="S276" s="62"/>
      <c r="T276" s="78"/>
      <c r="U276" s="62"/>
      <c r="V276" s="62"/>
      <c r="W276" s="62"/>
      <c r="X276" s="81"/>
      <c r="Y276" s="80"/>
      <c r="Z276" s="79"/>
    </row>
    <row r="277" spans="2:26" ht="15" hidden="1" customHeight="1" outlineLevel="1">
      <c r="B277" s="19">
        <v>8</v>
      </c>
      <c r="C277" s="20">
        <v>1955</v>
      </c>
      <c r="D277" s="21" t="s">
        <v>71</v>
      </c>
      <c r="E277" s="22"/>
      <c r="F277" s="22"/>
      <c r="G277" s="50"/>
      <c r="H277" s="23"/>
      <c r="I277" s="27"/>
      <c r="J277" s="22"/>
      <c r="K277" s="22"/>
      <c r="L277" s="50"/>
      <c r="M277" s="23"/>
      <c r="N277" s="25"/>
      <c r="P277" s="59">
        <v>8</v>
      </c>
      <c r="Q277" s="20">
        <v>1955</v>
      </c>
      <c r="R277" s="21" t="s">
        <v>71</v>
      </c>
      <c r="S277" s="62"/>
      <c r="T277" s="78"/>
      <c r="U277" s="62"/>
      <c r="V277" s="62"/>
      <c r="W277" s="62"/>
      <c r="X277" s="81"/>
      <c r="Y277" s="80"/>
      <c r="Z277" s="79"/>
    </row>
    <row r="278" spans="2:26" ht="14.1" hidden="1" customHeight="1" outlineLevel="1">
      <c r="B278" s="19">
        <v>8</v>
      </c>
      <c r="C278" s="20">
        <v>1960</v>
      </c>
      <c r="D278" s="21" t="s">
        <v>72</v>
      </c>
      <c r="E278" s="22"/>
      <c r="F278" s="22"/>
      <c r="G278" s="50"/>
      <c r="H278" s="23"/>
      <c r="I278" s="27"/>
      <c r="J278" s="22"/>
      <c r="K278" s="22"/>
      <c r="L278" s="50"/>
      <c r="M278" s="23"/>
      <c r="N278" s="25"/>
      <c r="P278" s="59">
        <v>8</v>
      </c>
      <c r="Q278" s="20">
        <v>1960</v>
      </c>
      <c r="R278" s="21" t="s">
        <v>72</v>
      </c>
      <c r="S278" s="62"/>
      <c r="T278" s="78"/>
      <c r="U278" s="62"/>
      <c r="V278" s="62"/>
      <c r="W278" s="62"/>
      <c r="X278" s="81"/>
      <c r="Y278" s="80"/>
      <c r="Z278" s="79"/>
    </row>
    <row r="279" spans="2:26" ht="25.5" hidden="1" customHeight="1" outlineLevel="1">
      <c r="B279" s="30">
        <v>47</v>
      </c>
      <c r="C279" s="20">
        <v>1970</v>
      </c>
      <c r="D279" s="21" t="s">
        <v>73</v>
      </c>
      <c r="E279" s="22"/>
      <c r="F279" s="22"/>
      <c r="G279" s="50"/>
      <c r="H279" s="23"/>
      <c r="I279" s="27"/>
      <c r="J279" s="22"/>
      <c r="K279" s="22"/>
      <c r="L279" s="50"/>
      <c r="M279" s="23"/>
      <c r="N279" s="25"/>
      <c r="P279" s="72">
        <v>47</v>
      </c>
      <c r="Q279" s="20">
        <v>1970</v>
      </c>
      <c r="R279" s="21" t="s">
        <v>73</v>
      </c>
      <c r="S279" s="62"/>
      <c r="T279" s="78"/>
      <c r="U279" s="62"/>
      <c r="V279" s="62"/>
      <c r="W279" s="62"/>
      <c r="X279" s="81"/>
      <c r="Y279" s="80"/>
      <c r="Z279" s="79"/>
    </row>
    <row r="280" spans="2:26" ht="25.5" hidden="1" customHeight="1" outlineLevel="1">
      <c r="B280" s="19">
        <v>47</v>
      </c>
      <c r="C280" s="20">
        <v>1975</v>
      </c>
      <c r="D280" s="21" t="s">
        <v>74</v>
      </c>
      <c r="E280" s="22"/>
      <c r="F280" s="22"/>
      <c r="G280" s="50"/>
      <c r="H280" s="23"/>
      <c r="I280" s="27"/>
      <c r="J280" s="22"/>
      <c r="K280" s="22"/>
      <c r="L280" s="50"/>
      <c r="M280" s="23"/>
      <c r="N280" s="25"/>
      <c r="P280" s="59">
        <v>47</v>
      </c>
      <c r="Q280" s="20">
        <v>1975</v>
      </c>
      <c r="R280" s="21" t="s">
        <v>74</v>
      </c>
      <c r="S280" s="62"/>
      <c r="T280" s="78"/>
      <c r="U280" s="62"/>
      <c r="V280" s="62"/>
      <c r="W280" s="62"/>
      <c r="X280" s="81"/>
      <c r="Y280" s="80"/>
      <c r="Z280" s="79"/>
    </row>
    <row r="281" spans="2:26" ht="15" hidden="1" customHeight="1" outlineLevel="1">
      <c r="B281" s="19">
        <v>47</v>
      </c>
      <c r="C281" s="20">
        <v>1980</v>
      </c>
      <c r="D281" s="21" t="s">
        <v>75</v>
      </c>
      <c r="E281" s="22"/>
      <c r="F281" s="22"/>
      <c r="G281" s="50"/>
      <c r="H281" s="23"/>
      <c r="I281" s="27"/>
      <c r="J281" s="22"/>
      <c r="K281" s="22"/>
      <c r="L281" s="50"/>
      <c r="M281" s="23"/>
      <c r="N281" s="25"/>
      <c r="P281" s="59">
        <v>47</v>
      </c>
      <c r="Q281" s="20">
        <v>1980</v>
      </c>
      <c r="R281" s="21" t="s">
        <v>75</v>
      </c>
      <c r="S281" s="62"/>
      <c r="T281" s="78"/>
      <c r="U281" s="62"/>
      <c r="V281" s="62"/>
      <c r="W281" s="62"/>
      <c r="X281" s="81"/>
      <c r="Y281" s="80"/>
      <c r="Z281" s="79"/>
    </row>
    <row r="282" spans="2:26" ht="15" hidden="1" customHeight="1" outlineLevel="1">
      <c r="B282" s="19">
        <v>47</v>
      </c>
      <c r="C282" s="20">
        <v>1985</v>
      </c>
      <c r="D282" s="21" t="s">
        <v>76</v>
      </c>
      <c r="E282" s="22"/>
      <c r="F282" s="22"/>
      <c r="G282" s="50"/>
      <c r="H282" s="23"/>
      <c r="I282" s="27"/>
      <c r="J282" s="22"/>
      <c r="K282" s="22"/>
      <c r="L282" s="50"/>
      <c r="M282" s="23"/>
      <c r="N282" s="25"/>
      <c r="P282" s="59">
        <v>47</v>
      </c>
      <c r="Q282" s="20">
        <v>1985</v>
      </c>
      <c r="R282" s="21" t="s">
        <v>76</v>
      </c>
      <c r="S282" s="62"/>
      <c r="T282" s="78"/>
      <c r="U282" s="62"/>
      <c r="V282" s="62"/>
      <c r="W282" s="62"/>
      <c r="X282" s="81"/>
      <c r="Y282" s="80"/>
      <c r="Z282" s="79"/>
    </row>
    <row r="283" spans="2:26" ht="15" hidden="1" customHeight="1" outlineLevel="1">
      <c r="B283" s="30">
        <v>47</v>
      </c>
      <c r="C283" s="20">
        <v>1990</v>
      </c>
      <c r="D283" s="31" t="s">
        <v>77</v>
      </c>
      <c r="E283" s="22"/>
      <c r="F283" s="22"/>
      <c r="G283" s="50"/>
      <c r="H283" s="23"/>
      <c r="I283" s="27"/>
      <c r="J283" s="22"/>
      <c r="K283" s="22"/>
      <c r="L283" s="50"/>
      <c r="M283" s="23"/>
      <c r="N283" s="25"/>
      <c r="P283" s="72">
        <v>47</v>
      </c>
      <c r="Q283" s="20">
        <v>1990</v>
      </c>
      <c r="R283" s="31" t="s">
        <v>77</v>
      </c>
      <c r="S283" s="62"/>
      <c r="T283" s="78"/>
      <c r="U283" s="62"/>
      <c r="V283" s="62"/>
      <c r="W283" s="62"/>
      <c r="X283" s="81"/>
      <c r="Y283" s="80"/>
      <c r="Z283" s="79"/>
    </row>
    <row r="284" spans="2:26" ht="15" hidden="1" customHeight="1" outlineLevel="1">
      <c r="B284" s="19">
        <v>47</v>
      </c>
      <c r="C284" s="20">
        <v>1995</v>
      </c>
      <c r="D284" s="21" t="s">
        <v>78</v>
      </c>
      <c r="E284" s="22"/>
      <c r="F284" s="22"/>
      <c r="G284" s="50"/>
      <c r="H284" s="23"/>
      <c r="I284" s="27"/>
      <c r="J284" s="22"/>
      <c r="K284" s="22"/>
      <c r="L284" s="50"/>
      <c r="M284" s="23"/>
      <c r="N284" s="25"/>
      <c r="P284" s="59">
        <v>47</v>
      </c>
      <c r="Q284" s="20">
        <v>1995</v>
      </c>
      <c r="R284" s="21" t="s">
        <v>78</v>
      </c>
      <c r="S284" s="62"/>
      <c r="T284" s="78"/>
      <c r="U284" s="62"/>
      <c r="V284" s="62"/>
      <c r="W284" s="62"/>
      <c r="X284" s="81"/>
      <c r="Y284" s="80"/>
      <c r="Z284" s="79"/>
    </row>
    <row r="285" spans="2:26" ht="15" hidden="1" customHeight="1" outlineLevel="1">
      <c r="B285" s="19">
        <v>47</v>
      </c>
      <c r="C285" s="20">
        <v>2440</v>
      </c>
      <c r="D285" s="21" t="s">
        <v>79</v>
      </c>
      <c r="E285" s="22"/>
      <c r="F285" s="22"/>
      <c r="G285" s="50"/>
      <c r="H285" s="23"/>
      <c r="J285" s="22"/>
      <c r="K285" s="22"/>
      <c r="L285" s="50"/>
      <c r="M285" s="23"/>
      <c r="N285" s="25"/>
      <c r="P285" s="59">
        <v>47</v>
      </c>
      <c r="Q285" s="20">
        <v>2440</v>
      </c>
      <c r="R285" s="21" t="s">
        <v>79</v>
      </c>
      <c r="S285" s="62"/>
      <c r="T285" s="78"/>
      <c r="U285" s="62"/>
      <c r="V285" s="62"/>
      <c r="W285" s="62"/>
      <c r="X285" s="81"/>
      <c r="Y285" s="80"/>
      <c r="Z285" s="79"/>
    </row>
    <row r="286" spans="2:26" ht="15" collapsed="1">
      <c r="B286" s="32"/>
      <c r="C286" s="33"/>
      <c r="D286" s="34"/>
      <c r="E286" s="34"/>
      <c r="F286" s="34"/>
      <c r="G286" s="58"/>
      <c r="H286" s="23"/>
      <c r="J286" s="34"/>
      <c r="K286" s="22"/>
      <c r="L286" s="50"/>
      <c r="M286" s="23"/>
      <c r="N286" s="25"/>
      <c r="P286" s="32"/>
      <c r="Q286" s="33"/>
      <c r="R286" s="73" t="s">
        <v>80</v>
      </c>
      <c r="S286" s="36">
        <f>SUM(S248:S285)</f>
        <v>936887417.16765881</v>
      </c>
      <c r="T286" s="36">
        <f t="shared" ref="T286:W286" si="22">SUM(T248:T285)</f>
        <v>0</v>
      </c>
      <c r="U286" s="36">
        <f t="shared" si="22"/>
        <v>936887417.16765881</v>
      </c>
      <c r="V286" s="36">
        <f t="shared" si="22"/>
        <v>640000</v>
      </c>
      <c r="W286" s="36">
        <f t="shared" si="22"/>
        <v>937207417.16765881</v>
      </c>
      <c r="X286" s="77"/>
      <c r="Y286" s="82"/>
      <c r="Z286" s="36">
        <f t="shared" ref="Z286" si="23">SUM(Z248:Z285)</f>
        <v>11198635.463709865</v>
      </c>
    </row>
    <row r="287" spans="2:26">
      <c r="B287" s="32"/>
      <c r="C287" s="33"/>
      <c r="D287" s="35" t="s">
        <v>81</v>
      </c>
      <c r="E287" s="36">
        <f>SUM(E248:E286)</f>
        <v>936887417.16765881</v>
      </c>
      <c r="F287" s="36">
        <f>SUM(F248:F286)</f>
        <v>640000</v>
      </c>
      <c r="G287" s="36">
        <f>SUM(G248:G286)</f>
        <v>0</v>
      </c>
      <c r="H287" s="36">
        <f>SUM(H248:H286)</f>
        <v>937527417.16765881</v>
      </c>
      <c r="I287" s="35"/>
      <c r="J287" s="36">
        <f>SUM(J248:J286)</f>
        <v>30758941.969646581</v>
      </c>
      <c r="K287" s="36">
        <f>SUM(K248:K286)</f>
        <v>11198635.463709865</v>
      </c>
      <c r="L287" s="36">
        <f>SUM(L248:L285)</f>
        <v>0</v>
      </c>
      <c r="M287" s="36">
        <f>SUM(M248:M286)</f>
        <v>41957577.433356442</v>
      </c>
      <c r="N287" s="25">
        <f>SUM(N248:N286)</f>
        <v>895569839.73430228</v>
      </c>
    </row>
    <row r="288" spans="2:26" ht="38.25">
      <c r="B288" s="32"/>
      <c r="C288" s="33"/>
      <c r="D288" s="37" t="s">
        <v>82</v>
      </c>
      <c r="E288" s="25"/>
      <c r="F288" s="52"/>
      <c r="G288" s="52"/>
      <c r="H288" s="23"/>
      <c r="I288" s="26"/>
      <c r="J288" s="52"/>
      <c r="K288" s="52"/>
      <c r="L288" s="52"/>
      <c r="M288" s="23">
        <f>J288+K288+L288</f>
        <v>0</v>
      </c>
      <c r="N288" s="25">
        <f>H288-M288</f>
        <v>0</v>
      </c>
    </row>
    <row r="289" spans="2:14" ht="25.5">
      <c r="B289" s="32"/>
      <c r="C289" s="33"/>
      <c r="D289" s="38" t="s">
        <v>83</v>
      </c>
      <c r="E289" s="25"/>
      <c r="F289" s="52"/>
      <c r="G289" s="52"/>
      <c r="H289" s="23"/>
      <c r="I289" s="26"/>
      <c r="J289" s="52"/>
      <c r="K289" s="52"/>
      <c r="L289" s="52"/>
      <c r="M289" s="23">
        <f>J289+K289+L289</f>
        <v>0</v>
      </c>
      <c r="N289" s="25">
        <f>H289-M289</f>
        <v>0</v>
      </c>
    </row>
    <row r="290" spans="2:14">
      <c r="B290" s="32"/>
      <c r="C290" s="33"/>
      <c r="D290" s="35" t="s">
        <v>84</v>
      </c>
      <c r="E290" s="36">
        <f>SUM(E287:E289)</f>
        <v>936887417.16765881</v>
      </c>
      <c r="F290" s="36">
        <f>SUM(F287:F289)</f>
        <v>640000</v>
      </c>
      <c r="G290" s="36">
        <f>SUM(G287:G289)</f>
        <v>0</v>
      </c>
      <c r="H290" s="36">
        <f>SUM(H287:H289)</f>
        <v>937527417.16765881</v>
      </c>
      <c r="I290" s="35"/>
      <c r="J290" s="36">
        <f>SUM(J287:J289)</f>
        <v>30758941.969646581</v>
      </c>
      <c r="K290" s="36">
        <f>SUM(K287:K289)</f>
        <v>11198635.463709865</v>
      </c>
      <c r="L290" s="36">
        <f>SUM(L287:L289)</f>
        <v>0</v>
      </c>
      <c r="M290" s="36">
        <f>SUM(M287:M289)</f>
        <v>41957577.433356442</v>
      </c>
      <c r="N290" s="25">
        <f>H290-M290</f>
        <v>895569839.7343024</v>
      </c>
    </row>
    <row r="291" spans="2:14" ht="14.25">
      <c r="B291" s="32"/>
      <c r="C291" s="33"/>
      <c r="D291" s="97" t="s">
        <v>85</v>
      </c>
      <c r="E291" s="98"/>
      <c r="F291" s="98"/>
      <c r="G291" s="98"/>
      <c r="H291" s="98"/>
      <c r="I291" s="98"/>
      <c r="J291" s="99"/>
      <c r="K291" s="52"/>
      <c r="L291" s="26"/>
      <c r="M291" s="39"/>
      <c r="N291" s="26"/>
    </row>
    <row r="292" spans="2:14" ht="14.25">
      <c r="B292" s="32"/>
      <c r="C292" s="33"/>
      <c r="D292" s="89" t="s">
        <v>80</v>
      </c>
      <c r="E292" s="90"/>
      <c r="F292" s="90"/>
      <c r="G292" s="90"/>
      <c r="H292" s="90"/>
      <c r="I292" s="90"/>
      <c r="J292" s="91"/>
      <c r="K292" s="35">
        <f>K290+K291</f>
        <v>11198635.463709865</v>
      </c>
      <c r="M292" s="39"/>
      <c r="N292" s="26"/>
    </row>
    <row r="294" spans="2:14">
      <c r="E294" s="40"/>
      <c r="J294" s="3" t="s">
        <v>86</v>
      </c>
    </row>
    <row r="295" spans="2:14" ht="14.25">
      <c r="B295" s="32">
        <v>10</v>
      </c>
      <c r="C295" s="33"/>
      <c r="D295" s="34" t="s">
        <v>87</v>
      </c>
      <c r="E295" s="29"/>
      <c r="J295" s="3" t="s">
        <v>87</v>
      </c>
      <c r="L295" s="56"/>
    </row>
    <row r="296" spans="2:14" ht="14.25">
      <c r="B296" s="32">
        <v>8</v>
      </c>
      <c r="C296" s="33"/>
      <c r="D296" s="34" t="s">
        <v>67</v>
      </c>
      <c r="E296" s="41"/>
      <c r="J296" s="3" t="s">
        <v>67</v>
      </c>
      <c r="L296" s="57"/>
    </row>
    <row r="297" spans="2:14" ht="14.25">
      <c r="J297" s="4" t="s">
        <v>88</v>
      </c>
      <c r="L297" s="42">
        <f>K292-L295-L296</f>
        <v>11198635.463709865</v>
      </c>
      <c r="M297" s="26"/>
    </row>
    <row r="299" spans="2:14" hidden="1" outlineLevel="1">
      <c r="B299" s="43" t="s">
        <v>89</v>
      </c>
    </row>
    <row r="300" spans="2:14" hidden="1" outlineLevel="1">
      <c r="E300" s="26"/>
      <c r="J300" s="26"/>
    </row>
    <row r="301" spans="2:14" hidden="1" outlineLevel="1">
      <c r="B301" s="44">
        <v>1</v>
      </c>
      <c r="C301" s="87" t="s">
        <v>90</v>
      </c>
      <c r="D301" s="87"/>
      <c r="E301" s="87"/>
      <c r="F301" s="87"/>
      <c r="G301" s="87"/>
      <c r="H301" s="87"/>
      <c r="I301" s="87"/>
      <c r="J301" s="87"/>
      <c r="K301" s="87"/>
      <c r="L301" s="87"/>
      <c r="M301" s="87"/>
      <c r="N301" s="87"/>
    </row>
    <row r="302" spans="2:14" hidden="1" outlineLevel="1">
      <c r="B302" s="44"/>
      <c r="C302" s="87"/>
      <c r="D302" s="87"/>
      <c r="E302" s="87"/>
      <c r="F302" s="87"/>
      <c r="G302" s="87"/>
      <c r="H302" s="87"/>
      <c r="I302" s="87"/>
      <c r="J302" s="87"/>
      <c r="K302" s="87"/>
      <c r="L302" s="87"/>
      <c r="M302" s="87"/>
      <c r="N302" s="87"/>
    </row>
    <row r="303" spans="2:14" hidden="1" outlineLevel="1">
      <c r="B303" s="44"/>
      <c r="C303" s="45"/>
      <c r="D303" s="46"/>
      <c r="E303" s="46"/>
      <c r="F303" s="46"/>
      <c r="G303" s="46"/>
      <c r="H303" s="46"/>
      <c r="I303" s="46"/>
      <c r="J303" s="46"/>
      <c r="K303" s="46"/>
      <c r="L303" s="46"/>
      <c r="M303" s="46"/>
      <c r="N303" s="46"/>
    </row>
    <row r="304" spans="2:14" hidden="1" outlineLevel="1">
      <c r="B304" s="44">
        <v>2</v>
      </c>
      <c r="C304" s="87" t="s">
        <v>91</v>
      </c>
      <c r="D304" s="87"/>
      <c r="E304" s="87"/>
      <c r="F304" s="87"/>
      <c r="G304" s="87"/>
      <c r="H304" s="87"/>
      <c r="I304" s="87"/>
      <c r="J304" s="87"/>
      <c r="K304" s="87"/>
      <c r="L304" s="87"/>
      <c r="M304" s="87"/>
      <c r="N304" s="87"/>
    </row>
    <row r="305" spans="2:26" hidden="1" outlineLevel="1">
      <c r="B305" s="44"/>
      <c r="C305" s="87"/>
      <c r="D305" s="87"/>
      <c r="E305" s="87"/>
      <c r="F305" s="87"/>
      <c r="G305" s="87"/>
      <c r="H305" s="87"/>
      <c r="I305" s="87"/>
      <c r="J305" s="87"/>
      <c r="K305" s="87"/>
      <c r="L305" s="87"/>
      <c r="M305" s="87"/>
      <c r="N305" s="87"/>
    </row>
    <row r="306" spans="2:26" hidden="1" outlineLevel="1">
      <c r="B306" s="44"/>
      <c r="C306" s="45"/>
      <c r="D306" s="46"/>
      <c r="E306" s="46"/>
      <c r="F306" s="46"/>
      <c r="G306" s="46"/>
      <c r="H306" s="46"/>
      <c r="I306" s="46"/>
      <c r="J306" s="46"/>
      <c r="K306" s="46"/>
      <c r="L306" s="46"/>
      <c r="M306" s="46"/>
      <c r="N306" s="46"/>
    </row>
    <row r="307" spans="2:26" hidden="1" outlineLevel="1">
      <c r="B307" s="44">
        <v>3</v>
      </c>
      <c r="C307" s="87" t="s">
        <v>92</v>
      </c>
      <c r="D307" s="87"/>
      <c r="E307" s="87"/>
      <c r="F307" s="87"/>
      <c r="G307" s="87"/>
      <c r="H307" s="87"/>
      <c r="I307" s="87"/>
      <c r="J307" s="87"/>
      <c r="K307" s="87"/>
      <c r="L307" s="87"/>
      <c r="M307" s="87"/>
      <c r="N307" s="87"/>
    </row>
    <row r="308" spans="2:26" hidden="1" outlineLevel="1">
      <c r="B308" s="44"/>
      <c r="C308" s="45"/>
      <c r="D308" s="46"/>
      <c r="E308" s="46"/>
      <c r="F308" s="46"/>
      <c r="G308" s="46"/>
      <c r="H308" s="46"/>
      <c r="I308" s="46"/>
      <c r="J308" s="46"/>
      <c r="K308" s="46"/>
      <c r="L308" s="46"/>
      <c r="M308" s="46"/>
      <c r="N308" s="46"/>
    </row>
    <row r="309" spans="2:26" hidden="1" outlineLevel="1">
      <c r="B309" s="44">
        <v>4</v>
      </c>
      <c r="C309" s="47" t="s">
        <v>93</v>
      </c>
      <c r="D309" s="46"/>
      <c r="E309" s="46"/>
      <c r="F309" s="46"/>
      <c r="G309" s="46"/>
      <c r="H309" s="46"/>
      <c r="I309" s="46"/>
      <c r="J309" s="46"/>
      <c r="K309" s="46"/>
      <c r="L309" s="46"/>
      <c r="M309" s="46"/>
      <c r="N309" s="46"/>
    </row>
    <row r="310" spans="2:26" hidden="1" outlineLevel="1">
      <c r="B310" s="44"/>
      <c r="C310" s="45"/>
      <c r="D310" s="46"/>
      <c r="E310" s="46"/>
      <c r="F310" s="46"/>
      <c r="G310" s="46"/>
      <c r="H310" s="46"/>
      <c r="I310" s="46"/>
      <c r="J310" s="46"/>
      <c r="K310" s="46"/>
      <c r="L310" s="46"/>
      <c r="M310" s="46"/>
      <c r="N310" s="46"/>
    </row>
    <row r="311" spans="2:26" hidden="1" outlineLevel="1">
      <c r="B311" s="44">
        <v>5</v>
      </c>
      <c r="C311" s="47" t="s">
        <v>94</v>
      </c>
      <c r="D311" s="46"/>
      <c r="E311" s="46"/>
      <c r="F311" s="46"/>
      <c r="G311" s="46"/>
      <c r="H311" s="46"/>
      <c r="I311" s="46"/>
      <c r="J311" s="46"/>
      <c r="K311" s="46"/>
      <c r="L311" s="46"/>
      <c r="M311" s="46"/>
      <c r="N311" s="46"/>
    </row>
    <row r="312" spans="2:26" hidden="1" outlineLevel="1">
      <c r="B312" s="44"/>
      <c r="C312" s="45"/>
      <c r="D312" s="46"/>
      <c r="E312" s="46"/>
      <c r="F312" s="46"/>
      <c r="G312" s="46"/>
      <c r="H312" s="46"/>
      <c r="I312" s="46"/>
      <c r="J312" s="46"/>
      <c r="K312" s="46"/>
      <c r="L312" s="46"/>
      <c r="M312" s="46"/>
      <c r="N312" s="46"/>
    </row>
    <row r="313" spans="2:26" hidden="1" outlineLevel="1">
      <c r="B313" s="44">
        <v>6</v>
      </c>
      <c r="C313" s="87" t="s">
        <v>95</v>
      </c>
      <c r="D313" s="87"/>
      <c r="E313" s="87"/>
      <c r="F313" s="87"/>
      <c r="G313" s="87"/>
      <c r="H313" s="87"/>
      <c r="I313" s="87"/>
      <c r="J313" s="87"/>
      <c r="K313" s="87"/>
      <c r="L313" s="87"/>
      <c r="M313" s="87"/>
      <c r="N313" s="87"/>
    </row>
    <row r="314" spans="2:26" hidden="1" outlineLevel="1">
      <c r="B314" s="46"/>
      <c r="C314" s="87"/>
      <c r="D314" s="87"/>
      <c r="E314" s="87"/>
      <c r="F314" s="87"/>
      <c r="G314" s="87"/>
      <c r="H314" s="87"/>
      <c r="I314" s="87"/>
      <c r="J314" s="87"/>
      <c r="K314" s="87"/>
      <c r="L314" s="87"/>
      <c r="M314" s="87"/>
      <c r="N314" s="87"/>
    </row>
    <row r="315" spans="2:26" hidden="1" outlineLevel="1">
      <c r="B315" s="46"/>
      <c r="C315" s="87"/>
      <c r="D315" s="87"/>
      <c r="E315" s="87"/>
      <c r="F315" s="87"/>
      <c r="G315" s="87"/>
      <c r="H315" s="87"/>
      <c r="I315" s="87"/>
      <c r="J315" s="87"/>
      <c r="K315" s="87"/>
      <c r="L315" s="87"/>
      <c r="M315" s="87"/>
      <c r="N315" s="87"/>
    </row>
    <row r="316" spans="2:26" hidden="1" outlineLevel="1"/>
    <row r="317" spans="2:26" collapsed="1"/>
    <row r="318" spans="2:26" ht="21">
      <c r="B318" s="88" t="s">
        <v>7</v>
      </c>
      <c r="C318" s="88"/>
      <c r="D318" s="88"/>
      <c r="E318" s="88"/>
      <c r="F318" s="88"/>
      <c r="G318" s="88"/>
      <c r="H318" s="88"/>
      <c r="I318" s="88"/>
      <c r="J318" s="88"/>
      <c r="K318" s="88"/>
      <c r="L318" s="88"/>
      <c r="M318" s="88"/>
      <c r="N318" s="88"/>
      <c r="P318" s="100" t="s">
        <v>8</v>
      </c>
      <c r="Q318" s="100"/>
      <c r="R318" s="100"/>
      <c r="S318" s="100"/>
      <c r="T318" s="100"/>
      <c r="U318" s="100"/>
      <c r="V318" s="100"/>
      <c r="W318" s="100"/>
      <c r="X318" s="100"/>
      <c r="Y318" s="100"/>
      <c r="Z318" s="100"/>
    </row>
    <row r="320" spans="2:26" ht="14.25">
      <c r="F320" s="7" t="s">
        <v>9</v>
      </c>
      <c r="G320" s="8" t="s">
        <v>10</v>
      </c>
      <c r="S320" s="7" t="s">
        <v>9</v>
      </c>
      <c r="T320" s="61" t="s">
        <v>10</v>
      </c>
    </row>
    <row r="321" spans="2:26" ht="15">
      <c r="F321" s="7" t="s">
        <v>11</v>
      </c>
      <c r="G321" s="93" t="s">
        <v>101</v>
      </c>
      <c r="H321" s="93"/>
      <c r="S321" s="7" t="s">
        <v>11</v>
      </c>
      <c r="T321" s="93" t="str">
        <f>G321</f>
        <v>1/1/26 - 12/31/26</v>
      </c>
      <c r="U321" s="93"/>
    </row>
    <row r="323" spans="2:26">
      <c r="E323" s="94" t="s">
        <v>13</v>
      </c>
      <c r="F323" s="95"/>
      <c r="G323" s="95"/>
      <c r="H323" s="96"/>
      <c r="J323" s="9"/>
      <c r="K323" s="10" t="s">
        <v>14</v>
      </c>
      <c r="L323" s="10"/>
      <c r="M323" s="11"/>
      <c r="S323" s="74" t="s">
        <v>15</v>
      </c>
      <c r="T323" s="74" t="s">
        <v>16</v>
      </c>
      <c r="U323" s="74" t="s">
        <v>17</v>
      </c>
      <c r="V323" s="74" t="s">
        <v>18</v>
      </c>
      <c r="W323" s="74" t="s">
        <v>19</v>
      </c>
      <c r="X323" s="74" t="s">
        <v>20</v>
      </c>
      <c r="Y323" s="74" t="s">
        <v>21</v>
      </c>
      <c r="Z323" s="74" t="s">
        <v>99</v>
      </c>
    </row>
    <row r="324" spans="2:26" ht="27">
      <c r="B324" s="12" t="s">
        <v>23</v>
      </c>
      <c r="C324" s="13" t="s">
        <v>24</v>
      </c>
      <c r="D324" s="14" t="s">
        <v>25</v>
      </c>
      <c r="E324" s="15" t="s">
        <v>26</v>
      </c>
      <c r="F324" s="16" t="s">
        <v>27</v>
      </c>
      <c r="G324" s="16" t="s">
        <v>28</v>
      </c>
      <c r="H324" s="12" t="s">
        <v>29</v>
      </c>
      <c r="I324" s="17"/>
      <c r="J324" s="18" t="s">
        <v>26</v>
      </c>
      <c r="K324" s="16" t="s">
        <v>30</v>
      </c>
      <c r="L324" s="16" t="s">
        <v>28</v>
      </c>
      <c r="M324" s="12" t="s">
        <v>29</v>
      </c>
      <c r="N324" s="12" t="s">
        <v>31</v>
      </c>
      <c r="P324" s="75" t="s">
        <v>32</v>
      </c>
      <c r="Q324" s="75" t="s">
        <v>33</v>
      </c>
      <c r="R324" s="75" t="s">
        <v>34</v>
      </c>
      <c r="S324" s="76" t="s">
        <v>35</v>
      </c>
      <c r="T324" s="76" t="s">
        <v>36</v>
      </c>
      <c r="U324" s="76" t="s">
        <v>37</v>
      </c>
      <c r="V324" s="76" t="s">
        <v>38</v>
      </c>
      <c r="W324" s="76" t="s">
        <v>39</v>
      </c>
      <c r="X324" s="76" t="s">
        <v>40</v>
      </c>
      <c r="Y324" s="76" t="s">
        <v>41</v>
      </c>
      <c r="Z324" s="76" t="s">
        <v>42</v>
      </c>
    </row>
    <row r="325" spans="2:26" ht="15" hidden="1" customHeight="1" outlineLevel="1">
      <c r="B325" s="19">
        <v>12</v>
      </c>
      <c r="C325" s="20">
        <v>1610</v>
      </c>
      <c r="D325" s="21" t="s">
        <v>43</v>
      </c>
      <c r="E325" s="22"/>
      <c r="F325" s="22"/>
      <c r="G325" s="50"/>
      <c r="H325" s="23"/>
      <c r="I325" s="24"/>
      <c r="J325" s="22"/>
      <c r="K325" s="22"/>
      <c r="L325" s="50"/>
      <c r="M325" s="23"/>
      <c r="N325" s="25"/>
      <c r="P325" s="59">
        <v>12</v>
      </c>
      <c r="Q325" s="20">
        <v>1610</v>
      </c>
      <c r="R325" s="21" t="s">
        <v>43</v>
      </c>
      <c r="S325" s="62"/>
      <c r="T325" s="78"/>
      <c r="U325" s="62"/>
      <c r="V325" s="62"/>
      <c r="W325" s="62"/>
      <c r="X325" s="81"/>
      <c r="Y325" s="80"/>
      <c r="Z325" s="79"/>
    </row>
    <row r="326" spans="2:26" ht="25.5" hidden="1" customHeight="1" outlineLevel="1">
      <c r="B326" s="19">
        <v>12</v>
      </c>
      <c r="C326" s="20">
        <v>1611</v>
      </c>
      <c r="D326" s="21" t="s">
        <v>44</v>
      </c>
      <c r="E326" s="22"/>
      <c r="F326" s="22"/>
      <c r="G326" s="50"/>
      <c r="H326" s="23"/>
      <c r="I326" s="27"/>
      <c r="J326" s="22"/>
      <c r="K326" s="22"/>
      <c r="L326" s="50"/>
      <c r="M326" s="23"/>
      <c r="N326" s="25"/>
      <c r="P326" s="59">
        <v>12</v>
      </c>
      <c r="Q326" s="20">
        <v>1611</v>
      </c>
      <c r="R326" s="21" t="s">
        <v>44</v>
      </c>
      <c r="S326" s="62"/>
      <c r="T326" s="78"/>
      <c r="U326" s="62"/>
      <c r="V326" s="62"/>
      <c r="W326" s="62"/>
      <c r="X326" s="81"/>
      <c r="Y326" s="80"/>
      <c r="Z326" s="79"/>
    </row>
    <row r="327" spans="2:26" ht="25.5" hidden="1" customHeight="1" outlineLevel="1">
      <c r="B327" s="19" t="s">
        <v>45</v>
      </c>
      <c r="C327" s="20">
        <v>1612</v>
      </c>
      <c r="D327" s="21" t="s">
        <v>46</v>
      </c>
      <c r="E327" s="22"/>
      <c r="F327" s="22"/>
      <c r="G327" s="50"/>
      <c r="H327" s="23"/>
      <c r="I327" s="27"/>
      <c r="J327" s="22"/>
      <c r="K327" s="22"/>
      <c r="L327" s="50"/>
      <c r="M327" s="23"/>
      <c r="N327" s="25"/>
      <c r="P327" s="59" t="s">
        <v>45</v>
      </c>
      <c r="Q327" s="20">
        <v>1612</v>
      </c>
      <c r="R327" s="21" t="s">
        <v>46</v>
      </c>
      <c r="S327" s="62"/>
      <c r="T327" s="78"/>
      <c r="U327" s="62"/>
      <c r="V327" s="62"/>
      <c r="W327" s="62"/>
      <c r="X327" s="81"/>
      <c r="Y327" s="80"/>
      <c r="Z327" s="79"/>
    </row>
    <row r="328" spans="2:26" ht="15" hidden="1" customHeight="1" outlineLevel="1">
      <c r="B328" s="19"/>
      <c r="C328" s="20">
        <v>1665</v>
      </c>
      <c r="D328" s="21" t="s">
        <v>47</v>
      </c>
      <c r="E328" s="22"/>
      <c r="F328" s="22"/>
      <c r="G328" s="50"/>
      <c r="H328" s="23"/>
      <c r="I328" s="27"/>
      <c r="J328" s="22"/>
      <c r="K328" s="22"/>
      <c r="L328" s="50"/>
      <c r="M328" s="23"/>
      <c r="N328" s="25"/>
      <c r="P328" s="59"/>
      <c r="Q328" s="20">
        <v>1665</v>
      </c>
      <c r="R328" s="21" t="s">
        <v>47</v>
      </c>
      <c r="S328" s="62"/>
      <c r="T328" s="78"/>
      <c r="U328" s="62"/>
      <c r="V328" s="62"/>
      <c r="W328" s="62"/>
      <c r="X328" s="81"/>
      <c r="Y328" s="80"/>
      <c r="Z328" s="79"/>
    </row>
    <row r="329" spans="2:26" ht="15" hidden="1" customHeight="1" outlineLevel="1">
      <c r="B329" s="19"/>
      <c r="C329" s="20">
        <v>1675</v>
      </c>
      <c r="D329" s="21" t="s">
        <v>48</v>
      </c>
      <c r="E329" s="22"/>
      <c r="F329" s="22"/>
      <c r="G329" s="50"/>
      <c r="H329" s="23"/>
      <c r="I329" s="27"/>
      <c r="J329" s="22"/>
      <c r="K329" s="22"/>
      <c r="L329" s="50"/>
      <c r="M329" s="23"/>
      <c r="N329" s="25"/>
      <c r="P329" s="59"/>
      <c r="Q329" s="20">
        <v>1675</v>
      </c>
      <c r="R329" s="21" t="s">
        <v>48</v>
      </c>
      <c r="S329" s="62"/>
      <c r="T329" s="78"/>
      <c r="U329" s="62"/>
      <c r="V329" s="62"/>
      <c r="W329" s="62"/>
      <c r="X329" s="81"/>
      <c r="Y329" s="80"/>
      <c r="Z329" s="79"/>
    </row>
    <row r="330" spans="2:26" ht="15" hidden="1" customHeight="1" outlineLevel="1">
      <c r="B330" s="19" t="s">
        <v>49</v>
      </c>
      <c r="C330" s="28">
        <v>1615</v>
      </c>
      <c r="D330" s="21" t="s">
        <v>50</v>
      </c>
      <c r="E330" s="22"/>
      <c r="F330" s="22"/>
      <c r="G330" s="50"/>
      <c r="H330" s="23"/>
      <c r="I330" s="27"/>
      <c r="J330" s="22"/>
      <c r="K330" s="22"/>
      <c r="L330" s="50"/>
      <c r="M330" s="23"/>
      <c r="N330" s="25"/>
      <c r="P330" s="59" t="s">
        <v>49</v>
      </c>
      <c r="Q330" s="28">
        <v>1615</v>
      </c>
      <c r="R330" s="21" t="s">
        <v>50</v>
      </c>
      <c r="S330" s="62"/>
      <c r="T330" s="78"/>
      <c r="U330" s="62"/>
      <c r="V330" s="62"/>
      <c r="W330" s="62"/>
      <c r="X330" s="81"/>
      <c r="Y330" s="80"/>
      <c r="Z330" s="79"/>
    </row>
    <row r="331" spans="2:26" ht="15" hidden="1" customHeight="1" outlineLevel="1">
      <c r="B331" s="19">
        <v>1</v>
      </c>
      <c r="C331" s="28">
        <v>1620</v>
      </c>
      <c r="D331" s="21" t="s">
        <v>51</v>
      </c>
      <c r="E331" s="22"/>
      <c r="F331" s="22"/>
      <c r="G331" s="50"/>
      <c r="H331" s="23"/>
      <c r="I331" s="27"/>
      <c r="J331" s="22"/>
      <c r="K331" s="22"/>
      <c r="L331" s="50"/>
      <c r="M331" s="23"/>
      <c r="N331" s="25"/>
      <c r="P331" s="59">
        <v>1</v>
      </c>
      <c r="Q331" s="28">
        <v>1620</v>
      </c>
      <c r="R331" s="21" t="s">
        <v>51</v>
      </c>
      <c r="S331" s="62"/>
      <c r="T331" s="78"/>
      <c r="U331" s="62"/>
      <c r="V331" s="62"/>
      <c r="W331" s="62"/>
      <c r="X331" s="81"/>
      <c r="Y331" s="80"/>
      <c r="Z331" s="79"/>
    </row>
    <row r="332" spans="2:26" ht="14.25" collapsed="1">
      <c r="B332" s="59" t="s">
        <v>49</v>
      </c>
      <c r="C332" s="20">
        <v>1705</v>
      </c>
      <c r="D332" s="21" t="s">
        <v>50</v>
      </c>
      <c r="E332" s="22"/>
      <c r="F332" s="22"/>
      <c r="G332" s="50"/>
      <c r="H332" s="23"/>
      <c r="I332" s="27"/>
      <c r="J332" s="22"/>
      <c r="K332" s="22"/>
      <c r="L332" s="50"/>
      <c r="M332" s="23"/>
      <c r="N332" s="25"/>
      <c r="P332" s="59" t="s">
        <v>49</v>
      </c>
      <c r="Q332" s="20">
        <v>1705</v>
      </c>
      <c r="R332" s="21" t="s">
        <v>50</v>
      </c>
      <c r="S332" s="69"/>
      <c r="T332" s="83"/>
      <c r="U332" s="69"/>
      <c r="V332" s="69"/>
      <c r="W332" s="69"/>
      <c r="X332" s="84"/>
      <c r="Y332" s="85"/>
      <c r="Z332" s="86"/>
    </row>
    <row r="333" spans="2:26">
      <c r="B333" s="59">
        <v>14.1</v>
      </c>
      <c r="C333" s="28">
        <v>1706</v>
      </c>
      <c r="D333" s="21" t="s">
        <v>52</v>
      </c>
      <c r="E333" s="48">
        <f>'FA-Exhibit EB-2020-0150'!E332+'FA-Exhibit COVID'!E333+'FA-Exhibit CCVA'!E333</f>
        <v>42249031.867601886</v>
      </c>
      <c r="F333" s="48"/>
      <c r="G333" s="51"/>
      <c r="H333" s="49">
        <f>E333+F333+G333</f>
        <v>42249031.867601886</v>
      </c>
      <c r="I333" s="27"/>
      <c r="J333" s="48">
        <f>'FA-Exhibit EB-2020-0150'!J332+'FA-Exhibit COVID'!J333+'FA-Exhibit CCVA'!J333</f>
        <v>1584338.6950350709</v>
      </c>
      <c r="K333" s="48">
        <f>'FA-Exhibit EB-2020-0150'!K332+'FA-Exhibit COVID'!K333+'FA-Exhibit CCVA'!K333</f>
        <v>422490.31867601885</v>
      </c>
      <c r="L333" s="51"/>
      <c r="M333" s="49">
        <f>J333+K333-L333</f>
        <v>2006829.0137110897</v>
      </c>
      <c r="N333" s="25">
        <f>H333-M333</f>
        <v>40242202.853890799</v>
      </c>
      <c r="P333" s="59">
        <v>14.1</v>
      </c>
      <c r="Q333" s="28">
        <v>1706</v>
      </c>
      <c r="R333" s="21" t="s">
        <v>52</v>
      </c>
      <c r="S333" s="69">
        <f>'FA-Exhibit EB-2020-0150'!S332+'FA-Exhibit COVID'!S333+'FA-Exhibit CCVA'!S333</f>
        <v>42249031.867601886</v>
      </c>
      <c r="T333" s="83"/>
      <c r="U333" s="69">
        <f>'FA-Exhibit EB-2020-0150'!U332+'FA-Exhibit COVID'!U333+'FA-Exhibit CCVA'!U333</f>
        <v>42249031.867601886</v>
      </c>
      <c r="V333" s="69"/>
      <c r="W333" s="69">
        <f>'FA-Exhibit EB-2020-0150'!W332+'FA-Exhibit COVID'!W333+'FA-Exhibit CCVA'!W333</f>
        <v>42249031.867601886</v>
      </c>
      <c r="X333" s="84">
        <v>100</v>
      </c>
      <c r="Y333" s="85">
        <f t="shared" ref="Y333:Y337" si="24">1/X333</f>
        <v>0.01</v>
      </c>
      <c r="Z333" s="69">
        <f>'FA-Exhibit EB-2020-0150'!Z332+'FA-Exhibit COVID'!Z333+'FA-Exhibit CCVA'!Z333</f>
        <v>422490.31867601885</v>
      </c>
    </row>
    <row r="334" spans="2:26">
      <c r="B334" s="59">
        <v>1</v>
      </c>
      <c r="C334" s="20">
        <v>1708</v>
      </c>
      <c r="D334" s="21" t="s">
        <v>51</v>
      </c>
      <c r="E334" s="48"/>
      <c r="F334" s="48"/>
      <c r="G334" s="51"/>
      <c r="H334" s="49"/>
      <c r="I334" s="27"/>
      <c r="J334" s="48"/>
      <c r="K334" s="48"/>
      <c r="L334" s="51"/>
      <c r="M334" s="49"/>
      <c r="N334" s="25"/>
      <c r="P334" s="59">
        <v>1</v>
      </c>
      <c r="Q334" s="20">
        <v>1708</v>
      </c>
      <c r="R334" s="21" t="s">
        <v>51</v>
      </c>
      <c r="S334" s="69"/>
      <c r="T334" s="83"/>
      <c r="U334" s="69"/>
      <c r="V334" s="69"/>
      <c r="W334" s="69"/>
      <c r="X334" s="84"/>
      <c r="Y334" s="85"/>
      <c r="Z334" s="86"/>
    </row>
    <row r="335" spans="2:26" ht="15" customHeight="1">
      <c r="B335" s="59">
        <v>47</v>
      </c>
      <c r="C335" s="20">
        <v>1715</v>
      </c>
      <c r="D335" s="21" t="s">
        <v>53</v>
      </c>
      <c r="E335" s="48"/>
      <c r="F335" s="48"/>
      <c r="G335" s="51"/>
      <c r="H335" s="49"/>
      <c r="I335" s="27"/>
      <c r="J335" s="48"/>
      <c r="K335" s="48"/>
      <c r="L335" s="51"/>
      <c r="M335" s="49"/>
      <c r="N335" s="25"/>
      <c r="P335" s="59">
        <v>47</v>
      </c>
      <c r="Q335" s="20">
        <v>1715</v>
      </c>
      <c r="R335" s="21" t="s">
        <v>53</v>
      </c>
      <c r="S335" s="69"/>
      <c r="T335" s="83"/>
      <c r="U335" s="69"/>
      <c r="V335" s="69"/>
      <c r="W335" s="69"/>
      <c r="X335" s="84"/>
      <c r="Y335" s="85"/>
      <c r="Z335" s="86"/>
    </row>
    <row r="336" spans="2:26">
      <c r="B336" s="59">
        <v>47</v>
      </c>
      <c r="C336" s="20">
        <v>1720</v>
      </c>
      <c r="D336" s="21" t="s">
        <v>54</v>
      </c>
      <c r="E336" s="48">
        <f>'FA-Exhibit EB-2020-0150'!E335+'FA-Exhibit COVID'!E336+'FA-Exhibit CCVA'!E336</f>
        <v>700275158.46696866</v>
      </c>
      <c r="F336" s="48">
        <f>'FA-Exhibit EB-2020-0150'!F335+'FA-Exhibit COVID'!F336+'FA-Exhibit CCVA'!F336</f>
        <v>280000</v>
      </c>
      <c r="G336" s="51"/>
      <c r="H336" s="49">
        <f>E336+F336+G336</f>
        <v>700555158.46696866</v>
      </c>
      <c r="I336" s="27"/>
      <c r="J336" s="48">
        <f>'FA-Exhibit EB-2020-0150'!J335+'FA-Exhibit COVID'!J336+'FA-Exhibit CCVA'!J336</f>
        <v>29127492.713901471</v>
      </c>
      <c r="K336" s="48">
        <f>'FA-Exhibit EB-2020-0150'!K335+'FA-Exhibit COVID'!K336+'FA-Exhibit CCVA'!K336</f>
        <v>7782390.6496329857</v>
      </c>
      <c r="L336" s="51"/>
      <c r="M336" s="49">
        <f>J336+K336-L336</f>
        <v>36909883.363534458</v>
      </c>
      <c r="N336" s="25">
        <f>H336-M336</f>
        <v>663645275.10343421</v>
      </c>
      <c r="P336" s="59">
        <v>47</v>
      </c>
      <c r="Q336" s="20">
        <v>1720</v>
      </c>
      <c r="R336" s="21" t="s">
        <v>54</v>
      </c>
      <c r="S336" s="69">
        <f>'FA-Exhibit EB-2020-0150'!S335+'FA-Exhibit COVID'!S336+'FA-Exhibit CCVA'!S336</f>
        <v>700275158.46696866</v>
      </c>
      <c r="T336" s="83"/>
      <c r="U336" s="69">
        <f>'FA-Exhibit EB-2020-0150'!U335+'FA-Exhibit COVID'!U336+'FA-Exhibit CCVA'!U336</f>
        <v>700275158.46696866</v>
      </c>
      <c r="V336" s="69">
        <f>'FA-Exhibit EB-2020-0150'!V335+'FA-Exhibit COVID'!V336+'FA-Exhibit CCVA'!V336</f>
        <v>280000</v>
      </c>
      <c r="W336" s="69">
        <f>'FA-Exhibit EB-2020-0150'!W335+'FA-Exhibit COVID'!W336+'FA-Exhibit CCVA'!W336</f>
        <v>700415158.46696866</v>
      </c>
      <c r="X336" s="84">
        <v>90</v>
      </c>
      <c r="Y336" s="85">
        <f t="shared" si="24"/>
        <v>1.1111111111111112E-2</v>
      </c>
      <c r="Z336" s="69">
        <f>'FA-Exhibit EB-2020-0150'!Z335+'FA-Exhibit COVID'!Z336+'FA-Exhibit CCVA'!Z336</f>
        <v>7782390.6496329857</v>
      </c>
    </row>
    <row r="337" spans="2:26">
      <c r="B337" s="59">
        <v>47</v>
      </c>
      <c r="C337" s="20">
        <v>1730</v>
      </c>
      <c r="D337" s="21" t="s">
        <v>55</v>
      </c>
      <c r="E337" s="48">
        <f>'FA-Exhibit EB-2020-0150'!E336+'FA-Exhibit COVID'!E337+'FA-Exhibit CCVA'!E337</f>
        <v>195003226.83308825</v>
      </c>
      <c r="F337" s="48">
        <f>'FA-Exhibit EB-2020-0150'!F336+'FA-Exhibit COVID'!F337+'FA-Exhibit CCVA'!F337</f>
        <v>0</v>
      </c>
      <c r="G337" s="51"/>
      <c r="H337" s="49">
        <f>E337+F337+G337</f>
        <v>195003226.83308825</v>
      </c>
      <c r="I337" s="27"/>
      <c r="J337" s="48">
        <f>'FA-Exhibit EB-2020-0150'!J336+'FA-Exhibit COVID'!J337+'FA-Exhibit CCVA'!J337</f>
        <v>11245746.024419896</v>
      </c>
      <c r="K337" s="48">
        <f>'FA-Exhibit EB-2020-0150'!K336+'FA-Exhibit COVID'!K337+'FA-Exhibit CCVA'!K337</f>
        <v>2998865.6065119728</v>
      </c>
      <c r="L337" s="51"/>
      <c r="M337" s="49">
        <f>J337+K337-L337</f>
        <v>14244611.630931869</v>
      </c>
      <c r="N337" s="25">
        <f>H337-M337</f>
        <v>180758615.20215636</v>
      </c>
      <c r="P337" s="59">
        <v>47</v>
      </c>
      <c r="Q337" s="20">
        <v>1730</v>
      </c>
      <c r="R337" s="21" t="s">
        <v>55</v>
      </c>
      <c r="S337" s="69">
        <f>'FA-Exhibit EB-2020-0150'!S336+'FA-Exhibit COVID'!S337+'FA-Exhibit CCVA'!S337</f>
        <v>195003226.83308825</v>
      </c>
      <c r="T337" s="83"/>
      <c r="U337" s="69">
        <f>'FA-Exhibit EB-2020-0150'!U336+'FA-Exhibit COVID'!U337+'FA-Exhibit CCVA'!U337</f>
        <v>195003226.83308825</v>
      </c>
      <c r="V337" s="69">
        <f>'FA-Exhibit EB-2020-0150'!V336+'FA-Exhibit COVID'!V337+'FA-Exhibit CCVA'!V337</f>
        <v>0</v>
      </c>
      <c r="W337" s="69">
        <f>'FA-Exhibit EB-2020-0150'!W336+'FA-Exhibit COVID'!W337+'FA-Exhibit CCVA'!W337</f>
        <v>195003226.83308825</v>
      </c>
      <c r="X337" s="84">
        <f>AVERAGE('FA-Exhibit EB-2020-0150'!X336,'FA-Exhibit COVID'!X337,'FA-Exhibit CCVA'!X337)</f>
        <v>65.004231742674051</v>
      </c>
      <c r="Y337" s="85">
        <f t="shared" si="24"/>
        <v>1.5383613853919589E-2</v>
      </c>
      <c r="Z337" s="69">
        <f>'FA-Exhibit EB-2020-0150'!Z336+'FA-Exhibit COVID'!Z337+'FA-Exhibit CCVA'!Z337</f>
        <v>2998865.6065119728</v>
      </c>
    </row>
    <row r="338" spans="2:26" ht="15" customHeight="1">
      <c r="B338" s="59">
        <v>47</v>
      </c>
      <c r="C338" s="20">
        <v>1735</v>
      </c>
      <c r="D338" s="21" t="s">
        <v>56</v>
      </c>
      <c r="E338" s="22"/>
      <c r="F338" s="22"/>
      <c r="G338" s="50"/>
      <c r="H338" s="23"/>
      <c r="I338" s="27"/>
      <c r="J338" s="22"/>
      <c r="K338" s="22"/>
      <c r="L338" s="50"/>
      <c r="M338" s="23"/>
      <c r="N338" s="25"/>
      <c r="P338" s="59">
        <v>47</v>
      </c>
      <c r="Q338" s="20">
        <v>1735</v>
      </c>
      <c r="R338" s="21" t="s">
        <v>56</v>
      </c>
      <c r="S338" s="69"/>
      <c r="T338" s="83"/>
      <c r="U338" s="69"/>
      <c r="V338" s="69"/>
      <c r="W338" s="69"/>
      <c r="X338" s="84"/>
      <c r="Y338" s="85"/>
      <c r="Z338" s="86"/>
    </row>
    <row r="339" spans="2:26" ht="15" customHeight="1">
      <c r="B339" s="59">
        <v>47</v>
      </c>
      <c r="C339" s="20">
        <v>1740</v>
      </c>
      <c r="D339" s="21" t="s">
        <v>57</v>
      </c>
      <c r="E339" s="22"/>
      <c r="F339" s="22"/>
      <c r="G339" s="50"/>
      <c r="H339" s="23"/>
      <c r="I339" s="27"/>
      <c r="J339" s="22"/>
      <c r="K339" s="22"/>
      <c r="L339" s="50"/>
      <c r="M339" s="23"/>
      <c r="N339" s="25"/>
      <c r="P339" s="59">
        <v>47</v>
      </c>
      <c r="Q339" s="20">
        <v>1740</v>
      </c>
      <c r="R339" s="21" t="s">
        <v>57</v>
      </c>
      <c r="S339" s="69"/>
      <c r="T339" s="83"/>
      <c r="U339" s="69"/>
      <c r="V339" s="69"/>
      <c r="W339" s="69"/>
      <c r="X339" s="84"/>
      <c r="Y339" s="85"/>
      <c r="Z339" s="86"/>
    </row>
    <row r="340" spans="2:26" ht="14.25">
      <c r="B340" s="59">
        <v>17</v>
      </c>
      <c r="C340" s="20">
        <v>1745</v>
      </c>
      <c r="D340" s="21" t="s">
        <v>58</v>
      </c>
      <c r="E340" s="22"/>
      <c r="F340" s="22"/>
      <c r="G340" s="50"/>
      <c r="H340" s="23"/>
      <c r="I340" s="27"/>
      <c r="J340" s="22"/>
      <c r="K340" s="22"/>
      <c r="L340" s="50"/>
      <c r="M340" s="23"/>
      <c r="N340" s="25"/>
      <c r="P340" s="59">
        <v>17</v>
      </c>
      <c r="Q340" s="20">
        <v>1745</v>
      </c>
      <c r="R340" s="21" t="s">
        <v>58</v>
      </c>
      <c r="S340" s="69"/>
      <c r="T340" s="83"/>
      <c r="U340" s="69"/>
      <c r="V340" s="69"/>
      <c r="W340" s="69"/>
      <c r="X340" s="84"/>
      <c r="Y340" s="85"/>
      <c r="Z340" s="86"/>
    </row>
    <row r="341" spans="2:26" ht="15" hidden="1" customHeight="1" outlineLevel="1">
      <c r="B341" s="19">
        <v>47</v>
      </c>
      <c r="C341" s="20">
        <v>1830</v>
      </c>
      <c r="D341" s="21" t="s">
        <v>59</v>
      </c>
      <c r="E341" s="22"/>
      <c r="F341" s="22"/>
      <c r="G341" s="50"/>
      <c r="H341" s="23"/>
      <c r="I341" s="27"/>
      <c r="J341" s="22"/>
      <c r="K341" s="22"/>
      <c r="L341" s="50"/>
      <c r="M341" s="23"/>
      <c r="N341" s="25"/>
      <c r="P341" s="59">
        <v>47</v>
      </c>
      <c r="Q341" s="20">
        <v>1830</v>
      </c>
      <c r="R341" s="21" t="s">
        <v>59</v>
      </c>
      <c r="S341" s="62"/>
      <c r="T341" s="78"/>
      <c r="U341" s="62"/>
      <c r="V341" s="62"/>
      <c r="W341" s="62"/>
      <c r="X341" s="81"/>
      <c r="Y341" s="80"/>
      <c r="Z341" s="79"/>
    </row>
    <row r="342" spans="2:26" ht="14.1" hidden="1" customHeight="1" outlineLevel="1">
      <c r="B342" s="19">
        <v>47</v>
      </c>
      <c r="C342" s="20">
        <v>1835</v>
      </c>
      <c r="D342" s="21" t="s">
        <v>60</v>
      </c>
      <c r="E342" s="22"/>
      <c r="F342" s="22"/>
      <c r="G342" s="50"/>
      <c r="H342" s="23"/>
      <c r="I342" s="27"/>
      <c r="J342" s="22"/>
      <c r="K342" s="22"/>
      <c r="L342" s="50"/>
      <c r="M342" s="23"/>
      <c r="N342" s="25"/>
      <c r="P342" s="59">
        <v>47</v>
      </c>
      <c r="Q342" s="20">
        <v>1835</v>
      </c>
      <c r="R342" s="21" t="s">
        <v>60</v>
      </c>
      <c r="S342" s="62"/>
      <c r="T342" s="78"/>
      <c r="U342" s="62"/>
      <c r="V342" s="62"/>
      <c r="W342" s="62"/>
      <c r="X342" s="81"/>
      <c r="Y342" s="80"/>
      <c r="Z342" s="79"/>
    </row>
    <row r="343" spans="2:26" ht="15" hidden="1" customHeight="1" outlineLevel="1">
      <c r="B343" s="19" t="s">
        <v>49</v>
      </c>
      <c r="C343" s="20">
        <v>1905</v>
      </c>
      <c r="D343" s="21" t="s">
        <v>50</v>
      </c>
      <c r="E343" s="22"/>
      <c r="F343" s="22"/>
      <c r="G343" s="50"/>
      <c r="H343" s="23"/>
      <c r="I343" s="27"/>
      <c r="J343" s="22"/>
      <c r="K343" s="22"/>
      <c r="L343" s="50"/>
      <c r="M343" s="23"/>
      <c r="N343" s="25"/>
      <c r="P343" s="59" t="s">
        <v>49</v>
      </c>
      <c r="Q343" s="20">
        <v>1905</v>
      </c>
      <c r="R343" s="21" t="s">
        <v>50</v>
      </c>
      <c r="S343" s="62"/>
      <c r="T343" s="78"/>
      <c r="U343" s="62"/>
      <c r="V343" s="62"/>
      <c r="W343" s="62"/>
      <c r="X343" s="81"/>
      <c r="Y343" s="80"/>
      <c r="Z343" s="79"/>
    </row>
    <row r="344" spans="2:26" ht="15" hidden="1" customHeight="1" outlineLevel="1">
      <c r="B344" s="19">
        <v>47</v>
      </c>
      <c r="C344" s="20">
        <v>1908</v>
      </c>
      <c r="D344" s="21" t="s">
        <v>61</v>
      </c>
      <c r="E344" s="22"/>
      <c r="F344" s="22"/>
      <c r="G344" s="50"/>
      <c r="H344" s="23"/>
      <c r="I344" s="27"/>
      <c r="J344" s="22"/>
      <c r="K344" s="22"/>
      <c r="L344" s="50"/>
      <c r="M344" s="23"/>
      <c r="N344" s="25"/>
      <c r="P344" s="59">
        <v>47</v>
      </c>
      <c r="Q344" s="20">
        <v>1908</v>
      </c>
      <c r="R344" s="21" t="s">
        <v>61</v>
      </c>
      <c r="S344" s="62"/>
      <c r="T344" s="78"/>
      <c r="U344" s="62"/>
      <c r="V344" s="62"/>
      <c r="W344" s="62"/>
      <c r="X344" s="81"/>
      <c r="Y344" s="80"/>
      <c r="Z344" s="79"/>
    </row>
    <row r="345" spans="2:26" ht="15" hidden="1" customHeight="1" outlineLevel="1">
      <c r="B345" s="19">
        <v>13</v>
      </c>
      <c r="C345" s="20">
        <v>1910</v>
      </c>
      <c r="D345" s="21" t="s">
        <v>62</v>
      </c>
      <c r="E345" s="22"/>
      <c r="F345" s="22"/>
      <c r="G345" s="50"/>
      <c r="H345" s="23"/>
      <c r="I345" s="27"/>
      <c r="J345" s="22"/>
      <c r="K345" s="22"/>
      <c r="L345" s="50"/>
      <c r="M345" s="23"/>
      <c r="N345" s="25"/>
      <c r="P345" s="59">
        <v>13</v>
      </c>
      <c r="Q345" s="20">
        <v>1910</v>
      </c>
      <c r="R345" s="21" t="s">
        <v>62</v>
      </c>
      <c r="S345" s="62"/>
      <c r="T345" s="78"/>
      <c r="U345" s="62"/>
      <c r="V345" s="62"/>
      <c r="W345" s="62"/>
      <c r="X345" s="81"/>
      <c r="Y345" s="80"/>
      <c r="Z345" s="79"/>
    </row>
    <row r="346" spans="2:26" ht="15" hidden="1" customHeight="1" outlineLevel="1">
      <c r="B346" s="19">
        <v>8</v>
      </c>
      <c r="C346" s="20">
        <v>1915</v>
      </c>
      <c r="D346" s="21" t="s">
        <v>63</v>
      </c>
      <c r="E346" s="22"/>
      <c r="F346" s="22"/>
      <c r="G346" s="50"/>
      <c r="H346" s="23"/>
      <c r="I346" s="27"/>
      <c r="J346" s="22"/>
      <c r="K346" s="22"/>
      <c r="L346" s="50"/>
      <c r="M346" s="23"/>
      <c r="N346" s="25"/>
      <c r="P346" s="59">
        <v>8</v>
      </c>
      <c r="Q346" s="20">
        <v>1915</v>
      </c>
      <c r="R346" s="21" t="s">
        <v>63</v>
      </c>
      <c r="S346" s="62"/>
      <c r="T346" s="78"/>
      <c r="U346" s="62"/>
      <c r="V346" s="62"/>
      <c r="W346" s="62"/>
      <c r="X346" s="81"/>
      <c r="Y346" s="80"/>
      <c r="Z346" s="79"/>
    </row>
    <row r="347" spans="2:26" ht="15" hidden="1" customHeight="1" outlineLevel="1">
      <c r="B347" s="19">
        <v>10</v>
      </c>
      <c r="C347" s="20">
        <v>1920</v>
      </c>
      <c r="D347" s="21" t="s">
        <v>64</v>
      </c>
      <c r="E347" s="22"/>
      <c r="F347" s="22"/>
      <c r="G347" s="50"/>
      <c r="H347" s="23"/>
      <c r="I347" s="27"/>
      <c r="J347" s="22"/>
      <c r="K347" s="22"/>
      <c r="L347" s="50"/>
      <c r="M347" s="23"/>
      <c r="N347" s="25"/>
      <c r="P347" s="59">
        <v>10</v>
      </c>
      <c r="Q347" s="20">
        <v>1920</v>
      </c>
      <c r="R347" s="21" t="s">
        <v>64</v>
      </c>
      <c r="S347" s="62"/>
      <c r="T347" s="78"/>
      <c r="U347" s="62"/>
      <c r="V347" s="62"/>
      <c r="W347" s="62"/>
      <c r="X347" s="81"/>
      <c r="Y347" s="80"/>
      <c r="Z347" s="79"/>
    </row>
    <row r="348" spans="2:26" ht="15" hidden="1" customHeight="1" outlineLevel="1">
      <c r="B348" s="19">
        <v>50</v>
      </c>
      <c r="C348" s="28">
        <v>1925</v>
      </c>
      <c r="D348" s="21" t="s">
        <v>65</v>
      </c>
      <c r="E348" s="22"/>
      <c r="F348" s="22"/>
      <c r="G348" s="50"/>
      <c r="H348" s="23"/>
      <c r="I348" s="27"/>
      <c r="J348" s="22"/>
      <c r="K348" s="22"/>
      <c r="L348" s="50"/>
      <c r="M348" s="23"/>
      <c r="N348" s="25"/>
      <c r="P348" s="59">
        <v>50</v>
      </c>
      <c r="Q348" s="28">
        <v>1925</v>
      </c>
      <c r="R348" s="21" t="s">
        <v>65</v>
      </c>
      <c r="S348" s="62"/>
      <c r="T348" s="78"/>
      <c r="U348" s="62"/>
      <c r="V348" s="62"/>
      <c r="W348" s="62"/>
      <c r="X348" s="81"/>
      <c r="Y348" s="80"/>
      <c r="Z348" s="79"/>
    </row>
    <row r="349" spans="2:26" ht="15" hidden="1" customHeight="1" outlineLevel="1">
      <c r="B349" s="19">
        <v>10</v>
      </c>
      <c r="C349" s="20">
        <v>1930</v>
      </c>
      <c r="D349" s="21" t="s">
        <v>66</v>
      </c>
      <c r="E349" s="22"/>
      <c r="F349" s="22"/>
      <c r="G349" s="50"/>
      <c r="H349" s="23"/>
      <c r="I349" s="27"/>
      <c r="J349" s="22"/>
      <c r="K349" s="22"/>
      <c r="L349" s="50"/>
      <c r="M349" s="23"/>
      <c r="N349" s="25"/>
      <c r="P349" s="59">
        <v>10</v>
      </c>
      <c r="Q349" s="20">
        <v>1930</v>
      </c>
      <c r="R349" s="21" t="s">
        <v>66</v>
      </c>
      <c r="S349" s="62"/>
      <c r="T349" s="78"/>
      <c r="U349" s="62"/>
      <c r="V349" s="62"/>
      <c r="W349" s="62"/>
      <c r="X349" s="81"/>
      <c r="Y349" s="80"/>
      <c r="Z349" s="79"/>
    </row>
    <row r="350" spans="2:26" ht="15" hidden="1" customHeight="1" outlineLevel="1">
      <c r="B350" s="19">
        <v>8</v>
      </c>
      <c r="C350" s="20">
        <v>1935</v>
      </c>
      <c r="D350" s="21" t="s">
        <v>67</v>
      </c>
      <c r="E350" s="22"/>
      <c r="F350" s="22"/>
      <c r="G350" s="50"/>
      <c r="H350" s="23"/>
      <c r="I350" s="27"/>
      <c r="J350" s="22"/>
      <c r="K350" s="22"/>
      <c r="L350" s="50"/>
      <c r="M350" s="23"/>
      <c r="N350" s="25"/>
      <c r="P350" s="59">
        <v>8</v>
      </c>
      <c r="Q350" s="20">
        <v>1935</v>
      </c>
      <c r="R350" s="21" t="s">
        <v>67</v>
      </c>
      <c r="S350" s="62"/>
      <c r="T350" s="78"/>
      <c r="U350" s="62"/>
      <c r="V350" s="62"/>
      <c r="W350" s="62"/>
      <c r="X350" s="81"/>
      <c r="Y350" s="80"/>
      <c r="Z350" s="79"/>
    </row>
    <row r="351" spans="2:26" ht="15" hidden="1" customHeight="1" outlineLevel="1">
      <c r="B351" s="19">
        <v>8</v>
      </c>
      <c r="C351" s="20">
        <v>1940</v>
      </c>
      <c r="D351" s="21" t="s">
        <v>68</v>
      </c>
      <c r="E351" s="22"/>
      <c r="F351" s="22"/>
      <c r="G351" s="50"/>
      <c r="H351" s="23"/>
      <c r="I351" s="27"/>
      <c r="J351" s="22"/>
      <c r="K351" s="22"/>
      <c r="L351" s="50"/>
      <c r="M351" s="23"/>
      <c r="N351" s="25"/>
      <c r="P351" s="59">
        <v>8</v>
      </c>
      <c r="Q351" s="20">
        <v>1940</v>
      </c>
      <c r="R351" s="21" t="s">
        <v>68</v>
      </c>
      <c r="S351" s="62"/>
      <c r="T351" s="78"/>
      <c r="U351" s="62"/>
      <c r="V351" s="62"/>
      <c r="W351" s="62"/>
      <c r="X351" s="81"/>
      <c r="Y351" s="80"/>
      <c r="Z351" s="79"/>
    </row>
    <row r="352" spans="2:26" ht="15" hidden="1" customHeight="1" outlineLevel="1">
      <c r="B352" s="19">
        <v>8</v>
      </c>
      <c r="C352" s="20">
        <v>1945</v>
      </c>
      <c r="D352" s="21" t="s">
        <v>69</v>
      </c>
      <c r="E352" s="22"/>
      <c r="F352" s="22"/>
      <c r="G352" s="50"/>
      <c r="H352" s="23"/>
      <c r="I352" s="27"/>
      <c r="J352" s="22"/>
      <c r="K352" s="22"/>
      <c r="L352" s="50"/>
      <c r="M352" s="23"/>
      <c r="N352" s="25"/>
      <c r="P352" s="59">
        <v>8</v>
      </c>
      <c r="Q352" s="20">
        <v>1945</v>
      </c>
      <c r="R352" s="21" t="s">
        <v>69</v>
      </c>
      <c r="S352" s="62"/>
      <c r="T352" s="78"/>
      <c r="U352" s="62"/>
      <c r="V352" s="62"/>
      <c r="W352" s="62"/>
      <c r="X352" s="81"/>
      <c r="Y352" s="80"/>
      <c r="Z352" s="79"/>
    </row>
    <row r="353" spans="2:26" ht="15" hidden="1" customHeight="1" outlineLevel="1">
      <c r="B353" s="19">
        <v>8</v>
      </c>
      <c r="C353" s="20">
        <v>1950</v>
      </c>
      <c r="D353" s="21" t="s">
        <v>70</v>
      </c>
      <c r="E353" s="22"/>
      <c r="F353" s="22"/>
      <c r="G353" s="50"/>
      <c r="H353" s="23"/>
      <c r="I353" s="27"/>
      <c r="J353" s="22"/>
      <c r="K353" s="22"/>
      <c r="L353" s="50"/>
      <c r="M353" s="23"/>
      <c r="N353" s="25"/>
      <c r="P353" s="59">
        <v>8</v>
      </c>
      <c r="Q353" s="20">
        <v>1950</v>
      </c>
      <c r="R353" s="21" t="s">
        <v>70</v>
      </c>
      <c r="S353" s="62"/>
      <c r="T353" s="78"/>
      <c r="U353" s="62"/>
      <c r="V353" s="62"/>
      <c r="W353" s="62"/>
      <c r="X353" s="81"/>
      <c r="Y353" s="80"/>
      <c r="Z353" s="79"/>
    </row>
    <row r="354" spans="2:26" ht="15" hidden="1" customHeight="1" outlineLevel="1">
      <c r="B354" s="19">
        <v>8</v>
      </c>
      <c r="C354" s="20">
        <v>1955</v>
      </c>
      <c r="D354" s="21" t="s">
        <v>71</v>
      </c>
      <c r="E354" s="22"/>
      <c r="F354" s="22"/>
      <c r="G354" s="50"/>
      <c r="H354" s="23"/>
      <c r="I354" s="27"/>
      <c r="J354" s="22"/>
      <c r="K354" s="22"/>
      <c r="L354" s="50"/>
      <c r="M354" s="23"/>
      <c r="N354" s="25"/>
      <c r="P354" s="59">
        <v>8</v>
      </c>
      <c r="Q354" s="20">
        <v>1955</v>
      </c>
      <c r="R354" s="21" t="s">
        <v>71</v>
      </c>
      <c r="S354" s="62"/>
      <c r="T354" s="78"/>
      <c r="U354" s="62"/>
      <c r="V354" s="62"/>
      <c r="W354" s="62"/>
      <c r="X354" s="81"/>
      <c r="Y354" s="80"/>
      <c r="Z354" s="79"/>
    </row>
    <row r="355" spans="2:26" ht="14.1" hidden="1" customHeight="1" outlineLevel="1">
      <c r="B355" s="19">
        <v>8</v>
      </c>
      <c r="C355" s="20">
        <v>1960</v>
      </c>
      <c r="D355" s="21" t="s">
        <v>72</v>
      </c>
      <c r="E355" s="22"/>
      <c r="F355" s="22"/>
      <c r="G355" s="50"/>
      <c r="H355" s="23"/>
      <c r="I355" s="27"/>
      <c r="J355" s="22"/>
      <c r="K355" s="22"/>
      <c r="L355" s="50"/>
      <c r="M355" s="23"/>
      <c r="N355" s="25"/>
      <c r="P355" s="59">
        <v>8</v>
      </c>
      <c r="Q355" s="20">
        <v>1960</v>
      </c>
      <c r="R355" s="21" t="s">
        <v>72</v>
      </c>
      <c r="S355" s="62"/>
      <c r="T355" s="78"/>
      <c r="U355" s="62"/>
      <c r="V355" s="62"/>
      <c r="W355" s="62"/>
      <c r="X355" s="81"/>
      <c r="Y355" s="80"/>
      <c r="Z355" s="79"/>
    </row>
    <row r="356" spans="2:26" ht="25.5" hidden="1" customHeight="1" outlineLevel="1">
      <c r="B356" s="30">
        <v>47</v>
      </c>
      <c r="C356" s="20">
        <v>1970</v>
      </c>
      <c r="D356" s="21" t="s">
        <v>73</v>
      </c>
      <c r="E356" s="22"/>
      <c r="F356" s="22"/>
      <c r="G356" s="50"/>
      <c r="H356" s="23"/>
      <c r="I356" s="27"/>
      <c r="J356" s="22"/>
      <c r="K356" s="22"/>
      <c r="L356" s="50"/>
      <c r="M356" s="23"/>
      <c r="N356" s="25"/>
      <c r="P356" s="72">
        <v>47</v>
      </c>
      <c r="Q356" s="20">
        <v>1970</v>
      </c>
      <c r="R356" s="21" t="s">
        <v>73</v>
      </c>
      <c r="S356" s="62"/>
      <c r="T356" s="78"/>
      <c r="U356" s="62"/>
      <c r="V356" s="62"/>
      <c r="W356" s="62"/>
      <c r="X356" s="81"/>
      <c r="Y356" s="80"/>
      <c r="Z356" s="79"/>
    </row>
    <row r="357" spans="2:26" ht="25.5" hidden="1" customHeight="1" outlineLevel="1">
      <c r="B357" s="19">
        <v>47</v>
      </c>
      <c r="C357" s="20">
        <v>1975</v>
      </c>
      <c r="D357" s="21" t="s">
        <v>74</v>
      </c>
      <c r="E357" s="22"/>
      <c r="F357" s="22"/>
      <c r="G357" s="50"/>
      <c r="H357" s="23"/>
      <c r="I357" s="27"/>
      <c r="J357" s="22"/>
      <c r="K357" s="22"/>
      <c r="L357" s="50"/>
      <c r="M357" s="23"/>
      <c r="N357" s="25"/>
      <c r="P357" s="59">
        <v>47</v>
      </c>
      <c r="Q357" s="20">
        <v>1975</v>
      </c>
      <c r="R357" s="21" t="s">
        <v>74</v>
      </c>
      <c r="S357" s="62"/>
      <c r="T357" s="78"/>
      <c r="U357" s="62"/>
      <c r="V357" s="62"/>
      <c r="W357" s="62"/>
      <c r="X357" s="81"/>
      <c r="Y357" s="80"/>
      <c r="Z357" s="79"/>
    </row>
    <row r="358" spans="2:26" ht="15" hidden="1" customHeight="1" outlineLevel="1">
      <c r="B358" s="19">
        <v>47</v>
      </c>
      <c r="C358" s="20">
        <v>1980</v>
      </c>
      <c r="D358" s="21" t="s">
        <v>75</v>
      </c>
      <c r="E358" s="22"/>
      <c r="F358" s="22"/>
      <c r="G358" s="50"/>
      <c r="H358" s="23"/>
      <c r="I358" s="27"/>
      <c r="J358" s="22"/>
      <c r="K358" s="22"/>
      <c r="L358" s="50"/>
      <c r="M358" s="23"/>
      <c r="N358" s="25"/>
      <c r="P358" s="59">
        <v>47</v>
      </c>
      <c r="Q358" s="20">
        <v>1980</v>
      </c>
      <c r="R358" s="21" t="s">
        <v>75</v>
      </c>
      <c r="S358" s="62"/>
      <c r="T358" s="78"/>
      <c r="U358" s="62"/>
      <c r="V358" s="62"/>
      <c r="W358" s="62"/>
      <c r="X358" s="81"/>
      <c r="Y358" s="80"/>
      <c r="Z358" s="79"/>
    </row>
    <row r="359" spans="2:26" ht="15" hidden="1" customHeight="1" outlineLevel="1">
      <c r="B359" s="19">
        <v>47</v>
      </c>
      <c r="C359" s="20">
        <v>1985</v>
      </c>
      <c r="D359" s="21" t="s">
        <v>76</v>
      </c>
      <c r="E359" s="22"/>
      <c r="F359" s="22"/>
      <c r="G359" s="50"/>
      <c r="H359" s="23"/>
      <c r="I359" s="27"/>
      <c r="J359" s="22"/>
      <c r="K359" s="22"/>
      <c r="L359" s="50"/>
      <c r="M359" s="23"/>
      <c r="N359" s="25"/>
      <c r="P359" s="59">
        <v>47</v>
      </c>
      <c r="Q359" s="20">
        <v>1985</v>
      </c>
      <c r="R359" s="21" t="s">
        <v>76</v>
      </c>
      <c r="S359" s="62"/>
      <c r="T359" s="78"/>
      <c r="U359" s="62"/>
      <c r="V359" s="62"/>
      <c r="W359" s="62"/>
      <c r="X359" s="81"/>
      <c r="Y359" s="80"/>
      <c r="Z359" s="79"/>
    </row>
    <row r="360" spans="2:26" ht="15" hidden="1" customHeight="1" outlineLevel="1">
      <c r="B360" s="30">
        <v>47</v>
      </c>
      <c r="C360" s="20">
        <v>1990</v>
      </c>
      <c r="D360" s="31" t="s">
        <v>77</v>
      </c>
      <c r="E360" s="22"/>
      <c r="F360" s="22"/>
      <c r="G360" s="50"/>
      <c r="H360" s="23"/>
      <c r="I360" s="27"/>
      <c r="J360" s="22"/>
      <c r="K360" s="22"/>
      <c r="L360" s="50"/>
      <c r="M360" s="23"/>
      <c r="N360" s="25"/>
      <c r="P360" s="72">
        <v>47</v>
      </c>
      <c r="Q360" s="20">
        <v>1990</v>
      </c>
      <c r="R360" s="31" t="s">
        <v>77</v>
      </c>
      <c r="S360" s="62"/>
      <c r="T360" s="78"/>
      <c r="U360" s="62"/>
      <c r="V360" s="62"/>
      <c r="W360" s="62"/>
      <c r="X360" s="81"/>
      <c r="Y360" s="80"/>
      <c r="Z360" s="79"/>
    </row>
    <row r="361" spans="2:26" ht="15" hidden="1" customHeight="1" outlineLevel="1">
      <c r="B361" s="19">
        <v>47</v>
      </c>
      <c r="C361" s="20">
        <v>1995</v>
      </c>
      <c r="D361" s="21" t="s">
        <v>78</v>
      </c>
      <c r="E361" s="22"/>
      <c r="F361" s="22"/>
      <c r="G361" s="50"/>
      <c r="H361" s="23"/>
      <c r="I361" s="27"/>
      <c r="J361" s="22"/>
      <c r="K361" s="22"/>
      <c r="L361" s="50"/>
      <c r="M361" s="23"/>
      <c r="N361" s="25"/>
      <c r="P361" s="59">
        <v>47</v>
      </c>
      <c r="Q361" s="20">
        <v>1995</v>
      </c>
      <c r="R361" s="21" t="s">
        <v>78</v>
      </c>
      <c r="S361" s="62"/>
      <c r="T361" s="78"/>
      <c r="U361" s="62"/>
      <c r="V361" s="62"/>
      <c r="W361" s="62"/>
      <c r="X361" s="81"/>
      <c r="Y361" s="80"/>
      <c r="Z361" s="79"/>
    </row>
    <row r="362" spans="2:26" ht="15" hidden="1" customHeight="1" outlineLevel="1">
      <c r="B362" s="19">
        <v>47</v>
      </c>
      <c r="C362" s="20">
        <v>2440</v>
      </c>
      <c r="D362" s="21" t="s">
        <v>79</v>
      </c>
      <c r="E362" s="22"/>
      <c r="F362" s="22"/>
      <c r="G362" s="50"/>
      <c r="H362" s="23"/>
      <c r="J362" s="22"/>
      <c r="K362" s="22"/>
      <c r="L362" s="50"/>
      <c r="M362" s="23"/>
      <c r="N362" s="25"/>
      <c r="P362" s="59">
        <v>47</v>
      </c>
      <c r="Q362" s="20">
        <v>2440</v>
      </c>
      <c r="R362" s="21" t="s">
        <v>79</v>
      </c>
      <c r="S362" s="62"/>
      <c r="T362" s="78"/>
      <c r="U362" s="62"/>
      <c r="V362" s="62"/>
      <c r="W362" s="62"/>
      <c r="X362" s="81"/>
      <c r="Y362" s="80"/>
      <c r="Z362" s="79"/>
    </row>
    <row r="363" spans="2:26" ht="15" collapsed="1">
      <c r="B363" s="32"/>
      <c r="C363" s="33"/>
      <c r="D363" s="34"/>
      <c r="E363" s="34"/>
      <c r="F363" s="34"/>
      <c r="G363" s="58"/>
      <c r="H363" s="23"/>
      <c r="J363" s="34"/>
      <c r="K363" s="22"/>
      <c r="L363" s="50"/>
      <c r="M363" s="23"/>
      <c r="N363" s="25"/>
      <c r="P363" s="32"/>
      <c r="Q363" s="33"/>
      <c r="R363" s="73" t="s">
        <v>80</v>
      </c>
      <c r="S363" s="36">
        <f>SUM(S325:S362)</f>
        <v>937527417.16765881</v>
      </c>
      <c r="T363" s="36">
        <f t="shared" ref="T363:W363" si="25">SUM(T325:T362)</f>
        <v>0</v>
      </c>
      <c r="U363" s="36">
        <f t="shared" si="25"/>
        <v>937527417.16765881</v>
      </c>
      <c r="V363" s="36">
        <f t="shared" si="25"/>
        <v>280000</v>
      </c>
      <c r="W363" s="36">
        <f t="shared" si="25"/>
        <v>937667417.16765881</v>
      </c>
      <c r="X363" s="77"/>
      <c r="Y363" s="82"/>
      <c r="Z363" s="36">
        <f t="shared" ref="Z363" si="26">SUM(Z325:Z362)</f>
        <v>11203746.574820977</v>
      </c>
    </row>
    <row r="364" spans="2:26">
      <c r="B364" s="32"/>
      <c r="C364" s="33"/>
      <c r="D364" s="35" t="s">
        <v>81</v>
      </c>
      <c r="E364" s="36">
        <f>SUM(E325:E363)</f>
        <v>937527417.16765881</v>
      </c>
      <c r="F364" s="36">
        <f>SUM(F325:F363)</f>
        <v>280000</v>
      </c>
      <c r="G364" s="36">
        <f>SUM(G325:G363)</f>
        <v>0</v>
      </c>
      <c r="H364" s="36">
        <f>SUM(H325:H363)</f>
        <v>937807417.16765881</v>
      </c>
      <c r="I364" s="35"/>
      <c r="J364" s="36">
        <f>SUM(J325:J363)</f>
        <v>41957577.433356434</v>
      </c>
      <c r="K364" s="36">
        <f>SUM(K325:K363)</f>
        <v>11203746.574820977</v>
      </c>
      <c r="L364" s="36">
        <f>SUM(L325:L362)</f>
        <v>0</v>
      </c>
      <c r="M364" s="36">
        <f>SUM(M325:M363)</f>
        <v>53161324.008177415</v>
      </c>
      <c r="N364" s="25">
        <f>SUM(N325:N363)</f>
        <v>884646093.15948129</v>
      </c>
    </row>
    <row r="365" spans="2:26" ht="38.25">
      <c r="B365" s="32"/>
      <c r="C365" s="33"/>
      <c r="D365" s="37" t="s">
        <v>82</v>
      </c>
      <c r="E365" s="25"/>
      <c r="F365" s="52"/>
      <c r="G365" s="52"/>
      <c r="H365" s="23"/>
      <c r="I365" s="26"/>
      <c r="J365" s="52"/>
      <c r="K365" s="52"/>
      <c r="L365" s="52"/>
      <c r="M365" s="23">
        <f>J365+K365+L365</f>
        <v>0</v>
      </c>
      <c r="N365" s="25">
        <f>H365-M365</f>
        <v>0</v>
      </c>
    </row>
    <row r="366" spans="2:26" ht="25.5">
      <c r="B366" s="32"/>
      <c r="C366" s="33"/>
      <c r="D366" s="38" t="s">
        <v>83</v>
      </c>
      <c r="E366" s="25"/>
      <c r="F366" s="52"/>
      <c r="G366" s="52"/>
      <c r="H366" s="23"/>
      <c r="I366" s="26"/>
      <c r="J366" s="52"/>
      <c r="K366" s="52"/>
      <c r="L366" s="52"/>
      <c r="M366" s="23">
        <f>J366+K366+L366</f>
        <v>0</v>
      </c>
      <c r="N366" s="25">
        <f>H366-M366</f>
        <v>0</v>
      </c>
    </row>
    <row r="367" spans="2:26">
      <c r="B367" s="32"/>
      <c r="C367" s="33"/>
      <c r="D367" s="35" t="s">
        <v>84</v>
      </c>
      <c r="E367" s="36">
        <f>SUM(E364:E366)</f>
        <v>937527417.16765881</v>
      </c>
      <c r="F367" s="36">
        <f>SUM(F364:F366)</f>
        <v>280000</v>
      </c>
      <c r="G367" s="36">
        <f>SUM(G364:G366)</f>
        <v>0</v>
      </c>
      <c r="H367" s="36">
        <f>SUM(H364:H366)</f>
        <v>937807417.16765881</v>
      </c>
      <c r="I367" s="35"/>
      <c r="J367" s="36">
        <f>SUM(J364:J366)</f>
        <v>41957577.433356434</v>
      </c>
      <c r="K367" s="36">
        <f>SUM(K364:K366)</f>
        <v>11203746.574820977</v>
      </c>
      <c r="L367" s="36">
        <f>SUM(L364:L366)</f>
        <v>0</v>
      </c>
      <c r="M367" s="36">
        <f>SUM(M364:M366)</f>
        <v>53161324.008177415</v>
      </c>
      <c r="N367" s="25">
        <f>H367-M367</f>
        <v>884646093.15948141</v>
      </c>
    </row>
    <row r="368" spans="2:26" ht="14.25">
      <c r="B368" s="32"/>
      <c r="C368" s="33"/>
      <c r="D368" s="97" t="s">
        <v>85</v>
      </c>
      <c r="E368" s="98"/>
      <c r="F368" s="98"/>
      <c r="G368" s="98"/>
      <c r="H368" s="98"/>
      <c r="I368" s="98"/>
      <c r="J368" s="99"/>
      <c r="K368" s="52"/>
      <c r="L368" s="26"/>
      <c r="M368" s="39"/>
      <c r="N368" s="26"/>
    </row>
    <row r="369" spans="2:14" ht="14.25">
      <c r="B369" s="32"/>
      <c r="C369" s="33"/>
      <c r="D369" s="89" t="s">
        <v>80</v>
      </c>
      <c r="E369" s="90"/>
      <c r="F369" s="90"/>
      <c r="G369" s="90"/>
      <c r="H369" s="90"/>
      <c r="I369" s="90"/>
      <c r="J369" s="91"/>
      <c r="K369" s="35">
        <f>K367+K368</f>
        <v>11203746.574820977</v>
      </c>
      <c r="M369" s="39"/>
      <c r="N369" s="26"/>
    </row>
    <row r="371" spans="2:14">
      <c r="E371" s="40"/>
      <c r="J371" s="3" t="s">
        <v>86</v>
      </c>
    </row>
    <row r="372" spans="2:14" ht="14.25">
      <c r="B372" s="32">
        <v>10</v>
      </c>
      <c r="C372" s="33"/>
      <c r="D372" s="34" t="s">
        <v>87</v>
      </c>
      <c r="E372" s="29"/>
      <c r="J372" s="3" t="s">
        <v>87</v>
      </c>
      <c r="L372" s="56"/>
    </row>
    <row r="373" spans="2:14" ht="14.25">
      <c r="B373" s="32">
        <v>8</v>
      </c>
      <c r="C373" s="33"/>
      <c r="D373" s="34" t="s">
        <v>67</v>
      </c>
      <c r="E373" s="41"/>
      <c r="J373" s="3" t="s">
        <v>67</v>
      </c>
      <c r="L373" s="57"/>
    </row>
    <row r="374" spans="2:14" ht="14.25">
      <c r="J374" s="4" t="s">
        <v>88</v>
      </c>
      <c r="L374" s="42">
        <f>K369-L372-L373</f>
        <v>11203746.574820977</v>
      </c>
      <c r="M374" s="26"/>
    </row>
    <row r="376" spans="2:14" hidden="1" outlineLevel="1">
      <c r="B376" s="43" t="s">
        <v>89</v>
      </c>
    </row>
    <row r="377" spans="2:14" hidden="1" outlineLevel="1">
      <c r="E377" s="26"/>
      <c r="J377" s="26"/>
    </row>
    <row r="378" spans="2:14" hidden="1" outlineLevel="1">
      <c r="B378" s="44">
        <v>1</v>
      </c>
      <c r="C378" s="87" t="s">
        <v>90</v>
      </c>
      <c r="D378" s="87"/>
      <c r="E378" s="87"/>
      <c r="F378" s="87"/>
      <c r="G378" s="87"/>
      <c r="H378" s="87"/>
      <c r="I378" s="87"/>
      <c r="J378" s="87"/>
      <c r="K378" s="87"/>
      <c r="L378" s="87"/>
      <c r="M378" s="87"/>
      <c r="N378" s="87"/>
    </row>
    <row r="379" spans="2:14" hidden="1" outlineLevel="1">
      <c r="B379" s="44"/>
      <c r="C379" s="87"/>
      <c r="D379" s="87"/>
      <c r="E379" s="87"/>
      <c r="F379" s="87"/>
      <c r="G379" s="87"/>
      <c r="H379" s="87"/>
      <c r="I379" s="87"/>
      <c r="J379" s="87"/>
      <c r="K379" s="87"/>
      <c r="L379" s="87"/>
      <c r="M379" s="87"/>
      <c r="N379" s="87"/>
    </row>
    <row r="380" spans="2:14" hidden="1" outlineLevel="1">
      <c r="B380" s="44"/>
      <c r="C380" s="45"/>
      <c r="D380" s="46"/>
      <c r="E380" s="46"/>
      <c r="F380" s="46"/>
      <c r="G380" s="46"/>
      <c r="H380" s="46"/>
      <c r="I380" s="46"/>
      <c r="J380" s="46"/>
      <c r="K380" s="46"/>
      <c r="L380" s="46"/>
      <c r="M380" s="46"/>
      <c r="N380" s="46"/>
    </row>
    <row r="381" spans="2:14" hidden="1" outlineLevel="1">
      <c r="B381" s="44">
        <v>2</v>
      </c>
      <c r="C381" s="87" t="s">
        <v>91</v>
      </c>
      <c r="D381" s="87"/>
      <c r="E381" s="87"/>
      <c r="F381" s="87"/>
      <c r="G381" s="87"/>
      <c r="H381" s="87"/>
      <c r="I381" s="87"/>
      <c r="J381" s="87"/>
      <c r="K381" s="87"/>
      <c r="L381" s="87"/>
      <c r="M381" s="87"/>
      <c r="N381" s="87"/>
    </row>
    <row r="382" spans="2:14" hidden="1" outlineLevel="1">
      <c r="B382" s="44"/>
      <c r="C382" s="87"/>
      <c r="D382" s="87"/>
      <c r="E382" s="87"/>
      <c r="F382" s="87"/>
      <c r="G382" s="87"/>
      <c r="H382" s="87"/>
      <c r="I382" s="87"/>
      <c r="J382" s="87"/>
      <c r="K382" s="87"/>
      <c r="L382" s="87"/>
      <c r="M382" s="87"/>
      <c r="N382" s="87"/>
    </row>
    <row r="383" spans="2:14" hidden="1" outlineLevel="1">
      <c r="B383" s="44"/>
      <c r="C383" s="45"/>
      <c r="D383" s="46"/>
      <c r="E383" s="46"/>
      <c r="F383" s="46"/>
      <c r="G383" s="46"/>
      <c r="H383" s="46"/>
      <c r="I383" s="46"/>
      <c r="J383" s="46"/>
      <c r="K383" s="46"/>
      <c r="L383" s="46"/>
      <c r="M383" s="46"/>
      <c r="N383" s="46"/>
    </row>
    <row r="384" spans="2:14" hidden="1" outlineLevel="1">
      <c r="B384" s="44">
        <v>3</v>
      </c>
      <c r="C384" s="87" t="s">
        <v>92</v>
      </c>
      <c r="D384" s="87"/>
      <c r="E384" s="87"/>
      <c r="F384" s="87"/>
      <c r="G384" s="87"/>
      <c r="H384" s="87"/>
      <c r="I384" s="87"/>
      <c r="J384" s="87"/>
      <c r="K384" s="87"/>
      <c r="L384" s="87"/>
      <c r="M384" s="87"/>
      <c r="N384" s="87"/>
    </row>
    <row r="385" spans="2:26" hidden="1" outlineLevel="1">
      <c r="B385" s="44"/>
      <c r="C385" s="45"/>
      <c r="D385" s="46"/>
      <c r="E385" s="46"/>
      <c r="F385" s="46"/>
      <c r="G385" s="46"/>
      <c r="H385" s="46"/>
      <c r="I385" s="46"/>
      <c r="J385" s="46"/>
      <c r="K385" s="46"/>
      <c r="L385" s="46"/>
      <c r="M385" s="46"/>
      <c r="N385" s="46"/>
    </row>
    <row r="386" spans="2:26" hidden="1" outlineLevel="1">
      <c r="B386" s="44">
        <v>4</v>
      </c>
      <c r="C386" s="47" t="s">
        <v>93</v>
      </c>
      <c r="D386" s="46"/>
      <c r="E386" s="46"/>
      <c r="F386" s="46"/>
      <c r="G386" s="46"/>
      <c r="H386" s="46"/>
      <c r="I386" s="46"/>
      <c r="J386" s="46"/>
      <c r="K386" s="46"/>
      <c r="L386" s="46"/>
      <c r="M386" s="46"/>
      <c r="N386" s="46"/>
    </row>
    <row r="387" spans="2:26" hidden="1" outlineLevel="1">
      <c r="B387" s="44"/>
      <c r="C387" s="45"/>
      <c r="D387" s="46"/>
      <c r="E387" s="46"/>
      <c r="F387" s="46"/>
      <c r="G387" s="46"/>
      <c r="H387" s="46"/>
      <c r="I387" s="46"/>
      <c r="J387" s="46"/>
      <c r="K387" s="46"/>
      <c r="L387" s="46"/>
      <c r="M387" s="46"/>
      <c r="N387" s="46"/>
    </row>
    <row r="388" spans="2:26" hidden="1" outlineLevel="1">
      <c r="B388" s="44">
        <v>5</v>
      </c>
      <c r="C388" s="47" t="s">
        <v>94</v>
      </c>
      <c r="D388" s="46"/>
      <c r="E388" s="46"/>
      <c r="F388" s="46"/>
      <c r="G388" s="46"/>
      <c r="H388" s="46"/>
      <c r="I388" s="46"/>
      <c r="J388" s="46"/>
      <c r="K388" s="46"/>
      <c r="L388" s="46"/>
      <c r="M388" s="46"/>
      <c r="N388" s="46"/>
    </row>
    <row r="389" spans="2:26" hidden="1" outlineLevel="1">
      <c r="B389" s="44"/>
      <c r="C389" s="45"/>
      <c r="D389" s="46"/>
      <c r="E389" s="46"/>
      <c r="F389" s="46"/>
      <c r="G389" s="46"/>
      <c r="H389" s="46"/>
      <c r="I389" s="46"/>
      <c r="J389" s="46"/>
      <c r="K389" s="46"/>
      <c r="L389" s="46"/>
      <c r="M389" s="46"/>
      <c r="N389" s="46"/>
    </row>
    <row r="390" spans="2:26" hidden="1" outlineLevel="1">
      <c r="B390" s="44">
        <v>6</v>
      </c>
      <c r="C390" s="87" t="s">
        <v>95</v>
      </c>
      <c r="D390" s="87"/>
      <c r="E390" s="87"/>
      <c r="F390" s="87"/>
      <c r="G390" s="87"/>
      <c r="H390" s="87"/>
      <c r="I390" s="87"/>
      <c r="J390" s="87"/>
      <c r="K390" s="87"/>
      <c r="L390" s="87"/>
      <c r="M390" s="87"/>
      <c r="N390" s="87"/>
    </row>
    <row r="391" spans="2:26" hidden="1" outlineLevel="1">
      <c r="B391" s="46"/>
      <c r="C391" s="87"/>
      <c r="D391" s="87"/>
      <c r="E391" s="87"/>
      <c r="F391" s="87"/>
      <c r="G391" s="87"/>
      <c r="H391" s="87"/>
      <c r="I391" s="87"/>
      <c r="J391" s="87"/>
      <c r="K391" s="87"/>
      <c r="L391" s="87"/>
      <c r="M391" s="87"/>
      <c r="N391" s="87"/>
    </row>
    <row r="392" spans="2:26" hidden="1" outlineLevel="1">
      <c r="B392" s="46"/>
      <c r="C392" s="87"/>
      <c r="D392" s="87"/>
      <c r="E392" s="87"/>
      <c r="F392" s="87"/>
      <c r="G392" s="87"/>
      <c r="H392" s="87"/>
      <c r="I392" s="87"/>
      <c r="J392" s="87"/>
      <c r="K392" s="87"/>
      <c r="L392" s="87"/>
      <c r="M392" s="87"/>
      <c r="N392" s="87"/>
    </row>
    <row r="393" spans="2:26" hidden="1" outlineLevel="1"/>
    <row r="394" spans="2:26" collapsed="1"/>
    <row r="395" spans="2:26" ht="21">
      <c r="B395" s="88" t="s">
        <v>7</v>
      </c>
      <c r="C395" s="88"/>
      <c r="D395" s="88"/>
      <c r="E395" s="88"/>
      <c r="F395" s="88"/>
      <c r="G395" s="88"/>
      <c r="H395" s="88"/>
      <c r="I395" s="88"/>
      <c r="J395" s="88"/>
      <c r="K395" s="88"/>
      <c r="L395" s="88"/>
      <c r="M395" s="88"/>
      <c r="N395" s="88"/>
      <c r="P395" s="100" t="s">
        <v>8</v>
      </c>
      <c r="Q395" s="100"/>
      <c r="R395" s="100"/>
      <c r="S395" s="100"/>
      <c r="T395" s="100"/>
      <c r="U395" s="100"/>
      <c r="V395" s="100"/>
      <c r="W395" s="100"/>
      <c r="X395" s="100"/>
      <c r="Y395" s="100"/>
      <c r="Z395" s="100"/>
    </row>
    <row r="397" spans="2:26" ht="14.25">
      <c r="F397" s="7" t="s">
        <v>9</v>
      </c>
      <c r="G397" s="8" t="s">
        <v>10</v>
      </c>
      <c r="S397" s="7" t="s">
        <v>9</v>
      </c>
      <c r="T397" s="61" t="s">
        <v>10</v>
      </c>
    </row>
    <row r="398" spans="2:26" ht="15">
      <c r="F398" s="7" t="s">
        <v>11</v>
      </c>
      <c r="G398" s="93" t="s">
        <v>102</v>
      </c>
      <c r="H398" s="93"/>
      <c r="S398" s="7" t="s">
        <v>11</v>
      </c>
      <c r="T398" s="93" t="str">
        <f>G398</f>
        <v>1/1/27 - 12/31/27</v>
      </c>
      <c r="U398" s="93"/>
    </row>
    <row r="400" spans="2:26">
      <c r="E400" s="94" t="s">
        <v>13</v>
      </c>
      <c r="F400" s="95"/>
      <c r="G400" s="95"/>
      <c r="H400" s="96"/>
      <c r="J400" s="9"/>
      <c r="K400" s="10" t="s">
        <v>14</v>
      </c>
      <c r="L400" s="10"/>
      <c r="M400" s="11"/>
      <c r="S400" s="74" t="s">
        <v>15</v>
      </c>
      <c r="T400" s="74" t="s">
        <v>16</v>
      </c>
      <c r="U400" s="74" t="s">
        <v>17</v>
      </c>
      <c r="V400" s="74" t="s">
        <v>18</v>
      </c>
      <c r="W400" s="74" t="s">
        <v>19</v>
      </c>
      <c r="X400" s="74" t="s">
        <v>20</v>
      </c>
      <c r="Y400" s="74" t="s">
        <v>21</v>
      </c>
      <c r="Z400" s="74" t="s">
        <v>99</v>
      </c>
    </row>
    <row r="401" spans="2:26" ht="27">
      <c r="B401" s="12" t="s">
        <v>23</v>
      </c>
      <c r="C401" s="13" t="s">
        <v>24</v>
      </c>
      <c r="D401" s="14" t="s">
        <v>25</v>
      </c>
      <c r="E401" s="15" t="s">
        <v>26</v>
      </c>
      <c r="F401" s="16" t="s">
        <v>27</v>
      </c>
      <c r="G401" s="16" t="s">
        <v>28</v>
      </c>
      <c r="H401" s="12" t="s">
        <v>29</v>
      </c>
      <c r="I401" s="17"/>
      <c r="J401" s="18" t="s">
        <v>26</v>
      </c>
      <c r="K401" s="16" t="s">
        <v>30</v>
      </c>
      <c r="L401" s="16" t="s">
        <v>28</v>
      </c>
      <c r="M401" s="12" t="s">
        <v>29</v>
      </c>
      <c r="N401" s="12" t="s">
        <v>31</v>
      </c>
      <c r="P401" s="75" t="s">
        <v>32</v>
      </c>
      <c r="Q401" s="75" t="s">
        <v>33</v>
      </c>
      <c r="R401" s="75" t="s">
        <v>34</v>
      </c>
      <c r="S401" s="76" t="s">
        <v>35</v>
      </c>
      <c r="T401" s="76" t="s">
        <v>36</v>
      </c>
      <c r="U401" s="76" t="s">
        <v>37</v>
      </c>
      <c r="V401" s="76" t="s">
        <v>38</v>
      </c>
      <c r="W401" s="76" t="s">
        <v>39</v>
      </c>
      <c r="X401" s="76" t="s">
        <v>40</v>
      </c>
      <c r="Y401" s="76" t="s">
        <v>41</v>
      </c>
      <c r="Z401" s="76" t="s">
        <v>42</v>
      </c>
    </row>
    <row r="402" spans="2:26" ht="15" hidden="1" customHeight="1" outlineLevel="1">
      <c r="B402" s="19">
        <v>12</v>
      </c>
      <c r="C402" s="20">
        <v>1610</v>
      </c>
      <c r="D402" s="21" t="s">
        <v>43</v>
      </c>
      <c r="E402" s="22"/>
      <c r="F402" s="22"/>
      <c r="G402" s="50"/>
      <c r="H402" s="23"/>
      <c r="I402" s="24"/>
      <c r="J402" s="22"/>
      <c r="K402" s="22"/>
      <c r="L402" s="50"/>
      <c r="M402" s="23"/>
      <c r="N402" s="25"/>
      <c r="P402" s="59">
        <v>12</v>
      </c>
      <c r="Q402" s="20">
        <v>1610</v>
      </c>
      <c r="R402" s="21" t="s">
        <v>43</v>
      </c>
      <c r="S402" s="62"/>
      <c r="T402" s="78"/>
      <c r="U402" s="62"/>
      <c r="V402" s="62"/>
      <c r="W402" s="62"/>
      <c r="X402" s="81"/>
      <c r="Y402" s="80"/>
      <c r="Z402" s="79"/>
    </row>
    <row r="403" spans="2:26" ht="25.5" hidden="1" customHeight="1" outlineLevel="1">
      <c r="B403" s="19">
        <v>12</v>
      </c>
      <c r="C403" s="20">
        <v>1611</v>
      </c>
      <c r="D403" s="21" t="s">
        <v>44</v>
      </c>
      <c r="E403" s="22"/>
      <c r="F403" s="22"/>
      <c r="G403" s="50"/>
      <c r="H403" s="23"/>
      <c r="I403" s="27"/>
      <c r="J403" s="22"/>
      <c r="K403" s="22"/>
      <c r="L403" s="50"/>
      <c r="M403" s="23"/>
      <c r="N403" s="25"/>
      <c r="P403" s="59">
        <v>12</v>
      </c>
      <c r="Q403" s="20">
        <v>1611</v>
      </c>
      <c r="R403" s="21" t="s">
        <v>44</v>
      </c>
      <c r="S403" s="62"/>
      <c r="T403" s="78"/>
      <c r="U403" s="62"/>
      <c r="V403" s="62"/>
      <c r="W403" s="62"/>
      <c r="X403" s="81"/>
      <c r="Y403" s="80"/>
      <c r="Z403" s="79"/>
    </row>
    <row r="404" spans="2:26" ht="25.5" hidden="1" customHeight="1" outlineLevel="1">
      <c r="B404" s="19" t="s">
        <v>45</v>
      </c>
      <c r="C404" s="20">
        <v>1612</v>
      </c>
      <c r="D404" s="21" t="s">
        <v>46</v>
      </c>
      <c r="E404" s="22"/>
      <c r="F404" s="22"/>
      <c r="G404" s="50"/>
      <c r="H404" s="23"/>
      <c r="I404" s="27"/>
      <c r="J404" s="22"/>
      <c r="K404" s="22"/>
      <c r="L404" s="50"/>
      <c r="M404" s="23"/>
      <c r="N404" s="25"/>
      <c r="P404" s="59" t="s">
        <v>45</v>
      </c>
      <c r="Q404" s="20">
        <v>1612</v>
      </c>
      <c r="R404" s="21" t="s">
        <v>46</v>
      </c>
      <c r="S404" s="62"/>
      <c r="T404" s="78"/>
      <c r="U404" s="62"/>
      <c r="V404" s="62"/>
      <c r="W404" s="62"/>
      <c r="X404" s="81"/>
      <c r="Y404" s="80"/>
      <c r="Z404" s="79"/>
    </row>
    <row r="405" spans="2:26" ht="15" hidden="1" customHeight="1" outlineLevel="1">
      <c r="B405" s="19"/>
      <c r="C405" s="20">
        <v>1665</v>
      </c>
      <c r="D405" s="21" t="s">
        <v>47</v>
      </c>
      <c r="E405" s="22"/>
      <c r="F405" s="22"/>
      <c r="G405" s="50"/>
      <c r="H405" s="23"/>
      <c r="I405" s="27"/>
      <c r="J405" s="22"/>
      <c r="K405" s="22"/>
      <c r="L405" s="50"/>
      <c r="M405" s="23"/>
      <c r="N405" s="25"/>
      <c r="P405" s="59"/>
      <c r="Q405" s="20">
        <v>1665</v>
      </c>
      <c r="R405" s="21" t="s">
        <v>47</v>
      </c>
      <c r="S405" s="62"/>
      <c r="T405" s="78"/>
      <c r="U405" s="62"/>
      <c r="V405" s="62"/>
      <c r="W405" s="62"/>
      <c r="X405" s="81"/>
      <c r="Y405" s="80"/>
      <c r="Z405" s="79"/>
    </row>
    <row r="406" spans="2:26" ht="15" hidden="1" customHeight="1" outlineLevel="1">
      <c r="B406" s="19"/>
      <c r="C406" s="20">
        <v>1675</v>
      </c>
      <c r="D406" s="21" t="s">
        <v>48</v>
      </c>
      <c r="E406" s="22"/>
      <c r="F406" s="22"/>
      <c r="G406" s="50"/>
      <c r="H406" s="23"/>
      <c r="I406" s="27"/>
      <c r="J406" s="22"/>
      <c r="K406" s="22"/>
      <c r="L406" s="50"/>
      <c r="M406" s="23"/>
      <c r="N406" s="25"/>
      <c r="P406" s="59"/>
      <c r="Q406" s="20">
        <v>1675</v>
      </c>
      <c r="R406" s="21" t="s">
        <v>48</v>
      </c>
      <c r="S406" s="62"/>
      <c r="T406" s="78"/>
      <c r="U406" s="62"/>
      <c r="V406" s="62"/>
      <c r="W406" s="62"/>
      <c r="X406" s="81"/>
      <c r="Y406" s="80"/>
      <c r="Z406" s="79"/>
    </row>
    <row r="407" spans="2:26" ht="15" hidden="1" customHeight="1" outlineLevel="1">
      <c r="B407" s="19" t="s">
        <v>49</v>
      </c>
      <c r="C407" s="28">
        <v>1615</v>
      </c>
      <c r="D407" s="21" t="s">
        <v>50</v>
      </c>
      <c r="E407" s="22"/>
      <c r="F407" s="22"/>
      <c r="G407" s="50"/>
      <c r="H407" s="23"/>
      <c r="I407" s="27"/>
      <c r="J407" s="22"/>
      <c r="K407" s="22"/>
      <c r="L407" s="50"/>
      <c r="M407" s="23"/>
      <c r="N407" s="25"/>
      <c r="P407" s="59" t="s">
        <v>49</v>
      </c>
      <c r="Q407" s="28">
        <v>1615</v>
      </c>
      <c r="R407" s="21" t="s">
        <v>50</v>
      </c>
      <c r="S407" s="62"/>
      <c r="T407" s="78"/>
      <c r="U407" s="62"/>
      <c r="V407" s="62"/>
      <c r="W407" s="62"/>
      <c r="X407" s="81"/>
      <c r="Y407" s="80"/>
      <c r="Z407" s="79"/>
    </row>
    <row r="408" spans="2:26" ht="15" hidden="1" customHeight="1" outlineLevel="1">
      <c r="B408" s="19">
        <v>1</v>
      </c>
      <c r="C408" s="28">
        <v>1620</v>
      </c>
      <c r="D408" s="21" t="s">
        <v>51</v>
      </c>
      <c r="E408" s="22"/>
      <c r="F408" s="22"/>
      <c r="G408" s="50"/>
      <c r="H408" s="23"/>
      <c r="I408" s="27"/>
      <c r="J408" s="22"/>
      <c r="K408" s="22"/>
      <c r="L408" s="50"/>
      <c r="M408" s="23"/>
      <c r="N408" s="25"/>
      <c r="P408" s="59">
        <v>1</v>
      </c>
      <c r="Q408" s="28">
        <v>1620</v>
      </c>
      <c r="R408" s="21" t="s">
        <v>51</v>
      </c>
      <c r="S408" s="62"/>
      <c r="T408" s="78"/>
      <c r="U408" s="62"/>
      <c r="V408" s="62"/>
      <c r="W408" s="62"/>
      <c r="X408" s="81"/>
      <c r="Y408" s="80"/>
      <c r="Z408" s="79"/>
    </row>
    <row r="409" spans="2:26" ht="14.25" collapsed="1">
      <c r="B409" s="59" t="s">
        <v>49</v>
      </c>
      <c r="C409" s="20">
        <v>1705</v>
      </c>
      <c r="D409" s="21" t="s">
        <v>50</v>
      </c>
      <c r="E409" s="22"/>
      <c r="F409" s="22"/>
      <c r="G409" s="50"/>
      <c r="H409" s="23"/>
      <c r="I409" s="27"/>
      <c r="J409" s="22"/>
      <c r="K409" s="22"/>
      <c r="L409" s="50"/>
      <c r="M409" s="23"/>
      <c r="N409" s="25"/>
      <c r="P409" s="59" t="s">
        <v>49</v>
      </c>
      <c r="Q409" s="20">
        <v>1705</v>
      </c>
      <c r="R409" s="21" t="s">
        <v>50</v>
      </c>
      <c r="S409" s="69"/>
      <c r="T409" s="83"/>
      <c r="U409" s="69"/>
      <c r="V409" s="69"/>
      <c r="W409" s="69"/>
      <c r="X409" s="84"/>
      <c r="Y409" s="85"/>
      <c r="Z409" s="86"/>
    </row>
    <row r="410" spans="2:26">
      <c r="B410" s="59">
        <v>14.1</v>
      </c>
      <c r="C410" s="28">
        <v>1706</v>
      </c>
      <c r="D410" s="21" t="s">
        <v>52</v>
      </c>
      <c r="E410" s="48">
        <f>'FA-Exhibit EB-2020-0150'!E409+'FA-Exhibit COVID'!E410+'FA-Exhibit CCVA'!E410</f>
        <v>42249031.867601886</v>
      </c>
      <c r="F410" s="48"/>
      <c r="G410" s="51"/>
      <c r="H410" s="49">
        <f>E410+F410+G410</f>
        <v>42249031.867601886</v>
      </c>
      <c r="I410" s="27"/>
      <c r="J410" s="48">
        <f>'FA-Exhibit EB-2020-0150'!J409+'FA-Exhibit COVID'!J410+'FA-Exhibit CCVA'!J410</f>
        <v>2006829.0137110897</v>
      </c>
      <c r="K410" s="48">
        <f>'FA-Exhibit EB-2020-0150'!K409+'FA-Exhibit COVID'!K410+'FA-Exhibit CCVA'!K410</f>
        <v>422490.31867601885</v>
      </c>
      <c r="L410" s="51"/>
      <c r="M410" s="49">
        <f>J410+K410-L410</f>
        <v>2429319.3323871084</v>
      </c>
      <c r="N410" s="25">
        <f>H410-M410</f>
        <v>39819712.535214782</v>
      </c>
      <c r="P410" s="59">
        <v>14.1</v>
      </c>
      <c r="Q410" s="28">
        <v>1706</v>
      </c>
      <c r="R410" s="21" t="s">
        <v>52</v>
      </c>
      <c r="S410" s="69">
        <f>'FA-Exhibit EB-2020-0150'!S409+'FA-Exhibit COVID'!S410+'FA-Exhibit CCVA'!S410</f>
        <v>42249031.867601886</v>
      </c>
      <c r="T410" s="83"/>
      <c r="U410" s="69">
        <f>'FA-Exhibit EB-2020-0150'!U409+'FA-Exhibit COVID'!U410+'FA-Exhibit CCVA'!U410</f>
        <v>42249031.867601886</v>
      </c>
      <c r="V410" s="69"/>
      <c r="W410" s="69">
        <f>'FA-Exhibit EB-2020-0150'!W409+'FA-Exhibit COVID'!W410+'FA-Exhibit CCVA'!W410</f>
        <v>42249031.867601886</v>
      </c>
      <c r="X410" s="84">
        <v>100</v>
      </c>
      <c r="Y410" s="85">
        <f t="shared" ref="Y410:Y414" si="27">1/X410</f>
        <v>0.01</v>
      </c>
      <c r="Z410" s="69">
        <f>'FA-Exhibit EB-2020-0150'!Z409+'FA-Exhibit COVID'!Z410+'FA-Exhibit CCVA'!Z410</f>
        <v>422490.31867601885</v>
      </c>
    </row>
    <row r="411" spans="2:26">
      <c r="B411" s="59">
        <v>1</v>
      </c>
      <c r="C411" s="20">
        <v>1708</v>
      </c>
      <c r="D411" s="21" t="s">
        <v>51</v>
      </c>
      <c r="E411" s="48"/>
      <c r="F411" s="48"/>
      <c r="G411" s="51"/>
      <c r="H411" s="49"/>
      <c r="I411" s="27"/>
      <c r="J411" s="48"/>
      <c r="K411" s="48"/>
      <c r="L411" s="51"/>
      <c r="M411" s="49"/>
      <c r="N411" s="25"/>
      <c r="P411" s="59">
        <v>1</v>
      </c>
      <c r="Q411" s="20">
        <v>1708</v>
      </c>
      <c r="R411" s="21" t="s">
        <v>51</v>
      </c>
      <c r="S411" s="69"/>
      <c r="T411" s="83"/>
      <c r="U411" s="69"/>
      <c r="V411" s="69"/>
      <c r="W411" s="69"/>
      <c r="X411" s="84"/>
      <c r="Y411" s="85"/>
      <c r="Z411" s="86"/>
    </row>
    <row r="412" spans="2:26" ht="15" customHeight="1">
      <c r="B412" s="59">
        <v>47</v>
      </c>
      <c r="C412" s="20">
        <v>1715</v>
      </c>
      <c r="D412" s="21" t="s">
        <v>53</v>
      </c>
      <c r="E412" s="48"/>
      <c r="F412" s="48"/>
      <c r="G412" s="51"/>
      <c r="H412" s="49"/>
      <c r="I412" s="27"/>
      <c r="J412" s="48"/>
      <c r="K412" s="48"/>
      <c r="L412" s="51"/>
      <c r="M412" s="49"/>
      <c r="N412" s="25"/>
      <c r="P412" s="59">
        <v>47</v>
      </c>
      <c r="Q412" s="20">
        <v>1715</v>
      </c>
      <c r="R412" s="21" t="s">
        <v>53</v>
      </c>
      <c r="S412" s="69"/>
      <c r="T412" s="83"/>
      <c r="U412" s="69"/>
      <c r="V412" s="69"/>
      <c r="W412" s="69"/>
      <c r="X412" s="84"/>
      <c r="Y412" s="85"/>
      <c r="Z412" s="86"/>
    </row>
    <row r="413" spans="2:26">
      <c r="B413" s="59">
        <v>47</v>
      </c>
      <c r="C413" s="20">
        <v>1720</v>
      </c>
      <c r="D413" s="21" t="s">
        <v>54</v>
      </c>
      <c r="E413" s="48">
        <f>'FA-Exhibit EB-2020-0150'!E412+'FA-Exhibit COVID'!E413+'FA-Exhibit CCVA'!E413</f>
        <v>700555158.46696866</v>
      </c>
      <c r="F413" s="48">
        <f>'FA-Exhibit EB-2020-0150'!F412+'FA-Exhibit COVID'!F413+'FA-Exhibit CCVA'!F413</f>
        <v>200000</v>
      </c>
      <c r="G413" s="51"/>
      <c r="H413" s="49">
        <f>E413+F413+G413</f>
        <v>700755158.46696866</v>
      </c>
      <c r="I413" s="27"/>
      <c r="J413" s="48">
        <f>'FA-Exhibit EB-2020-0150'!J412+'FA-Exhibit COVID'!J413+'FA-Exhibit CCVA'!J413</f>
        <v>36909883.363534451</v>
      </c>
      <c r="K413" s="48">
        <f>'FA-Exhibit EB-2020-0150'!K412+'FA-Exhibit COVID'!K413+'FA-Exhibit CCVA'!K413</f>
        <v>7785057.3162996517</v>
      </c>
      <c r="L413" s="51"/>
      <c r="M413" s="49">
        <f>J413+K413-L413</f>
        <v>44694940.679834105</v>
      </c>
      <c r="N413" s="25">
        <f>H413-M413</f>
        <v>656060217.78713453</v>
      </c>
      <c r="P413" s="59">
        <v>47</v>
      </c>
      <c r="Q413" s="20">
        <v>1720</v>
      </c>
      <c r="R413" s="21" t="s">
        <v>54</v>
      </c>
      <c r="S413" s="69">
        <f>'FA-Exhibit EB-2020-0150'!S412+'FA-Exhibit COVID'!S413+'FA-Exhibit CCVA'!S413</f>
        <v>700555158.46696866</v>
      </c>
      <c r="T413" s="83"/>
      <c r="U413" s="69">
        <f>'FA-Exhibit EB-2020-0150'!U412+'FA-Exhibit COVID'!U413+'FA-Exhibit CCVA'!U413</f>
        <v>700555158.46696866</v>
      </c>
      <c r="V413" s="69">
        <f>'FA-Exhibit EB-2020-0150'!V412+'FA-Exhibit COVID'!V413+'FA-Exhibit CCVA'!V413</f>
        <v>200000</v>
      </c>
      <c r="W413" s="69">
        <f>'FA-Exhibit EB-2020-0150'!W412+'FA-Exhibit COVID'!W413+'FA-Exhibit CCVA'!W413</f>
        <v>700655158.46696866</v>
      </c>
      <c r="X413" s="84">
        <v>90</v>
      </c>
      <c r="Y413" s="85">
        <f t="shared" si="27"/>
        <v>1.1111111111111112E-2</v>
      </c>
      <c r="Z413" s="69">
        <f>'FA-Exhibit EB-2020-0150'!Z412+'FA-Exhibit COVID'!Z413+'FA-Exhibit CCVA'!Z413</f>
        <v>7785057.3162996517</v>
      </c>
    </row>
    <row r="414" spans="2:26">
      <c r="B414" s="59">
        <v>47</v>
      </c>
      <c r="C414" s="20">
        <v>1730</v>
      </c>
      <c r="D414" s="21" t="s">
        <v>55</v>
      </c>
      <c r="E414" s="48">
        <f>'FA-Exhibit EB-2020-0150'!E413+'FA-Exhibit COVID'!E414+'FA-Exhibit CCVA'!E414</f>
        <v>195003226.83308825</v>
      </c>
      <c r="F414" s="48">
        <f>'FA-Exhibit EB-2020-0150'!F413+'FA-Exhibit COVID'!F414+'FA-Exhibit CCVA'!F414</f>
        <v>0</v>
      </c>
      <c r="G414" s="51"/>
      <c r="H414" s="49">
        <f>E414+F414+G414</f>
        <v>195003226.83308825</v>
      </c>
      <c r="I414" s="27"/>
      <c r="J414" s="48">
        <f>'FA-Exhibit EB-2020-0150'!J413+'FA-Exhibit COVID'!J414+'FA-Exhibit CCVA'!J414</f>
        <v>14244611.630931869</v>
      </c>
      <c r="K414" s="48">
        <f>'FA-Exhibit EB-2020-0150'!K413+'FA-Exhibit COVID'!K414+'FA-Exhibit CCVA'!K414</f>
        <v>2998865.6065119728</v>
      </c>
      <c r="L414" s="51"/>
      <c r="M414" s="49">
        <f>J414+K414-L414</f>
        <v>17243477.237443842</v>
      </c>
      <c r="N414" s="25">
        <f>H414-M414</f>
        <v>177759749.59564441</v>
      </c>
      <c r="P414" s="59">
        <v>47</v>
      </c>
      <c r="Q414" s="20">
        <v>1730</v>
      </c>
      <c r="R414" s="21" t="s">
        <v>55</v>
      </c>
      <c r="S414" s="69">
        <f>'FA-Exhibit EB-2020-0150'!S413+'FA-Exhibit COVID'!S414+'FA-Exhibit CCVA'!S414</f>
        <v>195003226.83308825</v>
      </c>
      <c r="T414" s="83"/>
      <c r="U414" s="69">
        <f>'FA-Exhibit EB-2020-0150'!U413+'FA-Exhibit COVID'!U414+'FA-Exhibit CCVA'!U414</f>
        <v>195003226.83308825</v>
      </c>
      <c r="V414" s="69">
        <f>'FA-Exhibit EB-2020-0150'!V413+'FA-Exhibit COVID'!V414+'FA-Exhibit CCVA'!V414</f>
        <v>0</v>
      </c>
      <c r="W414" s="69">
        <f>'FA-Exhibit EB-2020-0150'!W413+'FA-Exhibit COVID'!W414+'FA-Exhibit CCVA'!W414</f>
        <v>195003226.83308825</v>
      </c>
      <c r="X414" s="84">
        <f>AVERAGE('FA-Exhibit EB-2020-0150'!X413,'FA-Exhibit COVID'!X414,'FA-Exhibit CCVA'!X414)</f>
        <v>65.004231742674051</v>
      </c>
      <c r="Y414" s="85">
        <f t="shared" si="27"/>
        <v>1.5383613853919589E-2</v>
      </c>
      <c r="Z414" s="69">
        <f>'FA-Exhibit EB-2020-0150'!Z413+'FA-Exhibit COVID'!Z414+'FA-Exhibit CCVA'!Z414</f>
        <v>2998865.6065119728</v>
      </c>
    </row>
    <row r="415" spans="2:26" ht="15" customHeight="1">
      <c r="B415" s="59">
        <v>47</v>
      </c>
      <c r="C415" s="20">
        <v>1735</v>
      </c>
      <c r="D415" s="21" t="s">
        <v>56</v>
      </c>
      <c r="E415" s="22"/>
      <c r="F415" s="22"/>
      <c r="G415" s="50"/>
      <c r="H415" s="23"/>
      <c r="I415" s="27"/>
      <c r="J415" s="22"/>
      <c r="K415" s="22"/>
      <c r="L415" s="50"/>
      <c r="M415" s="23"/>
      <c r="N415" s="25"/>
      <c r="P415" s="59">
        <v>47</v>
      </c>
      <c r="Q415" s="20">
        <v>1735</v>
      </c>
      <c r="R415" s="21" t="s">
        <v>56</v>
      </c>
      <c r="S415" s="69"/>
      <c r="T415" s="83"/>
      <c r="U415" s="69"/>
      <c r="V415" s="69"/>
      <c r="W415" s="69"/>
      <c r="X415" s="84"/>
      <c r="Y415" s="85"/>
      <c r="Z415" s="86"/>
    </row>
    <row r="416" spans="2:26" ht="15" customHeight="1">
      <c r="B416" s="59">
        <v>47</v>
      </c>
      <c r="C416" s="20">
        <v>1740</v>
      </c>
      <c r="D416" s="21" t="s">
        <v>57</v>
      </c>
      <c r="E416" s="22"/>
      <c r="F416" s="22"/>
      <c r="G416" s="50"/>
      <c r="H416" s="23"/>
      <c r="I416" s="27"/>
      <c r="J416" s="22"/>
      <c r="K416" s="22"/>
      <c r="L416" s="50"/>
      <c r="M416" s="23"/>
      <c r="N416" s="25"/>
      <c r="P416" s="59">
        <v>47</v>
      </c>
      <c r="Q416" s="20">
        <v>1740</v>
      </c>
      <c r="R416" s="21" t="s">
        <v>57</v>
      </c>
      <c r="S416" s="69"/>
      <c r="T416" s="83"/>
      <c r="U416" s="69"/>
      <c r="V416" s="69"/>
      <c r="W416" s="69"/>
      <c r="X416" s="84"/>
      <c r="Y416" s="85"/>
      <c r="Z416" s="86"/>
    </row>
    <row r="417" spans="2:26" ht="14.25">
      <c r="B417" s="59">
        <v>17</v>
      </c>
      <c r="C417" s="20">
        <v>1745</v>
      </c>
      <c r="D417" s="21" t="s">
        <v>58</v>
      </c>
      <c r="E417" s="22"/>
      <c r="F417" s="22"/>
      <c r="G417" s="50"/>
      <c r="H417" s="23"/>
      <c r="I417" s="27"/>
      <c r="J417" s="22"/>
      <c r="K417" s="22"/>
      <c r="L417" s="50"/>
      <c r="M417" s="23"/>
      <c r="N417" s="25"/>
      <c r="P417" s="59">
        <v>17</v>
      </c>
      <c r="Q417" s="20">
        <v>1745</v>
      </c>
      <c r="R417" s="21" t="s">
        <v>58</v>
      </c>
      <c r="S417" s="69"/>
      <c r="T417" s="83"/>
      <c r="U417" s="69"/>
      <c r="V417" s="69"/>
      <c r="W417" s="69"/>
      <c r="X417" s="84"/>
      <c r="Y417" s="85"/>
      <c r="Z417" s="86"/>
    </row>
    <row r="418" spans="2:26" ht="15" hidden="1" customHeight="1" outlineLevel="1">
      <c r="B418" s="19">
        <v>47</v>
      </c>
      <c r="C418" s="20">
        <v>1830</v>
      </c>
      <c r="D418" s="21" t="s">
        <v>59</v>
      </c>
      <c r="E418" s="22"/>
      <c r="F418" s="22"/>
      <c r="G418" s="50"/>
      <c r="H418" s="23"/>
      <c r="I418" s="27"/>
      <c r="J418" s="22"/>
      <c r="K418" s="22"/>
      <c r="L418" s="50"/>
      <c r="M418" s="23"/>
      <c r="N418" s="25"/>
      <c r="P418" s="59">
        <v>47</v>
      </c>
      <c r="Q418" s="20">
        <v>1830</v>
      </c>
      <c r="R418" s="21" t="s">
        <v>59</v>
      </c>
      <c r="S418" s="62"/>
      <c r="T418" s="78"/>
      <c r="U418" s="62"/>
      <c r="V418" s="62"/>
      <c r="W418" s="62"/>
      <c r="X418" s="81"/>
      <c r="Y418" s="80"/>
      <c r="Z418" s="79"/>
    </row>
    <row r="419" spans="2:26" ht="14.1" hidden="1" customHeight="1" outlineLevel="1">
      <c r="B419" s="19">
        <v>47</v>
      </c>
      <c r="C419" s="20">
        <v>1835</v>
      </c>
      <c r="D419" s="21" t="s">
        <v>60</v>
      </c>
      <c r="E419" s="22"/>
      <c r="F419" s="22"/>
      <c r="G419" s="50"/>
      <c r="H419" s="23"/>
      <c r="I419" s="27"/>
      <c r="J419" s="22"/>
      <c r="K419" s="22"/>
      <c r="L419" s="50"/>
      <c r="M419" s="23"/>
      <c r="N419" s="25"/>
      <c r="P419" s="59">
        <v>47</v>
      </c>
      <c r="Q419" s="20">
        <v>1835</v>
      </c>
      <c r="R419" s="21" t="s">
        <v>60</v>
      </c>
      <c r="S419" s="62"/>
      <c r="T419" s="78"/>
      <c r="U419" s="62"/>
      <c r="V419" s="62"/>
      <c r="W419" s="62"/>
      <c r="X419" s="81"/>
      <c r="Y419" s="80"/>
      <c r="Z419" s="79"/>
    </row>
    <row r="420" spans="2:26" ht="15" hidden="1" customHeight="1" outlineLevel="1">
      <c r="B420" s="19" t="s">
        <v>49</v>
      </c>
      <c r="C420" s="20">
        <v>1905</v>
      </c>
      <c r="D420" s="21" t="s">
        <v>50</v>
      </c>
      <c r="E420" s="22"/>
      <c r="F420" s="22"/>
      <c r="G420" s="50"/>
      <c r="H420" s="23"/>
      <c r="I420" s="27"/>
      <c r="J420" s="22"/>
      <c r="K420" s="22"/>
      <c r="L420" s="50"/>
      <c r="M420" s="23"/>
      <c r="N420" s="25"/>
      <c r="P420" s="59" t="s">
        <v>49</v>
      </c>
      <c r="Q420" s="20">
        <v>1905</v>
      </c>
      <c r="R420" s="21" t="s">
        <v>50</v>
      </c>
      <c r="S420" s="62"/>
      <c r="T420" s="78"/>
      <c r="U420" s="62"/>
      <c r="V420" s="62"/>
      <c r="W420" s="62"/>
      <c r="X420" s="81"/>
      <c r="Y420" s="80"/>
      <c r="Z420" s="79"/>
    </row>
    <row r="421" spans="2:26" ht="15" hidden="1" customHeight="1" outlineLevel="1">
      <c r="B421" s="19">
        <v>47</v>
      </c>
      <c r="C421" s="20">
        <v>1908</v>
      </c>
      <c r="D421" s="21" t="s">
        <v>61</v>
      </c>
      <c r="E421" s="22"/>
      <c r="F421" s="22"/>
      <c r="G421" s="50"/>
      <c r="H421" s="23"/>
      <c r="I421" s="27"/>
      <c r="J421" s="22"/>
      <c r="K421" s="22"/>
      <c r="L421" s="50"/>
      <c r="M421" s="23"/>
      <c r="N421" s="25"/>
      <c r="P421" s="59">
        <v>47</v>
      </c>
      <c r="Q421" s="20">
        <v>1908</v>
      </c>
      <c r="R421" s="21" t="s">
        <v>61</v>
      </c>
      <c r="S421" s="62"/>
      <c r="T421" s="78"/>
      <c r="U421" s="62"/>
      <c r="V421" s="62"/>
      <c r="W421" s="62"/>
      <c r="X421" s="81"/>
      <c r="Y421" s="80"/>
      <c r="Z421" s="79"/>
    </row>
    <row r="422" spans="2:26" ht="15" hidden="1" customHeight="1" outlineLevel="1">
      <c r="B422" s="19">
        <v>13</v>
      </c>
      <c r="C422" s="20">
        <v>1910</v>
      </c>
      <c r="D422" s="21" t="s">
        <v>62</v>
      </c>
      <c r="E422" s="22"/>
      <c r="F422" s="22"/>
      <c r="G422" s="50"/>
      <c r="H422" s="23"/>
      <c r="I422" s="27"/>
      <c r="J422" s="22"/>
      <c r="K422" s="22"/>
      <c r="L422" s="50"/>
      <c r="M422" s="23"/>
      <c r="N422" s="25"/>
      <c r="P422" s="59">
        <v>13</v>
      </c>
      <c r="Q422" s="20">
        <v>1910</v>
      </c>
      <c r="R422" s="21" t="s">
        <v>62</v>
      </c>
      <c r="S422" s="62"/>
      <c r="T422" s="78"/>
      <c r="U422" s="62"/>
      <c r="V422" s="62"/>
      <c r="W422" s="62"/>
      <c r="X422" s="81"/>
      <c r="Y422" s="80"/>
      <c r="Z422" s="79"/>
    </row>
    <row r="423" spans="2:26" ht="15" hidden="1" customHeight="1" outlineLevel="1">
      <c r="B423" s="19">
        <v>8</v>
      </c>
      <c r="C423" s="20">
        <v>1915</v>
      </c>
      <c r="D423" s="21" t="s">
        <v>63</v>
      </c>
      <c r="E423" s="22"/>
      <c r="F423" s="22"/>
      <c r="G423" s="50"/>
      <c r="H423" s="23"/>
      <c r="I423" s="27"/>
      <c r="J423" s="22"/>
      <c r="K423" s="22"/>
      <c r="L423" s="50"/>
      <c r="M423" s="23"/>
      <c r="N423" s="25"/>
      <c r="P423" s="59">
        <v>8</v>
      </c>
      <c r="Q423" s="20">
        <v>1915</v>
      </c>
      <c r="R423" s="21" t="s">
        <v>63</v>
      </c>
      <c r="S423" s="62"/>
      <c r="T423" s="78"/>
      <c r="U423" s="62"/>
      <c r="V423" s="62"/>
      <c r="W423" s="62"/>
      <c r="X423" s="81"/>
      <c r="Y423" s="80"/>
      <c r="Z423" s="79"/>
    </row>
    <row r="424" spans="2:26" ht="15" hidden="1" customHeight="1" outlineLevel="1">
      <c r="B424" s="19">
        <v>10</v>
      </c>
      <c r="C424" s="20">
        <v>1920</v>
      </c>
      <c r="D424" s="21" t="s">
        <v>64</v>
      </c>
      <c r="E424" s="22"/>
      <c r="F424" s="22"/>
      <c r="G424" s="50"/>
      <c r="H424" s="23"/>
      <c r="I424" s="27"/>
      <c r="J424" s="22"/>
      <c r="K424" s="22"/>
      <c r="L424" s="50"/>
      <c r="M424" s="23"/>
      <c r="N424" s="25"/>
      <c r="P424" s="59">
        <v>10</v>
      </c>
      <c r="Q424" s="20">
        <v>1920</v>
      </c>
      <c r="R424" s="21" t="s">
        <v>64</v>
      </c>
      <c r="S424" s="62"/>
      <c r="T424" s="78"/>
      <c r="U424" s="62"/>
      <c r="V424" s="62"/>
      <c r="W424" s="62"/>
      <c r="X424" s="81"/>
      <c r="Y424" s="80"/>
      <c r="Z424" s="79"/>
    </row>
    <row r="425" spans="2:26" ht="15" hidden="1" customHeight="1" outlineLevel="1">
      <c r="B425" s="19">
        <v>50</v>
      </c>
      <c r="C425" s="28">
        <v>1925</v>
      </c>
      <c r="D425" s="21" t="s">
        <v>65</v>
      </c>
      <c r="E425" s="22"/>
      <c r="F425" s="22"/>
      <c r="G425" s="50"/>
      <c r="H425" s="23"/>
      <c r="I425" s="27"/>
      <c r="J425" s="22"/>
      <c r="K425" s="22"/>
      <c r="L425" s="50"/>
      <c r="M425" s="23"/>
      <c r="N425" s="25"/>
      <c r="P425" s="59">
        <v>50</v>
      </c>
      <c r="Q425" s="28">
        <v>1925</v>
      </c>
      <c r="R425" s="21" t="s">
        <v>65</v>
      </c>
      <c r="S425" s="62"/>
      <c r="T425" s="78"/>
      <c r="U425" s="62"/>
      <c r="V425" s="62"/>
      <c r="W425" s="62"/>
      <c r="X425" s="81"/>
      <c r="Y425" s="80"/>
      <c r="Z425" s="79"/>
    </row>
    <row r="426" spans="2:26" ht="15" hidden="1" customHeight="1" outlineLevel="1">
      <c r="B426" s="19">
        <v>10</v>
      </c>
      <c r="C426" s="20">
        <v>1930</v>
      </c>
      <c r="D426" s="21" t="s">
        <v>66</v>
      </c>
      <c r="E426" s="22"/>
      <c r="F426" s="22"/>
      <c r="G426" s="50"/>
      <c r="H426" s="23"/>
      <c r="I426" s="27"/>
      <c r="J426" s="22"/>
      <c r="K426" s="22"/>
      <c r="L426" s="50"/>
      <c r="M426" s="23"/>
      <c r="N426" s="25"/>
      <c r="P426" s="59">
        <v>10</v>
      </c>
      <c r="Q426" s="20">
        <v>1930</v>
      </c>
      <c r="R426" s="21" t="s">
        <v>66</v>
      </c>
      <c r="S426" s="62"/>
      <c r="T426" s="78"/>
      <c r="U426" s="62"/>
      <c r="V426" s="62"/>
      <c r="W426" s="62"/>
      <c r="X426" s="81"/>
      <c r="Y426" s="80"/>
      <c r="Z426" s="79"/>
    </row>
    <row r="427" spans="2:26" ht="15" hidden="1" customHeight="1" outlineLevel="1">
      <c r="B427" s="19">
        <v>8</v>
      </c>
      <c r="C427" s="20">
        <v>1935</v>
      </c>
      <c r="D427" s="21" t="s">
        <v>67</v>
      </c>
      <c r="E427" s="22"/>
      <c r="F427" s="22"/>
      <c r="G427" s="50"/>
      <c r="H427" s="23"/>
      <c r="I427" s="27"/>
      <c r="J427" s="22"/>
      <c r="K427" s="22"/>
      <c r="L427" s="50"/>
      <c r="M427" s="23"/>
      <c r="N427" s="25"/>
      <c r="P427" s="59">
        <v>8</v>
      </c>
      <c r="Q427" s="20">
        <v>1935</v>
      </c>
      <c r="R427" s="21" t="s">
        <v>67</v>
      </c>
      <c r="S427" s="62"/>
      <c r="T427" s="78"/>
      <c r="U427" s="62"/>
      <c r="V427" s="62"/>
      <c r="W427" s="62"/>
      <c r="X427" s="81"/>
      <c r="Y427" s="80"/>
      <c r="Z427" s="79"/>
    </row>
    <row r="428" spans="2:26" ht="15" hidden="1" customHeight="1" outlineLevel="1">
      <c r="B428" s="19">
        <v>8</v>
      </c>
      <c r="C428" s="20">
        <v>1940</v>
      </c>
      <c r="D428" s="21" t="s">
        <v>68</v>
      </c>
      <c r="E428" s="22"/>
      <c r="F428" s="22"/>
      <c r="G428" s="50"/>
      <c r="H428" s="23"/>
      <c r="I428" s="27"/>
      <c r="J428" s="22"/>
      <c r="K428" s="22"/>
      <c r="L428" s="50"/>
      <c r="M428" s="23"/>
      <c r="N428" s="25"/>
      <c r="P428" s="59">
        <v>8</v>
      </c>
      <c r="Q428" s="20">
        <v>1940</v>
      </c>
      <c r="R428" s="21" t="s">
        <v>68</v>
      </c>
      <c r="S428" s="62"/>
      <c r="T428" s="78"/>
      <c r="U428" s="62"/>
      <c r="V428" s="62"/>
      <c r="W428" s="62"/>
      <c r="X428" s="81"/>
      <c r="Y428" s="80"/>
      <c r="Z428" s="79"/>
    </row>
    <row r="429" spans="2:26" ht="15" hidden="1" customHeight="1" outlineLevel="1">
      <c r="B429" s="19">
        <v>8</v>
      </c>
      <c r="C429" s="20">
        <v>1945</v>
      </c>
      <c r="D429" s="21" t="s">
        <v>69</v>
      </c>
      <c r="E429" s="22"/>
      <c r="F429" s="22"/>
      <c r="G429" s="50"/>
      <c r="H429" s="23"/>
      <c r="I429" s="27"/>
      <c r="J429" s="22"/>
      <c r="K429" s="22"/>
      <c r="L429" s="50"/>
      <c r="M429" s="23"/>
      <c r="N429" s="25"/>
      <c r="P429" s="59">
        <v>8</v>
      </c>
      <c r="Q429" s="20">
        <v>1945</v>
      </c>
      <c r="R429" s="21" t="s">
        <v>69</v>
      </c>
      <c r="S429" s="62"/>
      <c r="T429" s="78"/>
      <c r="U429" s="62"/>
      <c r="V429" s="62"/>
      <c r="W429" s="62"/>
      <c r="X429" s="81"/>
      <c r="Y429" s="80"/>
      <c r="Z429" s="79"/>
    </row>
    <row r="430" spans="2:26" ht="15" hidden="1" customHeight="1" outlineLevel="1">
      <c r="B430" s="19">
        <v>8</v>
      </c>
      <c r="C430" s="20">
        <v>1950</v>
      </c>
      <c r="D430" s="21" t="s">
        <v>70</v>
      </c>
      <c r="E430" s="22"/>
      <c r="F430" s="22"/>
      <c r="G430" s="50"/>
      <c r="H430" s="23"/>
      <c r="I430" s="27"/>
      <c r="J430" s="22"/>
      <c r="K430" s="22"/>
      <c r="L430" s="50"/>
      <c r="M430" s="23"/>
      <c r="N430" s="25"/>
      <c r="P430" s="59">
        <v>8</v>
      </c>
      <c r="Q430" s="20">
        <v>1950</v>
      </c>
      <c r="R430" s="21" t="s">
        <v>70</v>
      </c>
      <c r="S430" s="62"/>
      <c r="T430" s="78"/>
      <c r="U430" s="62"/>
      <c r="V430" s="62"/>
      <c r="W430" s="62"/>
      <c r="X430" s="81"/>
      <c r="Y430" s="80"/>
      <c r="Z430" s="79"/>
    </row>
    <row r="431" spans="2:26" ht="15" hidden="1" customHeight="1" outlineLevel="1">
      <c r="B431" s="19">
        <v>8</v>
      </c>
      <c r="C431" s="20">
        <v>1955</v>
      </c>
      <c r="D431" s="21" t="s">
        <v>71</v>
      </c>
      <c r="E431" s="22"/>
      <c r="F431" s="22"/>
      <c r="G431" s="50"/>
      <c r="H431" s="23"/>
      <c r="I431" s="27"/>
      <c r="J431" s="22"/>
      <c r="K431" s="22"/>
      <c r="L431" s="50"/>
      <c r="M431" s="23"/>
      <c r="N431" s="25"/>
      <c r="P431" s="59">
        <v>8</v>
      </c>
      <c r="Q431" s="20">
        <v>1955</v>
      </c>
      <c r="R431" s="21" t="s">
        <v>71</v>
      </c>
      <c r="S431" s="62"/>
      <c r="T431" s="78"/>
      <c r="U431" s="62"/>
      <c r="V431" s="62"/>
      <c r="W431" s="62"/>
      <c r="X431" s="81"/>
      <c r="Y431" s="80"/>
      <c r="Z431" s="79"/>
    </row>
    <row r="432" spans="2:26" ht="14.1" hidden="1" customHeight="1" outlineLevel="1">
      <c r="B432" s="19">
        <v>8</v>
      </c>
      <c r="C432" s="20">
        <v>1960</v>
      </c>
      <c r="D432" s="21" t="s">
        <v>72</v>
      </c>
      <c r="E432" s="22"/>
      <c r="F432" s="22"/>
      <c r="G432" s="50"/>
      <c r="H432" s="23"/>
      <c r="I432" s="27"/>
      <c r="J432" s="22"/>
      <c r="K432" s="22"/>
      <c r="L432" s="50"/>
      <c r="M432" s="23"/>
      <c r="N432" s="25"/>
      <c r="P432" s="59">
        <v>8</v>
      </c>
      <c r="Q432" s="20">
        <v>1960</v>
      </c>
      <c r="R432" s="21" t="s">
        <v>72</v>
      </c>
      <c r="S432" s="62"/>
      <c r="T432" s="78"/>
      <c r="U432" s="62"/>
      <c r="V432" s="62"/>
      <c r="W432" s="62"/>
      <c r="X432" s="81"/>
      <c r="Y432" s="80"/>
      <c r="Z432" s="79"/>
    </row>
    <row r="433" spans="2:26" ht="25.5" hidden="1" customHeight="1" outlineLevel="1">
      <c r="B433" s="30">
        <v>47</v>
      </c>
      <c r="C433" s="20">
        <v>1970</v>
      </c>
      <c r="D433" s="21" t="s">
        <v>73</v>
      </c>
      <c r="E433" s="22"/>
      <c r="F433" s="22"/>
      <c r="G433" s="50"/>
      <c r="H433" s="23"/>
      <c r="I433" s="27"/>
      <c r="J433" s="22"/>
      <c r="K433" s="22"/>
      <c r="L433" s="50"/>
      <c r="M433" s="23"/>
      <c r="N433" s="25"/>
      <c r="P433" s="72">
        <v>47</v>
      </c>
      <c r="Q433" s="20">
        <v>1970</v>
      </c>
      <c r="R433" s="21" t="s">
        <v>73</v>
      </c>
      <c r="S433" s="62"/>
      <c r="T433" s="78"/>
      <c r="U433" s="62"/>
      <c r="V433" s="62"/>
      <c r="W433" s="62"/>
      <c r="X433" s="81"/>
      <c r="Y433" s="80"/>
      <c r="Z433" s="79"/>
    </row>
    <row r="434" spans="2:26" ht="25.5" hidden="1" customHeight="1" outlineLevel="1">
      <c r="B434" s="19">
        <v>47</v>
      </c>
      <c r="C434" s="20">
        <v>1975</v>
      </c>
      <c r="D434" s="21" t="s">
        <v>74</v>
      </c>
      <c r="E434" s="22"/>
      <c r="F434" s="22"/>
      <c r="G434" s="50"/>
      <c r="H434" s="23"/>
      <c r="I434" s="27"/>
      <c r="J434" s="22"/>
      <c r="K434" s="22"/>
      <c r="L434" s="50"/>
      <c r="M434" s="23"/>
      <c r="N434" s="25"/>
      <c r="P434" s="59">
        <v>47</v>
      </c>
      <c r="Q434" s="20">
        <v>1975</v>
      </c>
      <c r="R434" s="21" t="s">
        <v>74</v>
      </c>
      <c r="S434" s="62"/>
      <c r="T434" s="78"/>
      <c r="U434" s="62"/>
      <c r="V434" s="62"/>
      <c r="W434" s="62"/>
      <c r="X434" s="81"/>
      <c r="Y434" s="80"/>
      <c r="Z434" s="79"/>
    </row>
    <row r="435" spans="2:26" ht="15" hidden="1" customHeight="1" outlineLevel="1">
      <c r="B435" s="19">
        <v>47</v>
      </c>
      <c r="C435" s="20">
        <v>1980</v>
      </c>
      <c r="D435" s="21" t="s">
        <v>75</v>
      </c>
      <c r="E435" s="22"/>
      <c r="F435" s="22"/>
      <c r="G435" s="50"/>
      <c r="H435" s="23"/>
      <c r="I435" s="27"/>
      <c r="J435" s="22"/>
      <c r="K435" s="22"/>
      <c r="L435" s="50"/>
      <c r="M435" s="23"/>
      <c r="N435" s="25"/>
      <c r="P435" s="59">
        <v>47</v>
      </c>
      <c r="Q435" s="20">
        <v>1980</v>
      </c>
      <c r="R435" s="21" t="s">
        <v>75</v>
      </c>
      <c r="S435" s="62"/>
      <c r="T435" s="78"/>
      <c r="U435" s="62"/>
      <c r="V435" s="62"/>
      <c r="W435" s="62"/>
      <c r="X435" s="81"/>
      <c r="Y435" s="80"/>
      <c r="Z435" s="79"/>
    </row>
    <row r="436" spans="2:26" ht="15" hidden="1" customHeight="1" outlineLevel="1">
      <c r="B436" s="19">
        <v>47</v>
      </c>
      <c r="C436" s="20">
        <v>1985</v>
      </c>
      <c r="D436" s="21" t="s">
        <v>76</v>
      </c>
      <c r="E436" s="22"/>
      <c r="F436" s="22"/>
      <c r="G436" s="50"/>
      <c r="H436" s="23"/>
      <c r="I436" s="27"/>
      <c r="J436" s="22"/>
      <c r="K436" s="22"/>
      <c r="L436" s="50"/>
      <c r="M436" s="23"/>
      <c r="N436" s="25"/>
      <c r="P436" s="59">
        <v>47</v>
      </c>
      <c r="Q436" s="20">
        <v>1985</v>
      </c>
      <c r="R436" s="21" t="s">
        <v>76</v>
      </c>
      <c r="S436" s="62"/>
      <c r="T436" s="78"/>
      <c r="U436" s="62"/>
      <c r="V436" s="62"/>
      <c r="W436" s="62"/>
      <c r="X436" s="81"/>
      <c r="Y436" s="80"/>
      <c r="Z436" s="79"/>
    </row>
    <row r="437" spans="2:26" ht="15" hidden="1" customHeight="1" outlineLevel="1">
      <c r="B437" s="30">
        <v>47</v>
      </c>
      <c r="C437" s="20">
        <v>1990</v>
      </c>
      <c r="D437" s="31" t="s">
        <v>77</v>
      </c>
      <c r="E437" s="22"/>
      <c r="F437" s="22"/>
      <c r="G437" s="50"/>
      <c r="H437" s="23"/>
      <c r="I437" s="27"/>
      <c r="J437" s="22"/>
      <c r="K437" s="22"/>
      <c r="L437" s="50"/>
      <c r="M437" s="23"/>
      <c r="N437" s="25"/>
      <c r="P437" s="72">
        <v>47</v>
      </c>
      <c r="Q437" s="20">
        <v>1990</v>
      </c>
      <c r="R437" s="31" t="s">
        <v>77</v>
      </c>
      <c r="S437" s="62"/>
      <c r="T437" s="78"/>
      <c r="U437" s="62"/>
      <c r="V437" s="62"/>
      <c r="W437" s="62"/>
      <c r="X437" s="81"/>
      <c r="Y437" s="80"/>
      <c r="Z437" s="79"/>
    </row>
    <row r="438" spans="2:26" ht="15" hidden="1" customHeight="1" outlineLevel="1">
      <c r="B438" s="19">
        <v>47</v>
      </c>
      <c r="C438" s="20">
        <v>1995</v>
      </c>
      <c r="D438" s="21" t="s">
        <v>78</v>
      </c>
      <c r="E438" s="22"/>
      <c r="F438" s="22"/>
      <c r="G438" s="50"/>
      <c r="H438" s="23"/>
      <c r="I438" s="27"/>
      <c r="J438" s="22"/>
      <c r="K438" s="22"/>
      <c r="L438" s="50"/>
      <c r="M438" s="23"/>
      <c r="N438" s="25"/>
      <c r="P438" s="59">
        <v>47</v>
      </c>
      <c r="Q438" s="20">
        <v>1995</v>
      </c>
      <c r="R438" s="21" t="s">
        <v>78</v>
      </c>
      <c r="S438" s="62"/>
      <c r="T438" s="78"/>
      <c r="U438" s="62"/>
      <c r="V438" s="62"/>
      <c r="W438" s="62"/>
      <c r="X438" s="81"/>
      <c r="Y438" s="80"/>
      <c r="Z438" s="79"/>
    </row>
    <row r="439" spans="2:26" ht="15" hidden="1" customHeight="1" outlineLevel="1">
      <c r="B439" s="19">
        <v>47</v>
      </c>
      <c r="C439" s="20">
        <v>2440</v>
      </c>
      <c r="D439" s="21" t="s">
        <v>79</v>
      </c>
      <c r="E439" s="22"/>
      <c r="F439" s="22"/>
      <c r="G439" s="50"/>
      <c r="H439" s="23"/>
      <c r="J439" s="22"/>
      <c r="K439" s="22"/>
      <c r="L439" s="50"/>
      <c r="M439" s="23"/>
      <c r="N439" s="25"/>
      <c r="P439" s="59">
        <v>47</v>
      </c>
      <c r="Q439" s="20">
        <v>2440</v>
      </c>
      <c r="R439" s="21" t="s">
        <v>79</v>
      </c>
      <c r="S439" s="62"/>
      <c r="T439" s="78"/>
      <c r="U439" s="62"/>
      <c r="V439" s="62"/>
      <c r="W439" s="62"/>
      <c r="X439" s="81"/>
      <c r="Y439" s="80"/>
      <c r="Z439" s="79"/>
    </row>
    <row r="440" spans="2:26" ht="15" collapsed="1">
      <c r="B440" s="32"/>
      <c r="C440" s="33"/>
      <c r="D440" s="34"/>
      <c r="E440" s="34"/>
      <c r="F440" s="34"/>
      <c r="G440" s="58"/>
      <c r="H440" s="23"/>
      <c r="J440" s="34"/>
      <c r="K440" s="22"/>
      <c r="L440" s="50"/>
      <c r="M440" s="23"/>
      <c r="N440" s="25"/>
      <c r="P440" s="32"/>
      <c r="Q440" s="33"/>
      <c r="R440" s="73" t="s">
        <v>80</v>
      </c>
      <c r="S440" s="36">
        <f>SUM(S402:S439)</f>
        <v>937807417.16765881</v>
      </c>
      <c r="T440" s="36">
        <f t="shared" ref="T440:W440" si="28">SUM(T402:T439)</f>
        <v>0</v>
      </c>
      <c r="U440" s="36">
        <f t="shared" si="28"/>
        <v>937807417.16765881</v>
      </c>
      <c r="V440" s="36">
        <f t="shared" si="28"/>
        <v>200000</v>
      </c>
      <c r="W440" s="36">
        <f t="shared" si="28"/>
        <v>937907417.16765881</v>
      </c>
      <c r="X440" s="77"/>
      <c r="Y440" s="82"/>
      <c r="Z440" s="36">
        <f t="shared" ref="Z440" si="29">SUM(Z402:Z439)</f>
        <v>11206413.241487645</v>
      </c>
    </row>
    <row r="441" spans="2:26">
      <c r="B441" s="32"/>
      <c r="C441" s="33"/>
      <c r="D441" s="35" t="s">
        <v>81</v>
      </c>
      <c r="E441" s="36">
        <f>SUM(E402:E440)</f>
        <v>937807417.16765881</v>
      </c>
      <c r="F441" s="36">
        <f>SUM(F402:F440)</f>
        <v>200000</v>
      </c>
      <c r="G441" s="36">
        <f>SUM(G402:G440)</f>
        <v>0</v>
      </c>
      <c r="H441" s="36">
        <f>SUM(H402:H440)</f>
        <v>938007417.16765881</v>
      </c>
      <c r="I441" s="35"/>
      <c r="J441" s="36">
        <f>SUM(J402:J440)</f>
        <v>53161324.008177407</v>
      </c>
      <c r="K441" s="36">
        <f>SUM(K402:K440)</f>
        <v>11206413.241487645</v>
      </c>
      <c r="L441" s="36">
        <f>SUM(L402:L439)</f>
        <v>0</v>
      </c>
      <c r="M441" s="36">
        <f>SUM(M402:M440)</f>
        <v>64367737.249665059</v>
      </c>
      <c r="N441" s="25">
        <f>SUM(N402:N440)</f>
        <v>873639679.91799378</v>
      </c>
    </row>
    <row r="442" spans="2:26" ht="38.25">
      <c r="B442" s="32"/>
      <c r="C442" s="33"/>
      <c r="D442" s="37" t="s">
        <v>82</v>
      </c>
      <c r="E442" s="25"/>
      <c r="F442" s="52"/>
      <c r="G442" s="52"/>
      <c r="H442" s="23"/>
      <c r="I442" s="26"/>
      <c r="J442" s="52"/>
      <c r="K442" s="52"/>
      <c r="L442" s="52"/>
      <c r="M442" s="23">
        <f>J442+K442+L442</f>
        <v>0</v>
      </c>
      <c r="N442" s="25">
        <f>H442-M442</f>
        <v>0</v>
      </c>
    </row>
    <row r="443" spans="2:26" ht="25.5">
      <c r="B443" s="32"/>
      <c r="C443" s="33"/>
      <c r="D443" s="38" t="s">
        <v>83</v>
      </c>
      <c r="E443" s="25"/>
      <c r="F443" s="52"/>
      <c r="G443" s="52"/>
      <c r="H443" s="23"/>
      <c r="I443" s="26"/>
      <c r="J443" s="52"/>
      <c r="K443" s="52"/>
      <c r="L443" s="52"/>
      <c r="M443" s="23">
        <f>J443+K443+L443</f>
        <v>0</v>
      </c>
      <c r="N443" s="25">
        <f>H443-M443</f>
        <v>0</v>
      </c>
    </row>
    <row r="444" spans="2:26">
      <c r="B444" s="32"/>
      <c r="C444" s="33"/>
      <c r="D444" s="35" t="s">
        <v>84</v>
      </c>
      <c r="E444" s="36">
        <f>SUM(E441:E443)</f>
        <v>937807417.16765881</v>
      </c>
      <c r="F444" s="36">
        <f>SUM(F441:F443)</f>
        <v>200000</v>
      </c>
      <c r="G444" s="36">
        <f>SUM(G441:G443)</f>
        <v>0</v>
      </c>
      <c r="H444" s="36">
        <f>SUM(H441:H443)</f>
        <v>938007417.16765881</v>
      </c>
      <c r="I444" s="35"/>
      <c r="J444" s="36">
        <f>SUM(J441:J443)</f>
        <v>53161324.008177407</v>
      </c>
      <c r="K444" s="36">
        <f>SUM(K441:K443)</f>
        <v>11206413.241487645</v>
      </c>
      <c r="L444" s="36">
        <f>SUM(L441:L443)</f>
        <v>0</v>
      </c>
      <c r="M444" s="36">
        <f>SUM(M441:M443)</f>
        <v>64367737.249665059</v>
      </c>
      <c r="N444" s="25">
        <f>H444-M444</f>
        <v>873639679.91799378</v>
      </c>
    </row>
    <row r="445" spans="2:26" ht="14.25">
      <c r="B445" s="32"/>
      <c r="C445" s="33"/>
      <c r="D445" s="97" t="s">
        <v>85</v>
      </c>
      <c r="E445" s="98"/>
      <c r="F445" s="98"/>
      <c r="G445" s="98"/>
      <c r="H445" s="98"/>
      <c r="I445" s="98"/>
      <c r="J445" s="99"/>
      <c r="K445" s="52"/>
      <c r="L445" s="26"/>
      <c r="M445" s="39"/>
      <c r="N445" s="26"/>
    </row>
    <row r="446" spans="2:26" ht="14.25">
      <c r="B446" s="32"/>
      <c r="C446" s="33"/>
      <c r="D446" s="89" t="s">
        <v>80</v>
      </c>
      <c r="E446" s="90"/>
      <c r="F446" s="90"/>
      <c r="G446" s="90"/>
      <c r="H446" s="90"/>
      <c r="I446" s="90"/>
      <c r="J446" s="91"/>
      <c r="K446" s="35">
        <f>K444+K445</f>
        <v>11206413.241487645</v>
      </c>
      <c r="M446" s="39"/>
      <c r="N446" s="26"/>
    </row>
    <row r="448" spans="2:26">
      <c r="E448" s="40"/>
      <c r="J448" s="3" t="s">
        <v>86</v>
      </c>
    </row>
    <row r="449" spans="2:14" ht="14.25">
      <c r="B449" s="32">
        <v>10</v>
      </c>
      <c r="C449" s="33"/>
      <c r="D449" s="34" t="s">
        <v>87</v>
      </c>
      <c r="E449" s="29"/>
      <c r="J449" s="3" t="s">
        <v>87</v>
      </c>
      <c r="L449" s="56"/>
    </row>
    <row r="450" spans="2:14" ht="14.25">
      <c r="B450" s="32">
        <v>8</v>
      </c>
      <c r="C450" s="33"/>
      <c r="D450" s="34" t="s">
        <v>67</v>
      </c>
      <c r="E450" s="41"/>
      <c r="J450" s="3" t="s">
        <v>67</v>
      </c>
      <c r="L450" s="57"/>
    </row>
    <row r="451" spans="2:14" ht="14.25">
      <c r="J451" s="4" t="s">
        <v>88</v>
      </c>
      <c r="L451" s="42">
        <f>K446-L449-L450</f>
        <v>11206413.241487645</v>
      </c>
      <c r="M451" s="26"/>
    </row>
    <row r="453" spans="2:14">
      <c r="B453" s="43" t="s">
        <v>89</v>
      </c>
    </row>
    <row r="454" spans="2:14">
      <c r="E454" s="26"/>
      <c r="J454" s="26"/>
    </row>
    <row r="455" spans="2:14">
      <c r="B455" s="44">
        <v>1</v>
      </c>
      <c r="C455" s="87" t="s">
        <v>90</v>
      </c>
      <c r="D455" s="87"/>
      <c r="E455" s="87"/>
      <c r="F455" s="87"/>
      <c r="G455" s="87"/>
      <c r="H455" s="87"/>
      <c r="I455" s="87"/>
      <c r="J455" s="87"/>
      <c r="K455" s="87"/>
      <c r="L455" s="87"/>
      <c r="M455" s="87"/>
      <c r="N455" s="87"/>
    </row>
    <row r="456" spans="2:14">
      <c r="B456" s="44"/>
      <c r="C456" s="87"/>
      <c r="D456" s="87"/>
      <c r="E456" s="87"/>
      <c r="F456" s="87"/>
      <c r="G456" s="87"/>
      <c r="H456" s="87"/>
      <c r="I456" s="87"/>
      <c r="J456" s="87"/>
      <c r="K456" s="87"/>
      <c r="L456" s="87"/>
      <c r="M456" s="87"/>
      <c r="N456" s="87"/>
    </row>
    <row r="457" spans="2:14">
      <c r="B457" s="44"/>
      <c r="C457" s="45"/>
      <c r="D457" s="46"/>
      <c r="E457" s="46"/>
      <c r="F457" s="46"/>
      <c r="G457" s="46"/>
      <c r="H457" s="46"/>
      <c r="I457" s="46"/>
      <c r="J457" s="46"/>
      <c r="K457" s="46"/>
      <c r="L457" s="46"/>
      <c r="M457" s="46"/>
      <c r="N457" s="46"/>
    </row>
    <row r="458" spans="2:14">
      <c r="B458" s="44">
        <v>2</v>
      </c>
      <c r="C458" s="87" t="s">
        <v>91</v>
      </c>
      <c r="D458" s="87"/>
      <c r="E458" s="87"/>
      <c r="F458" s="87"/>
      <c r="G458" s="87"/>
      <c r="H458" s="87"/>
      <c r="I458" s="87"/>
      <c r="J458" s="87"/>
      <c r="K458" s="87"/>
      <c r="L458" s="87"/>
      <c r="M458" s="87"/>
      <c r="N458" s="87"/>
    </row>
    <row r="459" spans="2:14">
      <c r="B459" s="44"/>
      <c r="C459" s="87"/>
      <c r="D459" s="87"/>
      <c r="E459" s="87"/>
      <c r="F459" s="87"/>
      <c r="G459" s="87"/>
      <c r="H459" s="87"/>
      <c r="I459" s="87"/>
      <c r="J459" s="87"/>
      <c r="K459" s="87"/>
      <c r="L459" s="87"/>
      <c r="M459" s="87"/>
      <c r="N459" s="87"/>
    </row>
    <row r="460" spans="2:14">
      <c r="B460" s="44"/>
      <c r="C460" s="45"/>
      <c r="D460" s="46"/>
      <c r="E460" s="46"/>
      <c r="F460" s="46"/>
      <c r="G460" s="46"/>
      <c r="H460" s="46"/>
      <c r="I460" s="46"/>
      <c r="J460" s="46"/>
      <c r="K460" s="46"/>
      <c r="L460" s="46"/>
      <c r="M460" s="46"/>
      <c r="N460" s="46"/>
    </row>
    <row r="461" spans="2:14">
      <c r="B461" s="44">
        <v>3</v>
      </c>
      <c r="C461" s="87" t="s">
        <v>92</v>
      </c>
      <c r="D461" s="87"/>
      <c r="E461" s="87"/>
      <c r="F461" s="87"/>
      <c r="G461" s="87"/>
      <c r="H461" s="87"/>
      <c r="I461" s="87"/>
      <c r="J461" s="87"/>
      <c r="K461" s="87"/>
      <c r="L461" s="87"/>
      <c r="M461" s="87"/>
      <c r="N461" s="87"/>
    </row>
    <row r="462" spans="2:14">
      <c r="B462" s="44"/>
      <c r="C462" s="45"/>
      <c r="D462" s="46"/>
      <c r="E462" s="46"/>
      <c r="F462" s="46"/>
      <c r="G462" s="46"/>
      <c r="H462" s="46"/>
      <c r="I462" s="46"/>
      <c r="J462" s="46"/>
      <c r="K462" s="46"/>
      <c r="L462" s="46"/>
      <c r="M462" s="46"/>
      <c r="N462" s="46"/>
    </row>
    <row r="463" spans="2:14">
      <c r="B463" s="44">
        <v>4</v>
      </c>
      <c r="C463" s="47" t="s">
        <v>93</v>
      </c>
      <c r="D463" s="46"/>
      <c r="E463" s="46"/>
      <c r="F463" s="46"/>
      <c r="G463" s="46"/>
      <c r="H463" s="46"/>
      <c r="I463" s="46"/>
      <c r="J463" s="46"/>
      <c r="K463" s="46"/>
      <c r="L463" s="46"/>
      <c r="M463" s="46"/>
      <c r="N463" s="46"/>
    </row>
    <row r="464" spans="2:14">
      <c r="B464" s="44"/>
      <c r="C464" s="45"/>
      <c r="D464" s="46"/>
      <c r="E464" s="46"/>
      <c r="F464" s="46"/>
      <c r="G464" s="46"/>
      <c r="H464" s="46"/>
      <c r="I464" s="46"/>
      <c r="J464" s="46"/>
      <c r="K464" s="46"/>
      <c r="L464" s="46"/>
      <c r="M464" s="46"/>
      <c r="N464" s="46"/>
    </row>
    <row r="465" spans="2:14">
      <c r="B465" s="44">
        <v>5</v>
      </c>
      <c r="C465" s="47" t="s">
        <v>94</v>
      </c>
      <c r="D465" s="46"/>
      <c r="E465" s="46"/>
      <c r="F465" s="46"/>
      <c r="G465" s="46"/>
      <c r="H465" s="46"/>
      <c r="I465" s="46"/>
      <c r="J465" s="46"/>
      <c r="K465" s="46"/>
      <c r="L465" s="46"/>
      <c r="M465" s="46"/>
      <c r="N465" s="46"/>
    </row>
    <row r="466" spans="2:14">
      <c r="B466" s="44"/>
      <c r="C466" s="45"/>
      <c r="D466" s="46"/>
      <c r="E466" s="46"/>
      <c r="F466" s="46"/>
      <c r="G466" s="46"/>
      <c r="H466" s="46"/>
      <c r="I466" s="46"/>
      <c r="J466" s="46"/>
      <c r="K466" s="46"/>
      <c r="L466" s="46"/>
      <c r="M466" s="46"/>
      <c r="N466" s="46"/>
    </row>
    <row r="467" spans="2:14">
      <c r="B467" s="44">
        <v>6</v>
      </c>
      <c r="C467" s="87" t="s">
        <v>95</v>
      </c>
      <c r="D467" s="87"/>
      <c r="E467" s="87"/>
      <c r="F467" s="87"/>
      <c r="G467" s="87"/>
      <c r="H467" s="87"/>
      <c r="I467" s="87"/>
      <c r="J467" s="87"/>
      <c r="K467" s="87"/>
      <c r="L467" s="87"/>
      <c r="M467" s="87"/>
      <c r="N467" s="87"/>
    </row>
    <row r="468" spans="2:14">
      <c r="B468" s="46"/>
      <c r="C468" s="87"/>
      <c r="D468" s="87"/>
      <c r="E468" s="87"/>
      <c r="F468" s="87"/>
      <c r="G468" s="87"/>
      <c r="H468" s="87"/>
      <c r="I468" s="87"/>
      <c r="J468" s="87"/>
      <c r="K468" s="87"/>
      <c r="L468" s="87"/>
      <c r="M468" s="87"/>
      <c r="N468" s="87"/>
    </row>
    <row r="469" spans="2:14">
      <c r="B469" s="46"/>
      <c r="C469" s="87"/>
      <c r="D469" s="87"/>
      <c r="E469" s="87"/>
      <c r="F469" s="87"/>
      <c r="G469" s="87"/>
      <c r="H469" s="87"/>
      <c r="I469" s="87"/>
      <c r="J469" s="87"/>
      <c r="K469" s="87"/>
      <c r="L469" s="87"/>
      <c r="M469" s="87"/>
      <c r="N469" s="87"/>
    </row>
  </sheetData>
  <mergeCells count="68">
    <mergeCell ref="C467:N469"/>
    <mergeCell ref="C461:N461"/>
    <mergeCell ref="C458:N459"/>
    <mergeCell ref="C378:N379"/>
    <mergeCell ref="C455:N456"/>
    <mergeCell ref="C384:N384"/>
    <mergeCell ref="D446:J446"/>
    <mergeCell ref="E400:H400"/>
    <mergeCell ref="B395:N395"/>
    <mergeCell ref="P9:Z9"/>
    <mergeCell ref="P87:Z87"/>
    <mergeCell ref="T90:U90"/>
    <mergeCell ref="P164:Z164"/>
    <mergeCell ref="T167:U167"/>
    <mergeCell ref="P10:Z10"/>
    <mergeCell ref="T13:U13"/>
    <mergeCell ref="G167:H167"/>
    <mergeCell ref="D445:J445"/>
    <mergeCell ref="T398:U398"/>
    <mergeCell ref="P241:Z241"/>
    <mergeCell ref="T244:U244"/>
    <mergeCell ref="P318:Z318"/>
    <mergeCell ref="T321:U321"/>
    <mergeCell ref="P395:Z395"/>
    <mergeCell ref="D214:J214"/>
    <mergeCell ref="C313:N315"/>
    <mergeCell ref="C390:N392"/>
    <mergeCell ref="D369:J369"/>
    <mergeCell ref="B318:N318"/>
    <mergeCell ref="B241:N241"/>
    <mergeCell ref="D291:J291"/>
    <mergeCell ref="E169:H169"/>
    <mergeCell ref="G321:H321"/>
    <mergeCell ref="G398:H398"/>
    <mergeCell ref="D215:J215"/>
    <mergeCell ref="D368:J368"/>
    <mergeCell ref="C227:N228"/>
    <mergeCell ref="C304:N305"/>
    <mergeCell ref="C381:N382"/>
    <mergeCell ref="C230:N230"/>
    <mergeCell ref="C236:N238"/>
    <mergeCell ref="D292:J292"/>
    <mergeCell ref="C224:N225"/>
    <mergeCell ref="C307:N307"/>
    <mergeCell ref="C301:N302"/>
    <mergeCell ref="E246:H246"/>
    <mergeCell ref="E323:H323"/>
    <mergeCell ref="G244:H244"/>
    <mergeCell ref="D138:J138"/>
    <mergeCell ref="B9:N9"/>
    <mergeCell ref="B87:N87"/>
    <mergeCell ref="G90:H90"/>
    <mergeCell ref="E92:H92"/>
    <mergeCell ref="D137:J137"/>
    <mergeCell ref="B10:N10"/>
    <mergeCell ref="G13:H13"/>
    <mergeCell ref="E15:H15"/>
    <mergeCell ref="D60:J60"/>
    <mergeCell ref="D61:J61"/>
    <mergeCell ref="C70:N71"/>
    <mergeCell ref="C73:N74"/>
    <mergeCell ref="C76:N76"/>
    <mergeCell ref="C82:N84"/>
    <mergeCell ref="C147:N148"/>
    <mergeCell ref="C150:N151"/>
    <mergeCell ref="C153:N153"/>
    <mergeCell ref="C159:N161"/>
    <mergeCell ref="B164:N164"/>
  </mergeCells>
  <dataValidations count="1">
    <dataValidation type="list" allowBlank="1" showErrorMessage="1" error="Use the following date format when inserting a date:_x000a__x000a_Eg:  &quot;January 1, 2013&quot;" prompt="Use the following format eg: January 1, 2013" sqref="G89 G166 G243 G320 G397 T89 T166 T243 T320 T397 G12 T12" xr:uid="{B394164A-9098-496A-AEAB-D43F10E46ACF}">
      <formula1>"CGAAP, MIFRS,USGAAP, ASPE"</formula1>
    </dataValidation>
  </dataValidations>
  <printOptions horizontalCentered="1"/>
  <pageMargins left="0.25" right="0.25" top="0.75" bottom="0.75" header="0.3" footer="0.3"/>
  <pageSetup scale="35" fitToHeight="0" orientation="portrait" r:id="rId1"/>
  <rowBreaks count="1" manualBreakCount="1">
    <brk id="317" min="1" max="25" man="1"/>
  </rowBreaks>
  <colBreaks count="1" manualBreakCount="1">
    <brk id="15" max="46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A5B6B-FED3-4CA4-B640-B1414C9F1CB0}">
  <sheetPr>
    <tabColor theme="8" tint="0.79998168889431442"/>
  </sheetPr>
  <dimension ref="B1:AA468"/>
  <sheetViews>
    <sheetView showGridLines="0" topLeftCell="B400" zoomScale="80" zoomScaleNormal="80" zoomScaleSheetLayoutView="70" workbookViewId="0">
      <selection activeCell="O400" sqref="O1:AA1048576"/>
    </sheetView>
  </sheetViews>
  <sheetFormatPr defaultColWidth="9.140625" defaultRowHeight="12.75" outlineLevelRow="2"/>
  <cols>
    <col min="1" max="1" width="9.140625" style="3"/>
    <col min="2" max="2" width="7.5703125" style="1" customWidth="1"/>
    <col min="3" max="3" width="10.140625" style="2" customWidth="1"/>
    <col min="4" max="4" width="37.85546875" style="3" customWidth="1"/>
    <col min="5" max="5" width="19.140625" style="3" customWidth="1"/>
    <col min="6" max="6" width="13" style="3" customWidth="1"/>
    <col min="7" max="7" width="13.42578125" style="3" customWidth="1"/>
    <col min="8" max="8" width="19.42578125" style="3" customWidth="1"/>
    <col min="9" max="9" width="1.5703125" style="3" customWidth="1"/>
    <col min="10" max="10" width="15.5703125" style="3" customWidth="1"/>
    <col min="11" max="11" width="21.5703125" style="3" customWidth="1"/>
    <col min="12" max="12" width="16" style="3" customWidth="1"/>
    <col min="13" max="13" width="15.85546875" style="3" customWidth="1"/>
    <col min="14" max="14" width="15.5703125" style="3" customWidth="1"/>
    <col min="15" max="15" width="9.140625" style="3" hidden="1" customWidth="1"/>
    <col min="16" max="16" width="11.5703125" style="3" hidden="1" customWidth="1"/>
    <col min="17" max="17" width="5.85546875" style="3" hidden="1" customWidth="1"/>
    <col min="18" max="18" width="37.5703125" style="3" hidden="1" customWidth="1"/>
    <col min="19" max="19" width="15.5703125" style="3" hidden="1" customWidth="1"/>
    <col min="20" max="20" width="17" style="3" hidden="1" customWidth="1"/>
    <col min="21" max="21" width="15.5703125" style="3" hidden="1" customWidth="1"/>
    <col min="22" max="22" width="16.85546875" style="3" hidden="1" customWidth="1"/>
    <col min="23" max="23" width="16.5703125" style="3" hidden="1" customWidth="1"/>
    <col min="24" max="24" width="11.5703125" style="3" hidden="1" customWidth="1"/>
    <col min="25" max="25" width="18.85546875" style="3" hidden="1" customWidth="1"/>
    <col min="26" max="26" width="16.85546875" style="3" hidden="1" customWidth="1"/>
    <col min="27" max="27" width="18.5703125" style="3" hidden="1" customWidth="1"/>
    <col min="28" max="16384" width="9.140625" style="3"/>
  </cols>
  <sheetData>
    <row r="1" spans="2:26">
      <c r="M1" s="4" t="s">
        <v>0</v>
      </c>
      <c r="N1" s="60"/>
      <c r="Y1" s="4" t="s">
        <v>0</v>
      </c>
      <c r="Z1" s="60"/>
    </row>
    <row r="2" spans="2:26" ht="12.75" customHeight="1">
      <c r="M2" s="4" t="s">
        <v>1</v>
      </c>
      <c r="N2" s="53"/>
      <c r="Y2" s="4" t="s">
        <v>1</v>
      </c>
      <c r="Z2" s="53"/>
    </row>
    <row r="3" spans="2:26" ht="12.75" customHeight="1">
      <c r="M3" s="4" t="s">
        <v>2</v>
      </c>
      <c r="N3" s="53"/>
      <c r="Y3" s="4" t="s">
        <v>2</v>
      </c>
      <c r="Z3" s="53"/>
    </row>
    <row r="4" spans="2:26" ht="12.75" customHeight="1">
      <c r="M4" s="4" t="s">
        <v>3</v>
      </c>
      <c r="N4" s="53"/>
      <c r="Y4" s="4" t="s">
        <v>3</v>
      </c>
      <c r="Z4" s="53"/>
    </row>
    <row r="5" spans="2:26" ht="12.75" customHeight="1">
      <c r="M5" s="4" t="s">
        <v>4</v>
      </c>
      <c r="N5" s="54"/>
      <c r="Y5" s="4" t="s">
        <v>4</v>
      </c>
      <c r="Z5" s="54"/>
    </row>
    <row r="6" spans="2:26" ht="12.75" customHeight="1">
      <c r="M6" s="4"/>
      <c r="N6" s="6"/>
      <c r="Y6" s="4"/>
      <c r="Z6" s="6"/>
    </row>
    <row r="7" spans="2:26">
      <c r="M7" s="4" t="s">
        <v>5</v>
      </c>
      <c r="N7" s="55"/>
      <c r="Y7" s="4" t="s">
        <v>5</v>
      </c>
      <c r="Z7" s="55"/>
    </row>
    <row r="9" spans="2:26" ht="18">
      <c r="B9" s="92" t="s">
        <v>6</v>
      </c>
      <c r="C9" s="92"/>
      <c r="D9" s="92"/>
      <c r="E9" s="92"/>
      <c r="F9" s="92"/>
      <c r="G9" s="92"/>
      <c r="H9" s="92"/>
      <c r="I9" s="92"/>
      <c r="J9" s="92"/>
      <c r="K9" s="92"/>
      <c r="L9" s="92"/>
      <c r="M9" s="92"/>
      <c r="N9" s="92"/>
      <c r="P9" s="92" t="s">
        <v>6</v>
      </c>
      <c r="Q9" s="92"/>
      <c r="R9" s="92"/>
      <c r="S9" s="92"/>
      <c r="T9" s="92"/>
      <c r="U9" s="92"/>
      <c r="V9" s="92"/>
      <c r="W9" s="92"/>
      <c r="X9" s="92"/>
      <c r="Y9" s="92"/>
      <c r="Z9" s="92"/>
    </row>
    <row r="10" spans="2:26" ht="21">
      <c r="B10" s="88" t="s">
        <v>103</v>
      </c>
      <c r="C10" s="88"/>
      <c r="D10" s="88"/>
      <c r="E10" s="88"/>
      <c r="F10" s="88"/>
      <c r="G10" s="88"/>
      <c r="H10" s="88"/>
      <c r="I10" s="88"/>
      <c r="J10" s="88"/>
      <c r="K10" s="88"/>
      <c r="L10" s="88"/>
      <c r="M10" s="88"/>
      <c r="N10" s="88"/>
      <c r="P10" s="100" t="s">
        <v>104</v>
      </c>
      <c r="Q10" s="100"/>
      <c r="R10" s="100"/>
      <c r="S10" s="100"/>
      <c r="T10" s="100"/>
      <c r="U10" s="100"/>
      <c r="V10" s="100"/>
      <c r="W10" s="100"/>
      <c r="X10" s="100"/>
      <c r="Y10" s="100"/>
      <c r="Z10" s="100"/>
    </row>
    <row r="12" spans="2:26" ht="14.25">
      <c r="F12" s="7" t="s">
        <v>9</v>
      </c>
      <c r="G12" s="61" t="s">
        <v>10</v>
      </c>
      <c r="S12" s="7" t="s">
        <v>9</v>
      </c>
      <c r="T12" s="61" t="s">
        <v>10</v>
      </c>
    </row>
    <row r="13" spans="2:26" ht="15">
      <c r="F13" s="7" t="s">
        <v>11</v>
      </c>
      <c r="G13" s="93" t="s">
        <v>12</v>
      </c>
      <c r="H13" s="93"/>
      <c r="S13" s="7" t="s">
        <v>11</v>
      </c>
      <c r="T13" s="93" t="s">
        <v>12</v>
      </c>
      <c r="U13" s="93"/>
    </row>
    <row r="15" spans="2:26">
      <c r="E15" s="94" t="s">
        <v>13</v>
      </c>
      <c r="F15" s="95"/>
      <c r="G15" s="95"/>
      <c r="H15" s="96"/>
      <c r="J15" s="9"/>
      <c r="K15" s="10" t="s">
        <v>14</v>
      </c>
      <c r="L15" s="10"/>
      <c r="M15" s="11"/>
      <c r="S15" s="74" t="s">
        <v>15</v>
      </c>
      <c r="T15" s="74" t="s">
        <v>16</v>
      </c>
      <c r="U15" s="74" t="s">
        <v>17</v>
      </c>
      <c r="V15" s="74" t="s">
        <v>18</v>
      </c>
      <c r="W15" s="74" t="s">
        <v>19</v>
      </c>
      <c r="X15" s="74" t="s">
        <v>20</v>
      </c>
      <c r="Y15" s="74" t="s">
        <v>21</v>
      </c>
      <c r="Z15" s="74" t="s">
        <v>22</v>
      </c>
    </row>
    <row r="16" spans="2:26" ht="27">
      <c r="B16" s="12" t="s">
        <v>23</v>
      </c>
      <c r="C16" s="13" t="s">
        <v>24</v>
      </c>
      <c r="D16" s="14" t="s">
        <v>25</v>
      </c>
      <c r="E16" s="15" t="s">
        <v>26</v>
      </c>
      <c r="F16" s="16" t="s">
        <v>27</v>
      </c>
      <c r="G16" s="16" t="s">
        <v>28</v>
      </c>
      <c r="H16" s="12" t="s">
        <v>29</v>
      </c>
      <c r="I16" s="17"/>
      <c r="J16" s="18" t="s">
        <v>26</v>
      </c>
      <c r="K16" s="16" t="s">
        <v>30</v>
      </c>
      <c r="L16" s="16" t="s">
        <v>28</v>
      </c>
      <c r="M16" s="12" t="s">
        <v>29</v>
      </c>
      <c r="N16" s="12" t="s">
        <v>31</v>
      </c>
      <c r="P16" s="75" t="s">
        <v>32</v>
      </c>
      <c r="Q16" s="75" t="s">
        <v>33</v>
      </c>
      <c r="R16" s="75" t="s">
        <v>34</v>
      </c>
      <c r="S16" s="76" t="s">
        <v>35</v>
      </c>
      <c r="T16" s="76" t="s">
        <v>36</v>
      </c>
      <c r="U16" s="76" t="s">
        <v>37</v>
      </c>
      <c r="V16" s="76" t="s">
        <v>38</v>
      </c>
      <c r="W16" s="76" t="s">
        <v>39</v>
      </c>
      <c r="X16" s="76" t="s">
        <v>40</v>
      </c>
      <c r="Y16" s="76" t="s">
        <v>41</v>
      </c>
      <c r="Z16" s="76" t="s">
        <v>42</v>
      </c>
    </row>
    <row r="17" spans="2:26" ht="15" hidden="1" customHeight="1" outlineLevel="1">
      <c r="B17" s="59">
        <v>12</v>
      </c>
      <c r="C17" s="20">
        <v>1610</v>
      </c>
      <c r="D17" s="21" t="s">
        <v>43</v>
      </c>
      <c r="E17" s="62"/>
      <c r="F17" s="62"/>
      <c r="G17" s="66"/>
      <c r="H17" s="63"/>
      <c r="I17" s="24"/>
      <c r="J17" s="62"/>
      <c r="K17" s="62"/>
      <c r="L17" s="66"/>
      <c r="M17" s="63"/>
      <c r="N17" s="25"/>
      <c r="P17" s="59">
        <v>12</v>
      </c>
      <c r="Q17" s="20">
        <v>1610</v>
      </c>
      <c r="R17" s="21" t="s">
        <v>43</v>
      </c>
      <c r="S17" s="62"/>
      <c r="T17" s="78"/>
      <c r="U17" s="62"/>
      <c r="V17" s="62"/>
      <c r="W17" s="62"/>
      <c r="X17" s="81"/>
      <c r="Y17" s="80"/>
      <c r="Z17" s="79"/>
    </row>
    <row r="18" spans="2:26" ht="25.5" hidden="1" customHeight="1" outlineLevel="1">
      <c r="B18" s="59">
        <v>12</v>
      </c>
      <c r="C18" s="20">
        <v>1611</v>
      </c>
      <c r="D18" s="21" t="s">
        <v>44</v>
      </c>
      <c r="E18" s="62"/>
      <c r="F18" s="62"/>
      <c r="G18" s="66"/>
      <c r="H18" s="63"/>
      <c r="I18" s="27"/>
      <c r="J18" s="62"/>
      <c r="K18" s="62"/>
      <c r="L18" s="66"/>
      <c r="M18" s="63"/>
      <c r="N18" s="25"/>
      <c r="P18" s="59">
        <v>12</v>
      </c>
      <c r="Q18" s="20">
        <v>1611</v>
      </c>
      <c r="R18" s="21" t="s">
        <v>44</v>
      </c>
      <c r="S18" s="62"/>
      <c r="T18" s="78"/>
      <c r="U18" s="62"/>
      <c r="V18" s="62"/>
      <c r="W18" s="62"/>
      <c r="X18" s="81"/>
      <c r="Y18" s="80"/>
      <c r="Z18" s="79"/>
    </row>
    <row r="19" spans="2:26" ht="25.5" hidden="1" customHeight="1" outlineLevel="1">
      <c r="B19" s="59" t="s">
        <v>45</v>
      </c>
      <c r="C19" s="20">
        <v>1612</v>
      </c>
      <c r="D19" s="21" t="s">
        <v>46</v>
      </c>
      <c r="E19" s="62"/>
      <c r="F19" s="62"/>
      <c r="G19" s="66"/>
      <c r="H19" s="63"/>
      <c r="I19" s="27"/>
      <c r="J19" s="62"/>
      <c r="K19" s="62"/>
      <c r="L19" s="66"/>
      <c r="M19" s="63"/>
      <c r="N19" s="25"/>
      <c r="P19" s="59" t="s">
        <v>45</v>
      </c>
      <c r="Q19" s="20">
        <v>1612</v>
      </c>
      <c r="R19" s="21" t="s">
        <v>46</v>
      </c>
      <c r="S19" s="62"/>
      <c r="T19" s="78"/>
      <c r="U19" s="62"/>
      <c r="V19" s="62"/>
      <c r="W19" s="62"/>
      <c r="X19" s="81"/>
      <c r="Y19" s="80"/>
      <c r="Z19" s="79"/>
    </row>
    <row r="20" spans="2:26" ht="15" hidden="1" customHeight="1" outlineLevel="1">
      <c r="B20" s="59"/>
      <c r="C20" s="20">
        <v>1665</v>
      </c>
      <c r="D20" s="21" t="s">
        <v>47</v>
      </c>
      <c r="E20" s="62"/>
      <c r="F20" s="62"/>
      <c r="G20" s="66"/>
      <c r="H20" s="63"/>
      <c r="I20" s="27"/>
      <c r="J20" s="62"/>
      <c r="K20" s="62"/>
      <c r="L20" s="66"/>
      <c r="M20" s="63"/>
      <c r="N20" s="25"/>
      <c r="P20" s="59"/>
      <c r="Q20" s="20">
        <v>1665</v>
      </c>
      <c r="R20" s="21" t="s">
        <v>47</v>
      </c>
      <c r="S20" s="62"/>
      <c r="T20" s="78"/>
      <c r="U20" s="62"/>
      <c r="V20" s="62"/>
      <c r="W20" s="62"/>
      <c r="X20" s="81"/>
      <c r="Y20" s="80"/>
      <c r="Z20" s="79"/>
    </row>
    <row r="21" spans="2:26" ht="15" hidden="1" customHeight="1" outlineLevel="1">
      <c r="B21" s="59"/>
      <c r="C21" s="20">
        <v>1675</v>
      </c>
      <c r="D21" s="21" t="s">
        <v>48</v>
      </c>
      <c r="E21" s="62"/>
      <c r="F21" s="62"/>
      <c r="G21" s="66"/>
      <c r="H21" s="63"/>
      <c r="I21" s="27"/>
      <c r="J21" s="62"/>
      <c r="K21" s="62"/>
      <c r="L21" s="66"/>
      <c r="M21" s="63"/>
      <c r="N21" s="25"/>
      <c r="P21" s="59"/>
      <c r="Q21" s="20">
        <v>1675</v>
      </c>
      <c r="R21" s="21" t="s">
        <v>48</v>
      </c>
      <c r="S21" s="62"/>
      <c r="T21" s="78"/>
      <c r="U21" s="62"/>
      <c r="V21" s="62"/>
      <c r="W21" s="62"/>
      <c r="X21" s="81"/>
      <c r="Y21" s="80"/>
      <c r="Z21" s="79"/>
    </row>
    <row r="22" spans="2:26" ht="15" hidden="1" customHeight="1" outlineLevel="1">
      <c r="B22" s="59" t="s">
        <v>49</v>
      </c>
      <c r="C22" s="28">
        <v>1615</v>
      </c>
      <c r="D22" s="21" t="s">
        <v>50</v>
      </c>
      <c r="E22" s="62"/>
      <c r="F22" s="62"/>
      <c r="G22" s="66"/>
      <c r="H22" s="63"/>
      <c r="I22" s="27"/>
      <c r="J22" s="62"/>
      <c r="K22" s="62"/>
      <c r="L22" s="66"/>
      <c r="M22" s="63"/>
      <c r="N22" s="25"/>
      <c r="P22" s="59" t="s">
        <v>49</v>
      </c>
      <c r="Q22" s="28">
        <v>1615</v>
      </c>
      <c r="R22" s="21" t="s">
        <v>50</v>
      </c>
      <c r="S22" s="62"/>
      <c r="T22" s="78"/>
      <c r="U22" s="62"/>
      <c r="V22" s="62"/>
      <c r="W22" s="62"/>
      <c r="X22" s="81"/>
      <c r="Y22" s="80"/>
      <c r="Z22" s="79"/>
    </row>
    <row r="23" spans="2:26" ht="15" hidden="1" customHeight="1" outlineLevel="1">
      <c r="B23" s="59">
        <v>1</v>
      </c>
      <c r="C23" s="28">
        <v>1620</v>
      </c>
      <c r="D23" s="21" t="s">
        <v>51</v>
      </c>
      <c r="E23" s="62"/>
      <c r="F23" s="62"/>
      <c r="G23" s="66"/>
      <c r="H23" s="63"/>
      <c r="I23" s="27"/>
      <c r="J23" s="62"/>
      <c r="K23" s="62"/>
      <c r="L23" s="66"/>
      <c r="M23" s="63"/>
      <c r="N23" s="25"/>
      <c r="P23" s="59">
        <v>1</v>
      </c>
      <c r="Q23" s="28">
        <v>1620</v>
      </c>
      <c r="R23" s="21" t="s">
        <v>51</v>
      </c>
      <c r="S23" s="62"/>
      <c r="T23" s="78"/>
      <c r="U23" s="62"/>
      <c r="V23" s="62"/>
      <c r="W23" s="62"/>
      <c r="X23" s="81"/>
      <c r="Y23" s="80"/>
      <c r="Z23" s="79"/>
    </row>
    <row r="24" spans="2:26" collapsed="1">
      <c r="B24" s="59" t="s">
        <v>49</v>
      </c>
      <c r="C24" s="20">
        <v>1705</v>
      </c>
      <c r="D24" s="21" t="s">
        <v>50</v>
      </c>
      <c r="E24" s="69"/>
      <c r="F24" s="69"/>
      <c r="G24" s="70"/>
      <c r="H24" s="71"/>
      <c r="I24" s="27"/>
      <c r="J24" s="69"/>
      <c r="K24" s="69"/>
      <c r="L24" s="70"/>
      <c r="M24" s="71"/>
      <c r="N24" s="25"/>
      <c r="P24" s="59" t="s">
        <v>49</v>
      </c>
      <c r="Q24" s="20">
        <v>1705</v>
      </c>
      <c r="R24" s="21" t="s">
        <v>50</v>
      </c>
      <c r="S24" s="69"/>
      <c r="T24" s="83"/>
      <c r="U24" s="69"/>
      <c r="V24" s="69"/>
      <c r="W24" s="69"/>
      <c r="X24" s="84"/>
      <c r="Y24" s="85"/>
      <c r="Z24" s="86"/>
    </row>
    <row r="25" spans="2:26">
      <c r="B25" s="59">
        <v>14.1</v>
      </c>
      <c r="C25" s="28">
        <v>1706</v>
      </c>
      <c r="D25" s="21" t="s">
        <v>52</v>
      </c>
      <c r="E25" s="69">
        <v>35093797.786435612</v>
      </c>
      <c r="F25" s="69"/>
      <c r="G25" s="70"/>
      <c r="H25" s="71">
        <f t="shared" ref="H25" si="0">E25+F25+G25</f>
        <v>35093797.786435612</v>
      </c>
      <c r="I25" s="27"/>
      <c r="J25" s="69">
        <v>0</v>
      </c>
      <c r="K25" s="69">
        <f>Z25</f>
        <v>263203.48339826713</v>
      </c>
      <c r="L25" s="70"/>
      <c r="M25" s="71">
        <f t="shared" ref="M25" si="1">J25+K25-L25</f>
        <v>263203.48339826713</v>
      </c>
      <c r="N25" s="25">
        <f t="shared" ref="N25" si="2">H25-M25</f>
        <v>34830594.303037345</v>
      </c>
      <c r="P25" s="59">
        <v>14.1</v>
      </c>
      <c r="Q25" s="28">
        <v>1706</v>
      </c>
      <c r="R25" s="21" t="s">
        <v>52</v>
      </c>
      <c r="S25" s="69">
        <f>E25</f>
        <v>35093797.786435612</v>
      </c>
      <c r="T25" s="83"/>
      <c r="U25" s="69">
        <f t="shared" ref="U25" si="3">S25-T25</f>
        <v>35093797.786435612</v>
      </c>
      <c r="V25" s="69"/>
      <c r="W25" s="69">
        <f t="shared" ref="W25" si="4">U25+(V25/2)</f>
        <v>35093797.786435612</v>
      </c>
      <c r="X25" s="84">
        <v>100</v>
      </c>
      <c r="Y25" s="85">
        <f t="shared" ref="Y25" si="5">1/X25</f>
        <v>0.01</v>
      </c>
      <c r="Z25" s="69">
        <f>(W25*Y25)/12*9</f>
        <v>263203.48339826713</v>
      </c>
    </row>
    <row r="26" spans="2:26">
      <c r="B26" s="59">
        <v>1</v>
      </c>
      <c r="C26" s="20">
        <v>1708</v>
      </c>
      <c r="D26" s="21" t="s">
        <v>51</v>
      </c>
      <c r="E26" s="69"/>
      <c r="F26" s="69"/>
      <c r="G26" s="70"/>
      <c r="H26" s="71"/>
      <c r="I26" s="27"/>
      <c r="J26" s="69"/>
      <c r="K26" s="69"/>
      <c r="L26" s="70"/>
      <c r="M26" s="71"/>
      <c r="N26" s="25"/>
      <c r="P26" s="59">
        <v>1</v>
      </c>
      <c r="Q26" s="20">
        <v>1708</v>
      </c>
      <c r="R26" s="21" t="s">
        <v>51</v>
      </c>
      <c r="S26" s="69"/>
      <c r="T26" s="83"/>
      <c r="U26" s="69"/>
      <c r="V26" s="69"/>
      <c r="W26" s="69"/>
      <c r="X26" s="84"/>
      <c r="Y26" s="85"/>
      <c r="Z26" s="86"/>
    </row>
    <row r="27" spans="2:26" ht="15" customHeight="1">
      <c r="B27" s="59">
        <v>47</v>
      </c>
      <c r="C27" s="20">
        <v>1715</v>
      </c>
      <c r="D27" s="21" t="s">
        <v>53</v>
      </c>
      <c r="E27" s="69"/>
      <c r="F27" s="69"/>
      <c r="G27" s="70"/>
      <c r="H27" s="71"/>
      <c r="I27" s="27"/>
      <c r="J27" s="69"/>
      <c r="K27" s="69"/>
      <c r="L27" s="70"/>
      <c r="M27" s="71"/>
      <c r="N27" s="25"/>
      <c r="P27" s="59">
        <v>47</v>
      </c>
      <c r="Q27" s="20">
        <v>1715</v>
      </c>
      <c r="R27" s="21" t="s">
        <v>53</v>
      </c>
      <c r="S27" s="69"/>
      <c r="T27" s="83"/>
      <c r="U27" s="69"/>
      <c r="V27" s="69"/>
      <c r="W27" s="69"/>
      <c r="X27" s="84"/>
      <c r="Y27" s="85"/>
      <c r="Z27" s="86"/>
    </row>
    <row r="28" spans="2:26">
      <c r="B28" s="59">
        <v>47</v>
      </c>
      <c r="C28" s="20">
        <v>1720</v>
      </c>
      <c r="D28" s="21" t="s">
        <v>54</v>
      </c>
      <c r="E28" s="69">
        <v>578241342.66341126</v>
      </c>
      <c r="F28" s="69">
        <v>230000</v>
      </c>
      <c r="G28" s="70"/>
      <c r="H28" s="71">
        <f t="shared" ref="H28:H29" si="6">E28+F28+G28</f>
        <v>578471342.66341126</v>
      </c>
      <c r="I28" s="27"/>
      <c r="J28" s="69">
        <v>0</v>
      </c>
      <c r="K28" s="69">
        <f>Z28</f>
        <v>4819636.1888617612</v>
      </c>
      <c r="L28" s="70"/>
      <c r="M28" s="71">
        <f t="shared" ref="M28:M29" si="7">J28+K28-L28</f>
        <v>4819636.1888617612</v>
      </c>
      <c r="N28" s="25">
        <f t="shared" ref="N28:N29" si="8">H28-M28</f>
        <v>573651706.47454953</v>
      </c>
      <c r="P28" s="59">
        <v>47</v>
      </c>
      <c r="Q28" s="20">
        <v>1720</v>
      </c>
      <c r="R28" s="21" t="s">
        <v>54</v>
      </c>
      <c r="S28" s="69">
        <f>E28</f>
        <v>578241342.66341126</v>
      </c>
      <c r="T28" s="83"/>
      <c r="U28" s="69">
        <f t="shared" ref="U28:U29" si="9">S28-T28</f>
        <v>578241342.66341126</v>
      </c>
      <c r="V28" s="69">
        <f>F28</f>
        <v>230000</v>
      </c>
      <c r="W28" s="69">
        <f t="shared" ref="W28:W29" si="10">U28+(V28/2)</f>
        <v>578356342.66341126</v>
      </c>
      <c r="X28" s="84">
        <v>90</v>
      </c>
      <c r="Y28" s="85">
        <f t="shared" ref="Y28:Y29" si="11">1/X28</f>
        <v>1.1111111111111112E-2</v>
      </c>
      <c r="Z28" s="69">
        <f>(W28*Y28)/12*9</f>
        <v>4819636.1888617612</v>
      </c>
    </row>
    <row r="29" spans="2:26">
      <c r="B29" s="59">
        <v>47</v>
      </c>
      <c r="C29" s="20">
        <v>1730</v>
      </c>
      <c r="D29" s="21" t="s">
        <v>55</v>
      </c>
      <c r="E29" s="69">
        <v>161608341.70781192</v>
      </c>
      <c r="F29" s="69"/>
      <c r="G29" s="70"/>
      <c r="H29" s="71">
        <f t="shared" si="6"/>
        <v>161608341.70781192</v>
      </c>
      <c r="I29" s="27"/>
      <c r="J29" s="69">
        <v>0</v>
      </c>
      <c r="K29" s="69">
        <f>Z29</f>
        <v>1863763.182633644</v>
      </c>
      <c r="L29" s="70"/>
      <c r="M29" s="71">
        <f t="shared" si="7"/>
        <v>1863763.182633644</v>
      </c>
      <c r="N29" s="25">
        <f t="shared" si="8"/>
        <v>159744578.52517828</v>
      </c>
      <c r="P29" s="59">
        <v>47</v>
      </c>
      <c r="Q29" s="20">
        <v>1730</v>
      </c>
      <c r="R29" s="21" t="s">
        <v>55</v>
      </c>
      <c r="S29" s="69">
        <f>E29</f>
        <v>161608341.70781192</v>
      </c>
      <c r="T29" s="83"/>
      <c r="U29" s="69">
        <f t="shared" si="9"/>
        <v>161608341.70781192</v>
      </c>
      <c r="V29" s="69"/>
      <c r="W29" s="69">
        <f t="shared" si="10"/>
        <v>161608341.70781192</v>
      </c>
      <c r="X29" s="84">
        <v>65.033077920116966</v>
      </c>
      <c r="Y29" s="85">
        <f t="shared" si="11"/>
        <v>1.5376790273225952E-2</v>
      </c>
      <c r="Z29" s="69">
        <f>(W29*Y29)/12*9</f>
        <v>1863763.182633644</v>
      </c>
    </row>
    <row r="30" spans="2:26" ht="15" customHeight="1">
      <c r="B30" s="59">
        <v>47</v>
      </c>
      <c r="C30" s="20">
        <v>1735</v>
      </c>
      <c r="D30" s="21" t="s">
        <v>56</v>
      </c>
      <c r="E30" s="69"/>
      <c r="F30" s="69"/>
      <c r="G30" s="70"/>
      <c r="H30" s="71"/>
      <c r="I30" s="27"/>
      <c r="J30" s="69"/>
      <c r="K30" s="69"/>
      <c r="L30" s="70"/>
      <c r="M30" s="71"/>
      <c r="N30" s="25"/>
      <c r="P30" s="59">
        <v>47</v>
      </c>
      <c r="Q30" s="20">
        <v>1735</v>
      </c>
      <c r="R30" s="21" t="s">
        <v>56</v>
      </c>
      <c r="S30" s="69"/>
      <c r="T30" s="83"/>
      <c r="U30" s="69"/>
      <c r="V30" s="69"/>
      <c r="W30" s="69"/>
      <c r="X30" s="84"/>
      <c r="Y30" s="85"/>
      <c r="Z30" s="86"/>
    </row>
    <row r="31" spans="2:26" ht="15" customHeight="1">
      <c r="B31" s="59">
        <v>47</v>
      </c>
      <c r="C31" s="20">
        <v>1740</v>
      </c>
      <c r="D31" s="21" t="s">
        <v>57</v>
      </c>
      <c r="E31" s="69"/>
      <c r="F31" s="69"/>
      <c r="G31" s="70"/>
      <c r="H31" s="71"/>
      <c r="I31" s="27"/>
      <c r="J31" s="69"/>
      <c r="K31" s="69"/>
      <c r="L31" s="70"/>
      <c r="M31" s="71"/>
      <c r="N31" s="25"/>
      <c r="P31" s="59">
        <v>47</v>
      </c>
      <c r="Q31" s="20">
        <v>1740</v>
      </c>
      <c r="R31" s="21" t="s">
        <v>57</v>
      </c>
      <c r="S31" s="69"/>
      <c r="T31" s="83"/>
      <c r="U31" s="69"/>
      <c r="V31" s="69"/>
      <c r="W31" s="69"/>
      <c r="X31" s="84"/>
      <c r="Y31" s="85"/>
      <c r="Z31" s="86"/>
    </row>
    <row r="32" spans="2:26">
      <c r="B32" s="59">
        <v>17</v>
      </c>
      <c r="C32" s="20">
        <v>1745</v>
      </c>
      <c r="D32" s="21" t="s">
        <v>58</v>
      </c>
      <c r="E32" s="69"/>
      <c r="F32" s="69"/>
      <c r="G32" s="70"/>
      <c r="H32" s="71"/>
      <c r="I32" s="27"/>
      <c r="J32" s="69"/>
      <c r="K32" s="69"/>
      <c r="L32" s="70"/>
      <c r="M32" s="71"/>
      <c r="N32" s="25"/>
      <c r="P32" s="59">
        <v>17</v>
      </c>
      <c r="Q32" s="20">
        <v>1745</v>
      </c>
      <c r="R32" s="21" t="s">
        <v>58</v>
      </c>
      <c r="S32" s="69"/>
      <c r="T32" s="83"/>
      <c r="U32" s="69"/>
      <c r="V32" s="69"/>
      <c r="W32" s="69"/>
      <c r="X32" s="84"/>
      <c r="Y32" s="85"/>
      <c r="Z32" s="86"/>
    </row>
    <row r="33" spans="2:26" ht="15" hidden="1" customHeight="1" outlineLevel="1">
      <c r="B33" s="59">
        <v>47</v>
      </c>
      <c r="C33" s="20">
        <v>1830</v>
      </c>
      <c r="D33" s="21" t="s">
        <v>59</v>
      </c>
      <c r="E33" s="69"/>
      <c r="F33" s="69"/>
      <c r="G33" s="70"/>
      <c r="H33" s="71"/>
      <c r="I33" s="27"/>
      <c r="J33" s="69"/>
      <c r="K33" s="69"/>
      <c r="L33" s="70"/>
      <c r="M33" s="71"/>
      <c r="N33" s="25"/>
      <c r="P33" s="59">
        <v>47</v>
      </c>
      <c r="Q33" s="20">
        <v>1830</v>
      </c>
      <c r="R33" s="21" t="s">
        <v>59</v>
      </c>
      <c r="S33" s="62"/>
      <c r="T33" s="78"/>
      <c r="U33" s="62"/>
      <c r="V33" s="62"/>
      <c r="W33" s="62"/>
      <c r="X33" s="81"/>
      <c r="Y33" s="80"/>
      <c r="Z33" s="79"/>
    </row>
    <row r="34" spans="2:26" ht="14.25" hidden="1" outlineLevel="1">
      <c r="B34" s="59">
        <v>47</v>
      </c>
      <c r="C34" s="20">
        <v>1835</v>
      </c>
      <c r="D34" s="21" t="s">
        <v>60</v>
      </c>
      <c r="E34" s="69"/>
      <c r="F34" s="69"/>
      <c r="G34" s="70"/>
      <c r="H34" s="71"/>
      <c r="I34" s="27"/>
      <c r="J34" s="69"/>
      <c r="K34" s="69"/>
      <c r="L34" s="70"/>
      <c r="M34" s="71"/>
      <c r="N34" s="25"/>
      <c r="P34" s="59">
        <v>47</v>
      </c>
      <c r="Q34" s="20">
        <v>1835</v>
      </c>
      <c r="R34" s="21" t="s">
        <v>60</v>
      </c>
      <c r="S34" s="62"/>
      <c r="T34" s="78"/>
      <c r="U34" s="62"/>
      <c r="V34" s="62"/>
      <c r="W34" s="62"/>
      <c r="X34" s="81"/>
      <c r="Y34" s="80"/>
      <c r="Z34" s="79"/>
    </row>
    <row r="35" spans="2:26" ht="15" hidden="1" customHeight="1" outlineLevel="1">
      <c r="B35" s="59" t="s">
        <v>49</v>
      </c>
      <c r="C35" s="20">
        <v>1905</v>
      </c>
      <c r="D35" s="21" t="s">
        <v>50</v>
      </c>
      <c r="E35" s="69"/>
      <c r="F35" s="69"/>
      <c r="G35" s="70"/>
      <c r="H35" s="71"/>
      <c r="I35" s="27"/>
      <c r="J35" s="69"/>
      <c r="K35" s="69"/>
      <c r="L35" s="70"/>
      <c r="M35" s="71"/>
      <c r="N35" s="25"/>
      <c r="P35" s="59" t="s">
        <v>49</v>
      </c>
      <c r="Q35" s="20">
        <v>1905</v>
      </c>
      <c r="R35" s="21" t="s">
        <v>50</v>
      </c>
      <c r="S35" s="62"/>
      <c r="T35" s="78"/>
      <c r="U35" s="62"/>
      <c r="V35" s="62"/>
      <c r="W35" s="62"/>
      <c r="X35" s="81"/>
      <c r="Y35" s="80"/>
      <c r="Z35" s="79"/>
    </row>
    <row r="36" spans="2:26" ht="15" hidden="1" customHeight="1" outlineLevel="1">
      <c r="B36" s="59">
        <v>47</v>
      </c>
      <c r="C36" s="20">
        <v>1908</v>
      </c>
      <c r="D36" s="21" t="s">
        <v>61</v>
      </c>
      <c r="E36" s="69"/>
      <c r="F36" s="69"/>
      <c r="G36" s="70"/>
      <c r="H36" s="71"/>
      <c r="I36" s="27"/>
      <c r="J36" s="69"/>
      <c r="K36" s="69"/>
      <c r="L36" s="70"/>
      <c r="M36" s="71"/>
      <c r="N36" s="25"/>
      <c r="P36" s="59">
        <v>47</v>
      </c>
      <c r="Q36" s="20">
        <v>1908</v>
      </c>
      <c r="R36" s="21" t="s">
        <v>61</v>
      </c>
      <c r="S36" s="62"/>
      <c r="T36" s="78"/>
      <c r="U36" s="62"/>
      <c r="V36" s="62"/>
      <c r="W36" s="62"/>
      <c r="X36" s="81"/>
      <c r="Y36" s="80"/>
      <c r="Z36" s="79"/>
    </row>
    <row r="37" spans="2:26" ht="15" hidden="1" customHeight="1" outlineLevel="1">
      <c r="B37" s="59">
        <v>13</v>
      </c>
      <c r="C37" s="20">
        <v>1910</v>
      </c>
      <c r="D37" s="21" t="s">
        <v>62</v>
      </c>
      <c r="E37" s="69"/>
      <c r="F37" s="69"/>
      <c r="G37" s="70"/>
      <c r="H37" s="71"/>
      <c r="I37" s="27"/>
      <c r="J37" s="69"/>
      <c r="K37" s="69"/>
      <c r="L37" s="70"/>
      <c r="M37" s="71"/>
      <c r="N37" s="25"/>
      <c r="P37" s="59">
        <v>13</v>
      </c>
      <c r="Q37" s="20">
        <v>1910</v>
      </c>
      <c r="R37" s="21" t="s">
        <v>62</v>
      </c>
      <c r="S37" s="62"/>
      <c r="T37" s="78"/>
      <c r="U37" s="62"/>
      <c r="V37" s="62"/>
      <c r="W37" s="62"/>
      <c r="X37" s="81"/>
      <c r="Y37" s="80"/>
      <c r="Z37" s="79"/>
    </row>
    <row r="38" spans="2:26" ht="15" hidden="1" customHeight="1" outlineLevel="1">
      <c r="B38" s="59">
        <v>8</v>
      </c>
      <c r="C38" s="20">
        <v>1915</v>
      </c>
      <c r="D38" s="21" t="s">
        <v>63</v>
      </c>
      <c r="E38" s="69"/>
      <c r="F38" s="69"/>
      <c r="G38" s="70"/>
      <c r="H38" s="71"/>
      <c r="I38" s="27"/>
      <c r="J38" s="69"/>
      <c r="K38" s="69"/>
      <c r="L38" s="70"/>
      <c r="M38" s="71"/>
      <c r="N38" s="25"/>
      <c r="P38" s="59">
        <v>8</v>
      </c>
      <c r="Q38" s="20">
        <v>1915</v>
      </c>
      <c r="R38" s="21" t="s">
        <v>63</v>
      </c>
      <c r="S38" s="62"/>
      <c r="T38" s="78"/>
      <c r="U38" s="62"/>
      <c r="V38" s="62"/>
      <c r="W38" s="62"/>
      <c r="X38" s="81"/>
      <c r="Y38" s="80"/>
      <c r="Z38" s="79"/>
    </row>
    <row r="39" spans="2:26" ht="15" hidden="1" customHeight="1" outlineLevel="1">
      <c r="B39" s="59">
        <v>10</v>
      </c>
      <c r="C39" s="20">
        <v>1920</v>
      </c>
      <c r="D39" s="21" t="s">
        <v>64</v>
      </c>
      <c r="E39" s="69"/>
      <c r="F39" s="69"/>
      <c r="G39" s="70"/>
      <c r="H39" s="71"/>
      <c r="I39" s="27"/>
      <c r="J39" s="69"/>
      <c r="K39" s="69"/>
      <c r="L39" s="70"/>
      <c r="M39" s="71"/>
      <c r="N39" s="25"/>
      <c r="P39" s="59">
        <v>10</v>
      </c>
      <c r="Q39" s="20">
        <v>1920</v>
      </c>
      <c r="R39" s="21" t="s">
        <v>64</v>
      </c>
      <c r="S39" s="62"/>
      <c r="T39" s="78"/>
      <c r="U39" s="62"/>
      <c r="V39" s="62"/>
      <c r="W39" s="62"/>
      <c r="X39" s="81"/>
      <c r="Y39" s="80"/>
      <c r="Z39" s="79"/>
    </row>
    <row r="40" spans="2:26" ht="15" hidden="1" customHeight="1" outlineLevel="1">
      <c r="B40" s="59">
        <v>50</v>
      </c>
      <c r="C40" s="28">
        <v>1925</v>
      </c>
      <c r="D40" s="21" t="s">
        <v>65</v>
      </c>
      <c r="E40" s="69"/>
      <c r="F40" s="69"/>
      <c r="G40" s="70"/>
      <c r="H40" s="71"/>
      <c r="I40" s="27"/>
      <c r="J40" s="69"/>
      <c r="K40" s="69"/>
      <c r="L40" s="70"/>
      <c r="M40" s="71"/>
      <c r="N40" s="25"/>
      <c r="P40" s="59">
        <v>50</v>
      </c>
      <c r="Q40" s="28">
        <v>1925</v>
      </c>
      <c r="R40" s="21" t="s">
        <v>65</v>
      </c>
      <c r="S40" s="62"/>
      <c r="T40" s="78"/>
      <c r="U40" s="62"/>
      <c r="V40" s="62"/>
      <c r="W40" s="62"/>
      <c r="X40" s="81"/>
      <c r="Y40" s="80"/>
      <c r="Z40" s="79"/>
    </row>
    <row r="41" spans="2:26" ht="15" hidden="1" customHeight="1" outlineLevel="1">
      <c r="B41" s="59">
        <v>10</v>
      </c>
      <c r="C41" s="20">
        <v>1930</v>
      </c>
      <c r="D41" s="21" t="s">
        <v>66</v>
      </c>
      <c r="E41" s="69"/>
      <c r="F41" s="69"/>
      <c r="G41" s="70"/>
      <c r="H41" s="71"/>
      <c r="I41" s="27"/>
      <c r="J41" s="69"/>
      <c r="K41" s="69"/>
      <c r="L41" s="70"/>
      <c r="M41" s="71"/>
      <c r="N41" s="25"/>
      <c r="P41" s="59">
        <v>10</v>
      </c>
      <c r="Q41" s="20">
        <v>1930</v>
      </c>
      <c r="R41" s="21" t="s">
        <v>66</v>
      </c>
      <c r="S41" s="62"/>
      <c r="T41" s="78"/>
      <c r="U41" s="62"/>
      <c r="V41" s="62"/>
      <c r="W41" s="62"/>
      <c r="X41" s="81"/>
      <c r="Y41" s="80"/>
      <c r="Z41" s="79"/>
    </row>
    <row r="42" spans="2:26" ht="15" hidden="1" customHeight="1" outlineLevel="1">
      <c r="B42" s="59">
        <v>8</v>
      </c>
      <c r="C42" s="20">
        <v>1935</v>
      </c>
      <c r="D42" s="21" t="s">
        <v>67</v>
      </c>
      <c r="E42" s="69"/>
      <c r="F42" s="69"/>
      <c r="G42" s="70"/>
      <c r="H42" s="71"/>
      <c r="I42" s="27"/>
      <c r="J42" s="69"/>
      <c r="K42" s="69"/>
      <c r="L42" s="70"/>
      <c r="M42" s="71"/>
      <c r="N42" s="25"/>
      <c r="P42" s="59">
        <v>8</v>
      </c>
      <c r="Q42" s="20">
        <v>1935</v>
      </c>
      <c r="R42" s="21" t="s">
        <v>67</v>
      </c>
      <c r="S42" s="62"/>
      <c r="T42" s="78"/>
      <c r="U42" s="62"/>
      <c r="V42" s="62"/>
      <c r="W42" s="62"/>
      <c r="X42" s="81"/>
      <c r="Y42" s="80"/>
      <c r="Z42" s="79"/>
    </row>
    <row r="43" spans="2:26" ht="15" hidden="1" customHeight="1" outlineLevel="1">
      <c r="B43" s="59">
        <v>8</v>
      </c>
      <c r="C43" s="20">
        <v>1940</v>
      </c>
      <c r="D43" s="21" t="s">
        <v>68</v>
      </c>
      <c r="E43" s="69"/>
      <c r="F43" s="69"/>
      <c r="G43" s="70"/>
      <c r="H43" s="71"/>
      <c r="I43" s="27"/>
      <c r="J43" s="69"/>
      <c r="K43" s="69"/>
      <c r="L43" s="70"/>
      <c r="M43" s="71"/>
      <c r="N43" s="25"/>
      <c r="P43" s="59">
        <v>8</v>
      </c>
      <c r="Q43" s="20">
        <v>1940</v>
      </c>
      <c r="R43" s="21" t="s">
        <v>68</v>
      </c>
      <c r="S43" s="62"/>
      <c r="T43" s="78"/>
      <c r="U43" s="62"/>
      <c r="V43" s="62"/>
      <c r="W43" s="62"/>
      <c r="X43" s="81"/>
      <c r="Y43" s="80"/>
      <c r="Z43" s="79"/>
    </row>
    <row r="44" spans="2:26" ht="15" hidden="1" customHeight="1" outlineLevel="1">
      <c r="B44" s="59">
        <v>8</v>
      </c>
      <c r="C44" s="20">
        <v>1945</v>
      </c>
      <c r="D44" s="21" t="s">
        <v>69</v>
      </c>
      <c r="E44" s="69"/>
      <c r="F44" s="69"/>
      <c r="G44" s="70"/>
      <c r="H44" s="71"/>
      <c r="I44" s="27"/>
      <c r="J44" s="69"/>
      <c r="K44" s="69"/>
      <c r="L44" s="70"/>
      <c r="M44" s="71"/>
      <c r="N44" s="25"/>
      <c r="P44" s="59">
        <v>8</v>
      </c>
      <c r="Q44" s="20">
        <v>1945</v>
      </c>
      <c r="R44" s="21" t="s">
        <v>69</v>
      </c>
      <c r="S44" s="62"/>
      <c r="T44" s="78"/>
      <c r="U44" s="62"/>
      <c r="V44" s="62"/>
      <c r="W44" s="62"/>
      <c r="X44" s="81"/>
      <c r="Y44" s="80"/>
      <c r="Z44" s="79"/>
    </row>
    <row r="45" spans="2:26" ht="15" hidden="1" customHeight="1" outlineLevel="1">
      <c r="B45" s="59">
        <v>8</v>
      </c>
      <c r="C45" s="20">
        <v>1950</v>
      </c>
      <c r="D45" s="21" t="s">
        <v>70</v>
      </c>
      <c r="E45" s="69"/>
      <c r="F45" s="69"/>
      <c r="G45" s="70"/>
      <c r="H45" s="71"/>
      <c r="I45" s="27"/>
      <c r="J45" s="69"/>
      <c r="K45" s="69"/>
      <c r="L45" s="70"/>
      <c r="M45" s="71"/>
      <c r="N45" s="25"/>
      <c r="P45" s="59">
        <v>8</v>
      </c>
      <c r="Q45" s="20">
        <v>1950</v>
      </c>
      <c r="R45" s="21" t="s">
        <v>70</v>
      </c>
      <c r="S45" s="62"/>
      <c r="T45" s="78"/>
      <c r="U45" s="62"/>
      <c r="V45" s="62"/>
      <c r="W45" s="62"/>
      <c r="X45" s="81"/>
      <c r="Y45" s="80"/>
      <c r="Z45" s="79"/>
    </row>
    <row r="46" spans="2:26" ht="15" hidden="1" customHeight="1" outlineLevel="1">
      <c r="B46" s="59">
        <v>8</v>
      </c>
      <c r="C46" s="20">
        <v>1955</v>
      </c>
      <c r="D46" s="21" t="s">
        <v>71</v>
      </c>
      <c r="E46" s="69"/>
      <c r="F46" s="69"/>
      <c r="G46" s="70"/>
      <c r="H46" s="71"/>
      <c r="I46" s="27"/>
      <c r="J46" s="69"/>
      <c r="K46" s="69"/>
      <c r="L46" s="70"/>
      <c r="M46" s="71"/>
      <c r="N46" s="25"/>
      <c r="P46" s="59">
        <v>8</v>
      </c>
      <c r="Q46" s="20">
        <v>1955</v>
      </c>
      <c r="R46" s="21" t="s">
        <v>71</v>
      </c>
      <c r="S46" s="62"/>
      <c r="T46" s="78"/>
      <c r="U46" s="62"/>
      <c r="V46" s="62"/>
      <c r="W46" s="62"/>
      <c r="X46" s="81"/>
      <c r="Y46" s="80"/>
      <c r="Z46" s="79"/>
    </row>
    <row r="47" spans="2:26" ht="14.25" hidden="1" outlineLevel="1">
      <c r="B47" s="59">
        <v>8</v>
      </c>
      <c r="C47" s="20">
        <v>1960</v>
      </c>
      <c r="D47" s="21" t="s">
        <v>72</v>
      </c>
      <c r="E47" s="69"/>
      <c r="F47" s="69"/>
      <c r="G47" s="70"/>
      <c r="H47" s="71"/>
      <c r="I47" s="27"/>
      <c r="J47" s="69"/>
      <c r="K47" s="69"/>
      <c r="L47" s="70"/>
      <c r="M47" s="71"/>
      <c r="N47" s="25"/>
      <c r="P47" s="59">
        <v>8</v>
      </c>
      <c r="Q47" s="20">
        <v>1960</v>
      </c>
      <c r="R47" s="21" t="s">
        <v>72</v>
      </c>
      <c r="S47" s="62"/>
      <c r="T47" s="78"/>
      <c r="U47" s="62"/>
      <c r="V47" s="62"/>
      <c r="W47" s="62"/>
      <c r="X47" s="81"/>
      <c r="Y47" s="80"/>
      <c r="Z47" s="79"/>
    </row>
    <row r="48" spans="2:26" ht="25.5" hidden="1" customHeight="1" outlineLevel="1">
      <c r="B48" s="72">
        <v>47</v>
      </c>
      <c r="C48" s="20">
        <v>1970</v>
      </c>
      <c r="D48" s="21" t="s">
        <v>73</v>
      </c>
      <c r="E48" s="69"/>
      <c r="F48" s="69"/>
      <c r="G48" s="70"/>
      <c r="H48" s="71"/>
      <c r="I48" s="27"/>
      <c r="J48" s="69"/>
      <c r="K48" s="69"/>
      <c r="L48" s="70"/>
      <c r="M48" s="71"/>
      <c r="N48" s="25"/>
      <c r="P48" s="72">
        <v>47</v>
      </c>
      <c r="Q48" s="20">
        <v>1970</v>
      </c>
      <c r="R48" s="21" t="s">
        <v>73</v>
      </c>
      <c r="S48" s="62"/>
      <c r="T48" s="78"/>
      <c r="U48" s="62"/>
      <c r="V48" s="62"/>
      <c r="W48" s="62"/>
      <c r="X48" s="81"/>
      <c r="Y48" s="80"/>
      <c r="Z48" s="79"/>
    </row>
    <row r="49" spans="2:26" ht="25.5" hidden="1" customHeight="1" outlineLevel="1">
      <c r="B49" s="59">
        <v>47</v>
      </c>
      <c r="C49" s="20">
        <v>1975</v>
      </c>
      <c r="D49" s="21" t="s">
        <v>74</v>
      </c>
      <c r="E49" s="69"/>
      <c r="F49" s="69"/>
      <c r="G49" s="70"/>
      <c r="H49" s="71"/>
      <c r="I49" s="27"/>
      <c r="J49" s="69"/>
      <c r="K49" s="69"/>
      <c r="L49" s="70"/>
      <c r="M49" s="71"/>
      <c r="N49" s="25"/>
      <c r="P49" s="59">
        <v>47</v>
      </c>
      <c r="Q49" s="20">
        <v>1975</v>
      </c>
      <c r="R49" s="21" t="s">
        <v>74</v>
      </c>
      <c r="S49" s="62"/>
      <c r="T49" s="78"/>
      <c r="U49" s="62"/>
      <c r="V49" s="62"/>
      <c r="W49" s="62"/>
      <c r="X49" s="81"/>
      <c r="Y49" s="80"/>
      <c r="Z49" s="79"/>
    </row>
    <row r="50" spans="2:26" ht="15" hidden="1" customHeight="1" outlineLevel="1">
      <c r="B50" s="59">
        <v>47</v>
      </c>
      <c r="C50" s="20">
        <v>1980</v>
      </c>
      <c r="D50" s="21" t="s">
        <v>75</v>
      </c>
      <c r="E50" s="69"/>
      <c r="F50" s="69"/>
      <c r="G50" s="70"/>
      <c r="H50" s="71"/>
      <c r="I50" s="27"/>
      <c r="J50" s="69"/>
      <c r="K50" s="69"/>
      <c r="L50" s="70"/>
      <c r="M50" s="71"/>
      <c r="N50" s="25"/>
      <c r="P50" s="59">
        <v>47</v>
      </c>
      <c r="Q50" s="20">
        <v>1980</v>
      </c>
      <c r="R50" s="21" t="s">
        <v>75</v>
      </c>
      <c r="S50" s="62"/>
      <c r="T50" s="78"/>
      <c r="U50" s="62"/>
      <c r="V50" s="62"/>
      <c r="W50" s="62"/>
      <c r="X50" s="81"/>
      <c r="Y50" s="80"/>
      <c r="Z50" s="79"/>
    </row>
    <row r="51" spans="2:26" ht="15" hidden="1" customHeight="1" outlineLevel="1">
      <c r="B51" s="59">
        <v>47</v>
      </c>
      <c r="C51" s="20">
        <v>1985</v>
      </c>
      <c r="D51" s="21" t="s">
        <v>76</v>
      </c>
      <c r="E51" s="69"/>
      <c r="F51" s="69"/>
      <c r="G51" s="70"/>
      <c r="H51" s="71"/>
      <c r="I51" s="27"/>
      <c r="J51" s="69"/>
      <c r="K51" s="69"/>
      <c r="L51" s="70"/>
      <c r="M51" s="71"/>
      <c r="N51" s="25"/>
      <c r="P51" s="59">
        <v>47</v>
      </c>
      <c r="Q51" s="20">
        <v>1985</v>
      </c>
      <c r="R51" s="21" t="s">
        <v>76</v>
      </c>
      <c r="S51" s="62"/>
      <c r="T51" s="78"/>
      <c r="U51" s="62"/>
      <c r="V51" s="62"/>
      <c r="W51" s="62"/>
      <c r="X51" s="81"/>
      <c r="Y51" s="80"/>
      <c r="Z51" s="79"/>
    </row>
    <row r="52" spans="2:26" ht="15" hidden="1" customHeight="1" outlineLevel="1">
      <c r="B52" s="72">
        <v>47</v>
      </c>
      <c r="C52" s="20">
        <v>1990</v>
      </c>
      <c r="D52" s="31" t="s">
        <v>77</v>
      </c>
      <c r="E52" s="69"/>
      <c r="F52" s="69"/>
      <c r="G52" s="70"/>
      <c r="H52" s="71"/>
      <c r="I52" s="27"/>
      <c r="J52" s="69"/>
      <c r="K52" s="69"/>
      <c r="L52" s="70"/>
      <c r="M52" s="71"/>
      <c r="N52" s="25"/>
      <c r="P52" s="72">
        <v>47</v>
      </c>
      <c r="Q52" s="20">
        <v>1990</v>
      </c>
      <c r="R52" s="31" t="s">
        <v>77</v>
      </c>
      <c r="S52" s="62"/>
      <c r="T52" s="78"/>
      <c r="U52" s="62"/>
      <c r="V52" s="62"/>
      <c r="W52" s="62"/>
      <c r="X52" s="81"/>
      <c r="Y52" s="80"/>
      <c r="Z52" s="79"/>
    </row>
    <row r="53" spans="2:26" ht="15" hidden="1" customHeight="1" outlineLevel="1">
      <c r="B53" s="59">
        <v>47</v>
      </c>
      <c r="C53" s="20">
        <v>1995</v>
      </c>
      <c r="D53" s="21" t="s">
        <v>78</v>
      </c>
      <c r="E53" s="69"/>
      <c r="F53" s="69"/>
      <c r="G53" s="70"/>
      <c r="H53" s="71"/>
      <c r="I53" s="27"/>
      <c r="J53" s="69"/>
      <c r="K53" s="69"/>
      <c r="L53" s="70"/>
      <c r="M53" s="71"/>
      <c r="N53" s="25"/>
      <c r="P53" s="59">
        <v>47</v>
      </c>
      <c r="Q53" s="20">
        <v>1995</v>
      </c>
      <c r="R53" s="21" t="s">
        <v>78</v>
      </c>
      <c r="S53" s="62"/>
      <c r="T53" s="78"/>
      <c r="U53" s="62"/>
      <c r="V53" s="62"/>
      <c r="W53" s="62"/>
      <c r="X53" s="81"/>
      <c r="Y53" s="80"/>
      <c r="Z53" s="79"/>
    </row>
    <row r="54" spans="2:26" ht="15" hidden="1" customHeight="1" outlineLevel="1">
      <c r="B54" s="59">
        <v>47</v>
      </c>
      <c r="C54" s="20">
        <v>2440</v>
      </c>
      <c r="D54" s="21" t="s">
        <v>79</v>
      </c>
      <c r="E54" s="69"/>
      <c r="F54" s="69"/>
      <c r="G54" s="70"/>
      <c r="H54" s="71"/>
      <c r="J54" s="69"/>
      <c r="K54" s="69"/>
      <c r="L54" s="70"/>
      <c r="M54" s="71"/>
      <c r="N54" s="25"/>
      <c r="P54" s="59">
        <v>47</v>
      </c>
      <c r="Q54" s="20">
        <v>2440</v>
      </c>
      <c r="R54" s="21" t="s">
        <v>79</v>
      </c>
      <c r="S54" s="62"/>
      <c r="T54" s="78"/>
      <c r="U54" s="62"/>
      <c r="V54" s="62"/>
      <c r="W54" s="62"/>
      <c r="X54" s="81"/>
      <c r="Y54" s="80"/>
      <c r="Z54" s="79"/>
    </row>
    <row r="55" spans="2:26" ht="15" collapsed="1">
      <c r="B55" s="32"/>
      <c r="C55" s="33"/>
      <c r="D55" s="34"/>
      <c r="E55" s="34"/>
      <c r="F55" s="34"/>
      <c r="G55" s="58"/>
      <c r="H55" s="71"/>
      <c r="J55" s="34"/>
      <c r="K55" s="69"/>
      <c r="L55" s="70"/>
      <c r="M55" s="71"/>
      <c r="N55" s="25"/>
      <c r="P55" s="32"/>
      <c r="Q55" s="33"/>
      <c r="R55" s="73" t="s">
        <v>80</v>
      </c>
      <c r="S55" s="36">
        <f>SUM(S17:S54)</f>
        <v>774943482.15765882</v>
      </c>
      <c r="T55" s="36">
        <f t="shared" ref="T55:W55" si="12">SUM(T17:T54)</f>
        <v>0</v>
      </c>
      <c r="U55" s="36">
        <f t="shared" si="12"/>
        <v>774943482.15765882</v>
      </c>
      <c r="V55" s="36">
        <f t="shared" si="12"/>
        <v>230000</v>
      </c>
      <c r="W55" s="36">
        <f t="shared" si="12"/>
        <v>775058482.15765882</v>
      </c>
      <c r="X55" s="77"/>
      <c r="Y55" s="82"/>
      <c r="Z55" s="36">
        <f t="shared" ref="Z55" si="13">SUM(Z17:Z54)</f>
        <v>6946602.8548936723</v>
      </c>
    </row>
    <row r="56" spans="2:26">
      <c r="B56" s="32"/>
      <c r="C56" s="33"/>
      <c r="D56" s="35" t="s">
        <v>81</v>
      </c>
      <c r="E56" s="36">
        <f>SUM(E17:E55)</f>
        <v>774943482.15765882</v>
      </c>
      <c r="F56" s="36">
        <f>SUM(F17:F55)</f>
        <v>230000</v>
      </c>
      <c r="G56" s="36">
        <f>SUM(G17:G55)</f>
        <v>0</v>
      </c>
      <c r="H56" s="36">
        <f>SUM(H17:H55)</f>
        <v>775173482.15765882</v>
      </c>
      <c r="I56" s="35"/>
      <c r="J56" s="36">
        <f>SUM(J17:J55)</f>
        <v>0</v>
      </c>
      <c r="K56" s="36">
        <f>SUM(K17:K55)</f>
        <v>6946602.8548936723</v>
      </c>
      <c r="L56" s="36">
        <f>SUM(L17:L54)</f>
        <v>0</v>
      </c>
      <c r="M56" s="36">
        <f>SUM(M17:M55)</f>
        <v>6946602.8548936723</v>
      </c>
      <c r="N56" s="25">
        <f>SUM(N17:N55)</f>
        <v>768226879.30276525</v>
      </c>
    </row>
    <row r="57" spans="2:26" ht="38.25">
      <c r="B57" s="32"/>
      <c r="C57" s="33"/>
      <c r="D57" s="37" t="s">
        <v>105</v>
      </c>
      <c r="E57" s="25"/>
      <c r="F57" s="52"/>
      <c r="G57" s="52"/>
      <c r="H57" s="71"/>
      <c r="I57" s="26"/>
      <c r="J57" s="52"/>
      <c r="K57" s="52"/>
      <c r="L57" s="52"/>
      <c r="M57" s="71">
        <f>J57+K57+L57</f>
        <v>0</v>
      </c>
      <c r="N57" s="25">
        <f>H57-M57</f>
        <v>0</v>
      </c>
    </row>
    <row r="58" spans="2:26" ht="25.5" customHeight="1">
      <c r="B58" s="32"/>
      <c r="C58" s="33"/>
      <c r="D58" s="38" t="s">
        <v>106</v>
      </c>
      <c r="E58" s="25"/>
      <c r="F58" s="52"/>
      <c r="G58" s="52"/>
      <c r="H58" s="71"/>
      <c r="I58" s="26"/>
      <c r="J58" s="52"/>
      <c r="K58" s="52"/>
      <c r="L58" s="52"/>
      <c r="M58" s="71">
        <f>J58+K58+L58</f>
        <v>0</v>
      </c>
      <c r="N58" s="25">
        <f>H58-M58</f>
        <v>0</v>
      </c>
    </row>
    <row r="59" spans="2:26">
      <c r="B59" s="32"/>
      <c r="C59" s="33"/>
      <c r="D59" s="35" t="s">
        <v>84</v>
      </c>
      <c r="E59" s="36">
        <f>SUM(E56:E58)</f>
        <v>774943482.15765882</v>
      </c>
      <c r="F59" s="36">
        <f t="shared" ref="F59:G59" si="14">SUM(F56:F58)</f>
        <v>230000</v>
      </c>
      <c r="G59" s="36">
        <f t="shared" si="14"/>
        <v>0</v>
      </c>
      <c r="H59" s="36">
        <f>SUM(H56:H58)</f>
        <v>775173482.15765882</v>
      </c>
      <c r="I59" s="35"/>
      <c r="J59" s="36">
        <f>SUM(J56:J58)</f>
        <v>0</v>
      </c>
      <c r="K59" s="36">
        <f t="shared" ref="K59:L59" si="15">SUM(K56:K58)</f>
        <v>6946602.8548936723</v>
      </c>
      <c r="L59" s="36">
        <f t="shared" si="15"/>
        <v>0</v>
      </c>
      <c r="M59" s="36">
        <f>SUM(M56:M58)</f>
        <v>6946602.8548936723</v>
      </c>
      <c r="N59" s="25">
        <f>H59-M59</f>
        <v>768226879.30276513</v>
      </c>
    </row>
    <row r="60" spans="2:26" ht="14.25">
      <c r="B60" s="32"/>
      <c r="C60" s="33"/>
      <c r="D60" s="97" t="s">
        <v>85</v>
      </c>
      <c r="E60" s="98"/>
      <c r="F60" s="98"/>
      <c r="G60" s="98"/>
      <c r="H60" s="98"/>
      <c r="I60" s="98"/>
      <c r="J60" s="99"/>
      <c r="K60" s="52"/>
      <c r="L60" s="26"/>
      <c r="M60" s="64"/>
      <c r="N60" s="26"/>
    </row>
    <row r="61" spans="2:26" ht="14.25">
      <c r="B61" s="32"/>
      <c r="C61" s="33"/>
      <c r="D61" s="89" t="s">
        <v>80</v>
      </c>
      <c r="E61" s="90"/>
      <c r="F61" s="90"/>
      <c r="G61" s="90"/>
      <c r="H61" s="90"/>
      <c r="I61" s="90"/>
      <c r="J61" s="91"/>
      <c r="K61" s="35">
        <f>K59+K60</f>
        <v>6946602.8548936723</v>
      </c>
      <c r="M61" s="64"/>
      <c r="N61" s="26"/>
    </row>
    <row r="63" spans="2:26">
      <c r="E63" s="40"/>
      <c r="J63" s="3" t="s">
        <v>86</v>
      </c>
    </row>
    <row r="64" spans="2:26" ht="14.25">
      <c r="B64" s="32">
        <v>10</v>
      </c>
      <c r="C64" s="33"/>
      <c r="D64" s="34" t="s">
        <v>87</v>
      </c>
      <c r="E64" s="29"/>
      <c r="J64" s="3" t="s">
        <v>87</v>
      </c>
      <c r="L64" s="67"/>
    </row>
    <row r="65" spans="2:14" ht="14.25">
      <c r="B65" s="32">
        <v>8</v>
      </c>
      <c r="C65" s="33"/>
      <c r="D65" s="34" t="s">
        <v>67</v>
      </c>
      <c r="E65" s="41"/>
      <c r="J65" s="3" t="s">
        <v>67</v>
      </c>
      <c r="L65" s="68"/>
    </row>
    <row r="66" spans="2:14" ht="14.25">
      <c r="J66" s="4" t="s">
        <v>88</v>
      </c>
      <c r="L66" s="65">
        <f>K61-L64-L65</f>
        <v>6946602.8548936723</v>
      </c>
      <c r="M66" s="26"/>
    </row>
    <row r="68" spans="2:14" hidden="1" outlineLevel="1">
      <c r="B68" s="43" t="s">
        <v>89</v>
      </c>
    </row>
    <row r="69" spans="2:14" hidden="1" outlineLevel="1">
      <c r="E69" s="26"/>
      <c r="J69" s="26"/>
    </row>
    <row r="70" spans="2:14" ht="12.75" hidden="1" customHeight="1" outlineLevel="1">
      <c r="B70" s="44">
        <v>1</v>
      </c>
      <c r="C70" s="87" t="s">
        <v>90</v>
      </c>
      <c r="D70" s="87"/>
      <c r="E70" s="87"/>
      <c r="F70" s="87"/>
      <c r="G70" s="87"/>
      <c r="H70" s="87"/>
      <c r="I70" s="87"/>
      <c r="J70" s="87"/>
      <c r="K70" s="87"/>
      <c r="L70" s="87"/>
      <c r="M70" s="87"/>
      <c r="N70" s="87"/>
    </row>
    <row r="71" spans="2:14" hidden="1" outlineLevel="1">
      <c r="B71" s="44"/>
      <c r="C71" s="87"/>
      <c r="D71" s="87"/>
      <c r="E71" s="87"/>
      <c r="F71" s="87"/>
      <c r="G71" s="87"/>
      <c r="H71" s="87"/>
      <c r="I71" s="87"/>
      <c r="J71" s="87"/>
      <c r="K71" s="87"/>
      <c r="L71" s="87"/>
      <c r="M71" s="87"/>
      <c r="N71" s="87"/>
    </row>
    <row r="72" spans="2:14" ht="12.75" hidden="1" customHeight="1" outlineLevel="1">
      <c r="B72" s="44"/>
      <c r="C72" s="45"/>
      <c r="D72" s="46"/>
      <c r="E72" s="46"/>
      <c r="F72" s="46"/>
      <c r="G72" s="46"/>
      <c r="H72" s="46"/>
      <c r="I72" s="46"/>
      <c r="J72" s="46"/>
      <c r="K72" s="46"/>
      <c r="L72" s="46"/>
      <c r="M72" s="46"/>
      <c r="N72" s="46"/>
    </row>
    <row r="73" spans="2:14" ht="12.75" hidden="1" customHeight="1" outlineLevel="1">
      <c r="B73" s="44">
        <v>2</v>
      </c>
      <c r="C73" s="87" t="s">
        <v>91</v>
      </c>
      <c r="D73" s="87"/>
      <c r="E73" s="87"/>
      <c r="F73" s="87"/>
      <c r="G73" s="87"/>
      <c r="H73" s="87"/>
      <c r="I73" s="87"/>
      <c r="J73" s="87"/>
      <c r="K73" s="87"/>
      <c r="L73" s="87"/>
      <c r="M73" s="87"/>
      <c r="N73" s="87"/>
    </row>
    <row r="74" spans="2:14" hidden="1" outlineLevel="1">
      <c r="B74" s="44"/>
      <c r="C74" s="87"/>
      <c r="D74" s="87"/>
      <c r="E74" s="87"/>
      <c r="F74" s="87"/>
      <c r="G74" s="87"/>
      <c r="H74" s="87"/>
      <c r="I74" s="87"/>
      <c r="J74" s="87"/>
      <c r="K74" s="87"/>
      <c r="L74" s="87"/>
      <c r="M74" s="87"/>
      <c r="N74" s="87"/>
    </row>
    <row r="75" spans="2:14" hidden="1" outlineLevel="1">
      <c r="B75" s="44"/>
      <c r="C75" s="45"/>
      <c r="D75" s="46"/>
      <c r="E75" s="46"/>
      <c r="F75" s="46"/>
      <c r="G75" s="46"/>
      <c r="H75" s="46"/>
      <c r="I75" s="46"/>
      <c r="J75" s="46"/>
      <c r="K75" s="46"/>
      <c r="L75" s="46"/>
      <c r="M75" s="46"/>
      <c r="N75" s="46"/>
    </row>
    <row r="76" spans="2:14" ht="12.75" hidden="1" customHeight="1" outlineLevel="1">
      <c r="B76" s="44">
        <v>3</v>
      </c>
      <c r="C76" s="87" t="s">
        <v>92</v>
      </c>
      <c r="D76" s="87"/>
      <c r="E76" s="87"/>
      <c r="F76" s="87"/>
      <c r="G76" s="87"/>
      <c r="H76" s="87"/>
      <c r="I76" s="87"/>
      <c r="J76" s="87"/>
      <c r="K76" s="87"/>
      <c r="L76" s="87"/>
      <c r="M76" s="87"/>
      <c r="N76" s="87"/>
    </row>
    <row r="77" spans="2:14" hidden="1" outlineLevel="1">
      <c r="B77" s="44"/>
      <c r="C77" s="45"/>
      <c r="D77" s="46"/>
      <c r="E77" s="46"/>
      <c r="F77" s="46"/>
      <c r="G77" s="46"/>
      <c r="H77" s="46"/>
      <c r="I77" s="46"/>
      <c r="J77" s="46"/>
      <c r="K77" s="46"/>
      <c r="L77" s="46"/>
      <c r="M77" s="46"/>
      <c r="N77" s="46"/>
    </row>
    <row r="78" spans="2:14" hidden="1" outlineLevel="1">
      <c r="B78" s="44">
        <v>4</v>
      </c>
      <c r="C78" s="47" t="s">
        <v>93</v>
      </c>
      <c r="D78" s="46"/>
      <c r="E78" s="46"/>
      <c r="F78" s="46"/>
      <c r="G78" s="46"/>
      <c r="H78" s="46"/>
      <c r="I78" s="46"/>
      <c r="J78" s="46"/>
      <c r="K78" s="46"/>
      <c r="L78" s="46"/>
      <c r="M78" s="46"/>
      <c r="N78" s="46"/>
    </row>
    <row r="79" spans="2:14" hidden="1" outlineLevel="1">
      <c r="B79" s="44"/>
      <c r="C79" s="45"/>
      <c r="D79" s="46"/>
      <c r="E79" s="46"/>
      <c r="F79" s="46"/>
      <c r="G79" s="46"/>
      <c r="H79" s="46"/>
      <c r="I79" s="46"/>
      <c r="J79" s="46"/>
      <c r="K79" s="46"/>
      <c r="L79" s="46"/>
      <c r="M79" s="46"/>
      <c r="N79" s="46"/>
    </row>
    <row r="80" spans="2:14" hidden="1" outlineLevel="1">
      <c r="B80" s="44">
        <v>5</v>
      </c>
      <c r="C80" s="47" t="s">
        <v>94</v>
      </c>
      <c r="D80" s="46"/>
      <c r="E80" s="46"/>
      <c r="F80" s="46"/>
      <c r="G80" s="46"/>
      <c r="H80" s="46"/>
      <c r="I80" s="46"/>
      <c r="J80" s="46"/>
      <c r="K80" s="46"/>
      <c r="L80" s="46"/>
      <c r="M80" s="46"/>
      <c r="N80" s="46"/>
    </row>
    <row r="81" spans="2:26" hidden="1" outlineLevel="1">
      <c r="B81" s="44"/>
      <c r="C81" s="45"/>
      <c r="D81" s="46"/>
      <c r="E81" s="46"/>
      <c r="F81" s="46"/>
      <c r="G81" s="46"/>
      <c r="H81" s="46"/>
      <c r="I81" s="46"/>
      <c r="J81" s="46"/>
      <c r="K81" s="46"/>
      <c r="L81" s="46"/>
      <c r="M81" s="46"/>
      <c r="N81" s="46"/>
    </row>
    <row r="82" spans="2:26" ht="12.75" hidden="1" customHeight="1" outlineLevel="1">
      <c r="B82" s="44">
        <v>6</v>
      </c>
      <c r="C82" s="87" t="s">
        <v>95</v>
      </c>
      <c r="D82" s="87"/>
      <c r="E82" s="87"/>
      <c r="F82" s="87"/>
      <c r="G82" s="87"/>
      <c r="H82" s="87"/>
      <c r="I82" s="87"/>
      <c r="J82" s="87"/>
      <c r="K82" s="87"/>
      <c r="L82" s="87"/>
      <c r="M82" s="87"/>
      <c r="N82" s="87"/>
    </row>
    <row r="83" spans="2:26" hidden="1" outlineLevel="1">
      <c r="B83" s="46"/>
      <c r="C83" s="87"/>
      <c r="D83" s="87"/>
      <c r="E83" s="87"/>
      <c r="F83" s="87"/>
      <c r="G83" s="87"/>
      <c r="H83" s="87"/>
      <c r="I83" s="87"/>
      <c r="J83" s="87"/>
      <c r="K83" s="87"/>
      <c r="L83" s="87"/>
      <c r="M83" s="87"/>
      <c r="N83" s="87"/>
    </row>
    <row r="84" spans="2:26" hidden="1" outlineLevel="1">
      <c r="B84" s="46"/>
      <c r="C84" s="87"/>
      <c r="D84" s="87"/>
      <c r="E84" s="87"/>
      <c r="F84" s="87"/>
      <c r="G84" s="87"/>
      <c r="H84" s="87"/>
      <c r="I84" s="87"/>
      <c r="J84" s="87"/>
      <c r="K84" s="87"/>
      <c r="L84" s="87"/>
      <c r="M84" s="87"/>
      <c r="N84" s="87"/>
    </row>
    <row r="85" spans="2:26" hidden="1" outlineLevel="1"/>
    <row r="86" spans="2:26" ht="21" collapsed="1">
      <c r="B86" s="88" t="s">
        <v>103</v>
      </c>
      <c r="C86" s="88"/>
      <c r="D86" s="88"/>
      <c r="E86" s="88"/>
      <c r="F86" s="88"/>
      <c r="G86" s="88"/>
      <c r="H86" s="88"/>
      <c r="I86" s="88"/>
      <c r="J86" s="88"/>
      <c r="K86" s="88"/>
      <c r="L86" s="88"/>
      <c r="M86" s="88"/>
      <c r="N86" s="88"/>
      <c r="P86" s="100" t="s">
        <v>104</v>
      </c>
      <c r="Q86" s="100"/>
      <c r="R86" s="100"/>
      <c r="S86" s="100"/>
      <c r="T86" s="100"/>
      <c r="U86" s="100"/>
      <c r="V86" s="100"/>
      <c r="W86" s="100"/>
      <c r="X86" s="100"/>
      <c r="Y86" s="100"/>
      <c r="Z86" s="100"/>
    </row>
    <row r="88" spans="2:26" ht="14.25">
      <c r="F88" s="7" t="s">
        <v>9</v>
      </c>
      <c r="G88" s="61" t="s">
        <v>10</v>
      </c>
      <c r="S88" s="7" t="s">
        <v>9</v>
      </c>
      <c r="T88" s="61" t="s">
        <v>10</v>
      </c>
    </row>
    <row r="89" spans="2:26" ht="15">
      <c r="F89" s="7" t="s">
        <v>11</v>
      </c>
      <c r="G89" s="93" t="s">
        <v>96</v>
      </c>
      <c r="H89" s="93"/>
      <c r="S89" s="7" t="s">
        <v>11</v>
      </c>
      <c r="T89" s="93" t="s">
        <v>96</v>
      </c>
      <c r="U89" s="93"/>
    </row>
    <row r="91" spans="2:26">
      <c r="E91" s="94" t="s">
        <v>13</v>
      </c>
      <c r="F91" s="95"/>
      <c r="G91" s="95"/>
      <c r="H91" s="96"/>
      <c r="J91" s="9"/>
      <c r="K91" s="10" t="s">
        <v>14</v>
      </c>
      <c r="L91" s="10"/>
      <c r="M91" s="11"/>
      <c r="S91" s="74" t="s">
        <v>15</v>
      </c>
      <c r="T91" s="74" t="s">
        <v>16</v>
      </c>
      <c r="U91" s="74" t="s">
        <v>17</v>
      </c>
      <c r="V91" s="74" t="s">
        <v>18</v>
      </c>
      <c r="W91" s="74" t="s">
        <v>19</v>
      </c>
      <c r="X91" s="74" t="s">
        <v>20</v>
      </c>
      <c r="Y91" s="74" t="s">
        <v>21</v>
      </c>
      <c r="Z91" s="74" t="s">
        <v>97</v>
      </c>
    </row>
    <row r="92" spans="2:26" ht="27">
      <c r="B92" s="12" t="s">
        <v>23</v>
      </c>
      <c r="C92" s="13" t="s">
        <v>24</v>
      </c>
      <c r="D92" s="14" t="s">
        <v>25</v>
      </c>
      <c r="E92" s="15" t="s">
        <v>26</v>
      </c>
      <c r="F92" s="16" t="s">
        <v>27</v>
      </c>
      <c r="G92" s="16" t="s">
        <v>28</v>
      </c>
      <c r="H92" s="12" t="s">
        <v>29</v>
      </c>
      <c r="I92" s="17"/>
      <c r="J92" s="18" t="s">
        <v>26</v>
      </c>
      <c r="K92" s="16" t="s">
        <v>30</v>
      </c>
      <c r="L92" s="16" t="s">
        <v>28</v>
      </c>
      <c r="M92" s="12" t="s">
        <v>29</v>
      </c>
      <c r="N92" s="12" t="s">
        <v>31</v>
      </c>
      <c r="P92" s="75" t="s">
        <v>32</v>
      </c>
      <c r="Q92" s="75" t="s">
        <v>33</v>
      </c>
      <c r="R92" s="75" t="s">
        <v>34</v>
      </c>
      <c r="S92" s="76" t="s">
        <v>35</v>
      </c>
      <c r="T92" s="76" t="s">
        <v>36</v>
      </c>
      <c r="U92" s="76" t="s">
        <v>37</v>
      </c>
      <c r="V92" s="76" t="s">
        <v>38</v>
      </c>
      <c r="W92" s="76" t="s">
        <v>39</v>
      </c>
      <c r="X92" s="76" t="s">
        <v>40</v>
      </c>
      <c r="Y92" s="76" t="s">
        <v>41</v>
      </c>
      <c r="Z92" s="76" t="s">
        <v>42</v>
      </c>
    </row>
    <row r="93" spans="2:26" ht="15" hidden="1" customHeight="1" outlineLevel="1">
      <c r="B93" s="59">
        <v>12</v>
      </c>
      <c r="C93" s="20">
        <v>1610</v>
      </c>
      <c r="D93" s="21" t="s">
        <v>43</v>
      </c>
      <c r="E93" s="62"/>
      <c r="F93" s="62"/>
      <c r="G93" s="66"/>
      <c r="H93" s="63"/>
      <c r="I93" s="24"/>
      <c r="J93" s="62"/>
      <c r="K93" s="62"/>
      <c r="L93" s="66"/>
      <c r="M93" s="63"/>
      <c r="N93" s="25"/>
      <c r="P93" s="59">
        <v>12</v>
      </c>
      <c r="Q93" s="20">
        <v>1610</v>
      </c>
      <c r="R93" s="21" t="s">
        <v>43</v>
      </c>
      <c r="S93" s="62"/>
      <c r="T93" s="78"/>
      <c r="U93" s="62"/>
      <c r="V93" s="62"/>
      <c r="W93" s="62"/>
      <c r="X93" s="81"/>
      <c r="Y93" s="80"/>
      <c r="Z93" s="79"/>
    </row>
    <row r="94" spans="2:26" ht="25.5" hidden="1" customHeight="1" outlineLevel="1">
      <c r="B94" s="59">
        <v>12</v>
      </c>
      <c r="C94" s="20">
        <v>1611</v>
      </c>
      <c r="D94" s="21" t="s">
        <v>44</v>
      </c>
      <c r="E94" s="62"/>
      <c r="F94" s="62"/>
      <c r="G94" s="66"/>
      <c r="H94" s="63"/>
      <c r="I94" s="27"/>
      <c r="J94" s="62"/>
      <c r="K94" s="62"/>
      <c r="L94" s="66"/>
      <c r="M94" s="63"/>
      <c r="N94" s="25"/>
      <c r="P94" s="59">
        <v>12</v>
      </c>
      <c r="Q94" s="20">
        <v>1611</v>
      </c>
      <c r="R94" s="21" t="s">
        <v>44</v>
      </c>
      <c r="S94" s="62"/>
      <c r="T94" s="78"/>
      <c r="U94" s="62"/>
      <c r="V94" s="62"/>
      <c r="W94" s="62"/>
      <c r="X94" s="81"/>
      <c r="Y94" s="80"/>
      <c r="Z94" s="79"/>
    </row>
    <row r="95" spans="2:26" ht="25.5" hidden="1" customHeight="1" outlineLevel="1">
      <c r="B95" s="59" t="s">
        <v>45</v>
      </c>
      <c r="C95" s="20">
        <v>1612</v>
      </c>
      <c r="D95" s="21" t="s">
        <v>46</v>
      </c>
      <c r="E95" s="62"/>
      <c r="F95" s="62"/>
      <c r="G95" s="66"/>
      <c r="H95" s="63"/>
      <c r="I95" s="27"/>
      <c r="J95" s="62"/>
      <c r="K95" s="62"/>
      <c r="L95" s="66"/>
      <c r="M95" s="63"/>
      <c r="N95" s="25"/>
      <c r="P95" s="59" t="s">
        <v>45</v>
      </c>
      <c r="Q95" s="20">
        <v>1612</v>
      </c>
      <c r="R95" s="21" t="s">
        <v>46</v>
      </c>
      <c r="S95" s="62"/>
      <c r="T95" s="78"/>
      <c r="U95" s="62"/>
      <c r="V95" s="62"/>
      <c r="W95" s="62"/>
      <c r="X95" s="81"/>
      <c r="Y95" s="80"/>
      <c r="Z95" s="79"/>
    </row>
    <row r="96" spans="2:26" ht="15" hidden="1" customHeight="1" outlineLevel="1">
      <c r="B96" s="59"/>
      <c r="C96" s="20">
        <v>1665</v>
      </c>
      <c r="D96" s="21" t="s">
        <v>47</v>
      </c>
      <c r="E96" s="62"/>
      <c r="F96" s="62"/>
      <c r="G96" s="66"/>
      <c r="H96" s="63"/>
      <c r="I96" s="27"/>
      <c r="J96" s="62"/>
      <c r="K96" s="62"/>
      <c r="L96" s="66"/>
      <c r="M96" s="63"/>
      <c r="N96" s="25"/>
      <c r="P96" s="59"/>
      <c r="Q96" s="20">
        <v>1665</v>
      </c>
      <c r="R96" s="21" t="s">
        <v>47</v>
      </c>
      <c r="S96" s="62"/>
      <c r="T96" s="78"/>
      <c r="U96" s="62"/>
      <c r="V96" s="62"/>
      <c r="W96" s="62"/>
      <c r="X96" s="81"/>
      <c r="Y96" s="80"/>
      <c r="Z96" s="79"/>
    </row>
    <row r="97" spans="2:26" ht="15" hidden="1" customHeight="1" outlineLevel="1">
      <c r="B97" s="59"/>
      <c r="C97" s="20">
        <v>1675</v>
      </c>
      <c r="D97" s="21" t="s">
        <v>48</v>
      </c>
      <c r="E97" s="62"/>
      <c r="F97" s="62"/>
      <c r="G97" s="66"/>
      <c r="H97" s="63"/>
      <c r="I97" s="27"/>
      <c r="J97" s="62"/>
      <c r="K97" s="62"/>
      <c r="L97" s="66"/>
      <c r="M97" s="63"/>
      <c r="N97" s="25"/>
      <c r="P97" s="59"/>
      <c r="Q97" s="20">
        <v>1675</v>
      </c>
      <c r="R97" s="21" t="s">
        <v>48</v>
      </c>
      <c r="S97" s="62"/>
      <c r="T97" s="78"/>
      <c r="U97" s="62"/>
      <c r="V97" s="62"/>
      <c r="W97" s="62"/>
      <c r="X97" s="81"/>
      <c r="Y97" s="80"/>
      <c r="Z97" s="79"/>
    </row>
    <row r="98" spans="2:26" ht="15" hidden="1" customHeight="1" outlineLevel="1">
      <c r="B98" s="59" t="s">
        <v>49</v>
      </c>
      <c r="C98" s="28">
        <v>1615</v>
      </c>
      <c r="D98" s="21" t="s">
        <v>50</v>
      </c>
      <c r="E98" s="62"/>
      <c r="F98" s="62"/>
      <c r="G98" s="66"/>
      <c r="H98" s="63"/>
      <c r="I98" s="27"/>
      <c r="J98" s="62"/>
      <c r="K98" s="62"/>
      <c r="L98" s="66"/>
      <c r="M98" s="63"/>
      <c r="N98" s="25"/>
      <c r="P98" s="59" t="s">
        <v>49</v>
      </c>
      <c r="Q98" s="28">
        <v>1615</v>
      </c>
      <c r="R98" s="21" t="s">
        <v>50</v>
      </c>
      <c r="S98" s="62"/>
      <c r="T98" s="78"/>
      <c r="U98" s="62"/>
      <c r="V98" s="62"/>
      <c r="W98" s="62"/>
      <c r="X98" s="81"/>
      <c r="Y98" s="80"/>
      <c r="Z98" s="79"/>
    </row>
    <row r="99" spans="2:26" ht="15" hidden="1" customHeight="1" outlineLevel="1">
      <c r="B99" s="59">
        <v>1</v>
      </c>
      <c r="C99" s="28">
        <v>1620</v>
      </c>
      <c r="D99" s="21" t="s">
        <v>51</v>
      </c>
      <c r="E99" s="62"/>
      <c r="F99" s="62"/>
      <c r="G99" s="66"/>
      <c r="H99" s="63"/>
      <c r="I99" s="27"/>
      <c r="J99" s="62"/>
      <c r="K99" s="62"/>
      <c r="L99" s="66"/>
      <c r="M99" s="63"/>
      <c r="N99" s="25"/>
      <c r="P99" s="59">
        <v>1</v>
      </c>
      <c r="Q99" s="28">
        <v>1620</v>
      </c>
      <c r="R99" s="21" t="s">
        <v>51</v>
      </c>
      <c r="S99" s="62"/>
      <c r="T99" s="78"/>
      <c r="U99" s="62"/>
      <c r="V99" s="62"/>
      <c r="W99" s="62"/>
      <c r="X99" s="81"/>
      <c r="Y99" s="80"/>
      <c r="Z99" s="79"/>
    </row>
    <row r="100" spans="2:26" collapsed="1">
      <c r="B100" s="59" t="s">
        <v>49</v>
      </c>
      <c r="C100" s="20">
        <v>1705</v>
      </c>
      <c r="D100" s="21" t="s">
        <v>50</v>
      </c>
      <c r="E100" s="69"/>
      <c r="F100" s="69"/>
      <c r="G100" s="70"/>
      <c r="H100" s="71"/>
      <c r="I100" s="27"/>
      <c r="J100" s="69"/>
      <c r="K100" s="69"/>
      <c r="L100" s="70"/>
      <c r="M100" s="71"/>
      <c r="N100" s="25"/>
      <c r="P100" s="59" t="s">
        <v>49</v>
      </c>
      <c r="Q100" s="20">
        <v>1705</v>
      </c>
      <c r="R100" s="21" t="s">
        <v>50</v>
      </c>
      <c r="S100" s="69"/>
      <c r="T100" s="83"/>
      <c r="U100" s="69"/>
      <c r="V100" s="69"/>
      <c r="W100" s="69"/>
      <c r="X100" s="84"/>
      <c r="Y100" s="85"/>
      <c r="Z100" s="86"/>
    </row>
    <row r="101" spans="2:26">
      <c r="B101" s="59">
        <v>14.1</v>
      </c>
      <c r="C101" s="28">
        <v>1706</v>
      </c>
      <c r="D101" s="21" t="s">
        <v>52</v>
      </c>
      <c r="E101" s="69">
        <f>H25</f>
        <v>35093797.786435612</v>
      </c>
      <c r="F101" s="69"/>
      <c r="G101" s="70"/>
      <c r="H101" s="71">
        <f t="shared" ref="H101:H105" si="16">E101+F101+G101</f>
        <v>35093797.786435612</v>
      </c>
      <c r="I101" s="27"/>
      <c r="J101" s="69">
        <f>M25</f>
        <v>263203.48339826713</v>
      </c>
      <c r="K101" s="69">
        <f>Z101</f>
        <v>350937.97786435613</v>
      </c>
      <c r="L101" s="70"/>
      <c r="M101" s="71">
        <f t="shared" ref="M101:M105" si="17">J101+K101-L101</f>
        <v>614141.46126262331</v>
      </c>
      <c r="N101" s="25">
        <f t="shared" ref="N101:N105" si="18">H101-M101</f>
        <v>34479656.325172991</v>
      </c>
      <c r="P101" s="59">
        <v>14.1</v>
      </c>
      <c r="Q101" s="28">
        <v>1706</v>
      </c>
      <c r="R101" s="21" t="s">
        <v>52</v>
      </c>
      <c r="S101" s="69">
        <f>E101</f>
        <v>35093797.786435612</v>
      </c>
      <c r="T101" s="83"/>
      <c r="U101" s="69">
        <f t="shared" ref="U101:U105" si="19">S101-T101</f>
        <v>35093797.786435612</v>
      </c>
      <c r="V101" s="69"/>
      <c r="W101" s="69">
        <f>U101+(V101/2)</f>
        <v>35093797.786435612</v>
      </c>
      <c r="X101" s="84">
        <v>100</v>
      </c>
      <c r="Y101" s="85">
        <f t="shared" ref="Y101:Y105" si="20">1/X101</f>
        <v>0.01</v>
      </c>
      <c r="Z101" s="69">
        <f>(W101*Y101)</f>
        <v>350937.97786435613</v>
      </c>
    </row>
    <row r="102" spans="2:26">
      <c r="B102" s="59">
        <v>1</v>
      </c>
      <c r="C102" s="20">
        <v>1708</v>
      </c>
      <c r="D102" s="21" t="s">
        <v>51</v>
      </c>
      <c r="E102" s="69"/>
      <c r="F102" s="69"/>
      <c r="G102" s="70"/>
      <c r="H102" s="71"/>
      <c r="I102" s="27"/>
      <c r="J102" s="69"/>
      <c r="K102" s="69"/>
      <c r="L102" s="70"/>
      <c r="M102" s="71"/>
      <c r="N102" s="25"/>
      <c r="P102" s="59">
        <v>1</v>
      </c>
      <c r="Q102" s="20">
        <v>1708</v>
      </c>
      <c r="R102" s="21" t="s">
        <v>51</v>
      </c>
      <c r="S102" s="69"/>
      <c r="T102" s="83"/>
      <c r="U102" s="69"/>
      <c r="V102" s="69"/>
      <c r="W102" s="69"/>
      <c r="X102" s="84"/>
      <c r="Y102" s="85"/>
      <c r="Z102" s="86"/>
    </row>
    <row r="103" spans="2:26" ht="15" customHeight="1">
      <c r="B103" s="59">
        <v>47</v>
      </c>
      <c r="C103" s="20">
        <v>1715</v>
      </c>
      <c r="D103" s="21" t="s">
        <v>53</v>
      </c>
      <c r="E103" s="69"/>
      <c r="F103" s="69"/>
      <c r="G103" s="70"/>
      <c r="H103" s="71"/>
      <c r="I103" s="27"/>
      <c r="J103" s="69"/>
      <c r="K103" s="69"/>
      <c r="L103" s="70"/>
      <c r="M103" s="71"/>
      <c r="N103" s="25"/>
      <c r="P103" s="59">
        <v>47</v>
      </c>
      <c r="Q103" s="20">
        <v>1715</v>
      </c>
      <c r="R103" s="21" t="s">
        <v>53</v>
      </c>
      <c r="S103" s="69"/>
      <c r="T103" s="83"/>
      <c r="U103" s="69"/>
      <c r="V103" s="69"/>
      <c r="W103" s="69"/>
      <c r="X103" s="84"/>
      <c r="Y103" s="85"/>
      <c r="Z103" s="86"/>
    </row>
    <row r="104" spans="2:26">
      <c r="B104" s="59">
        <v>47</v>
      </c>
      <c r="C104" s="20">
        <v>1720</v>
      </c>
      <c r="D104" s="21" t="s">
        <v>54</v>
      </c>
      <c r="E104" s="69">
        <f>H28</f>
        <v>578471342.66341126</v>
      </c>
      <c r="F104" s="69">
        <v>590000</v>
      </c>
      <c r="G104" s="70"/>
      <c r="H104" s="71">
        <f t="shared" si="16"/>
        <v>579061342.66341126</v>
      </c>
      <c r="I104" s="27"/>
      <c r="J104" s="69">
        <f t="shared" ref="J104:J105" si="21">M28</f>
        <v>4819636.1888617612</v>
      </c>
      <c r="K104" s="69">
        <f>Z104</f>
        <v>6430737.1407045694</v>
      </c>
      <c r="L104" s="70"/>
      <c r="M104" s="71">
        <f t="shared" si="17"/>
        <v>11250373.32956633</v>
      </c>
      <c r="N104" s="25">
        <f t="shared" si="18"/>
        <v>567810969.3338449</v>
      </c>
      <c r="P104" s="59">
        <v>47</v>
      </c>
      <c r="Q104" s="20">
        <v>1720</v>
      </c>
      <c r="R104" s="21" t="s">
        <v>54</v>
      </c>
      <c r="S104" s="69">
        <f>E104</f>
        <v>578471342.66341126</v>
      </c>
      <c r="T104" s="83"/>
      <c r="U104" s="69">
        <f t="shared" si="19"/>
        <v>578471342.66341126</v>
      </c>
      <c r="V104" s="69">
        <f>F104</f>
        <v>590000</v>
      </c>
      <c r="W104" s="69">
        <f>U104+(V104/2)</f>
        <v>578766342.66341126</v>
      </c>
      <c r="X104" s="84">
        <v>90</v>
      </c>
      <c r="Y104" s="85">
        <f t="shared" si="20"/>
        <v>1.1111111111111112E-2</v>
      </c>
      <c r="Z104" s="69">
        <f>(W104*Y104)</f>
        <v>6430737.1407045694</v>
      </c>
    </row>
    <row r="105" spans="2:26">
      <c r="B105" s="59">
        <v>47</v>
      </c>
      <c r="C105" s="20">
        <v>1730</v>
      </c>
      <c r="D105" s="21" t="s">
        <v>55</v>
      </c>
      <c r="E105" s="69">
        <f>H29</f>
        <v>161608341.70781192</v>
      </c>
      <c r="F105" s="69"/>
      <c r="G105" s="70"/>
      <c r="H105" s="71">
        <f t="shared" si="16"/>
        <v>161608341.70781192</v>
      </c>
      <c r="I105" s="27"/>
      <c r="J105" s="69">
        <f t="shared" si="21"/>
        <v>1863763.182633644</v>
      </c>
      <c r="K105" s="69">
        <f>Z105</f>
        <v>2485017.5768448585</v>
      </c>
      <c r="L105" s="70"/>
      <c r="M105" s="71">
        <f t="shared" si="17"/>
        <v>4348780.759478502</v>
      </c>
      <c r="N105" s="25">
        <f t="shared" si="18"/>
        <v>157259560.94833341</v>
      </c>
      <c r="P105" s="59">
        <v>47</v>
      </c>
      <c r="Q105" s="20">
        <v>1730</v>
      </c>
      <c r="R105" s="21" t="s">
        <v>55</v>
      </c>
      <c r="S105" s="69">
        <f>E105</f>
        <v>161608341.70781192</v>
      </c>
      <c r="T105" s="83"/>
      <c r="U105" s="69">
        <f t="shared" si="19"/>
        <v>161608341.70781192</v>
      </c>
      <c r="V105" s="69"/>
      <c r="W105" s="69">
        <f t="shared" ref="W105" si="22">U105+(V105/2)</f>
        <v>161608341.70781192</v>
      </c>
      <c r="X105" s="84">
        <v>65.033077920116966</v>
      </c>
      <c r="Y105" s="85">
        <f t="shared" si="20"/>
        <v>1.5376790273225952E-2</v>
      </c>
      <c r="Z105" s="69">
        <f>(W105*Y105)</f>
        <v>2485017.5768448585</v>
      </c>
    </row>
    <row r="106" spans="2:26" ht="15" customHeight="1">
      <c r="B106" s="59">
        <v>47</v>
      </c>
      <c r="C106" s="20">
        <v>1735</v>
      </c>
      <c r="D106" s="21" t="s">
        <v>56</v>
      </c>
      <c r="E106" s="69"/>
      <c r="F106" s="69"/>
      <c r="G106" s="70"/>
      <c r="H106" s="71"/>
      <c r="I106" s="27"/>
      <c r="J106" s="69"/>
      <c r="K106" s="69"/>
      <c r="L106" s="70"/>
      <c r="M106" s="71"/>
      <c r="N106" s="25"/>
      <c r="P106" s="59">
        <v>47</v>
      </c>
      <c r="Q106" s="20">
        <v>1735</v>
      </c>
      <c r="R106" s="21" t="s">
        <v>56</v>
      </c>
      <c r="S106" s="69"/>
      <c r="T106" s="83"/>
      <c r="U106" s="69"/>
      <c r="V106" s="69"/>
      <c r="W106" s="69"/>
      <c r="X106" s="84"/>
      <c r="Y106" s="85"/>
      <c r="Z106" s="86"/>
    </row>
    <row r="107" spans="2:26" ht="15" customHeight="1">
      <c r="B107" s="59">
        <v>47</v>
      </c>
      <c r="C107" s="20">
        <v>1740</v>
      </c>
      <c r="D107" s="21" t="s">
        <v>57</v>
      </c>
      <c r="E107" s="69"/>
      <c r="F107" s="69"/>
      <c r="G107" s="70"/>
      <c r="H107" s="71"/>
      <c r="I107" s="27"/>
      <c r="J107" s="69"/>
      <c r="K107" s="69"/>
      <c r="L107" s="70"/>
      <c r="M107" s="71"/>
      <c r="N107" s="25"/>
      <c r="P107" s="59">
        <v>47</v>
      </c>
      <c r="Q107" s="20">
        <v>1740</v>
      </c>
      <c r="R107" s="21" t="s">
        <v>57</v>
      </c>
      <c r="S107" s="69"/>
      <c r="T107" s="83"/>
      <c r="U107" s="69"/>
      <c r="V107" s="69"/>
      <c r="W107" s="69"/>
      <c r="X107" s="84"/>
      <c r="Y107" s="85"/>
      <c r="Z107" s="86"/>
    </row>
    <row r="108" spans="2:26">
      <c r="B108" s="59">
        <v>17</v>
      </c>
      <c r="C108" s="20">
        <v>1745</v>
      </c>
      <c r="D108" s="21" t="s">
        <v>58</v>
      </c>
      <c r="E108" s="69"/>
      <c r="F108" s="69"/>
      <c r="G108" s="70"/>
      <c r="H108" s="71"/>
      <c r="I108" s="27"/>
      <c r="J108" s="69"/>
      <c r="K108" s="69"/>
      <c r="L108" s="70"/>
      <c r="M108" s="71"/>
      <c r="N108" s="25"/>
      <c r="P108" s="59">
        <v>17</v>
      </c>
      <c r="Q108" s="20">
        <v>1745</v>
      </c>
      <c r="R108" s="21" t="s">
        <v>58</v>
      </c>
      <c r="S108" s="69"/>
      <c r="T108" s="83"/>
      <c r="U108" s="69"/>
      <c r="V108" s="69"/>
      <c r="W108" s="69"/>
      <c r="X108" s="84"/>
      <c r="Y108" s="85"/>
      <c r="Z108" s="86"/>
    </row>
    <row r="109" spans="2:26" ht="15" hidden="1" customHeight="1" outlineLevel="1">
      <c r="B109" s="59">
        <v>47</v>
      </c>
      <c r="C109" s="20">
        <v>1830</v>
      </c>
      <c r="D109" s="21" t="s">
        <v>59</v>
      </c>
      <c r="E109" s="69"/>
      <c r="F109" s="69"/>
      <c r="G109" s="70"/>
      <c r="H109" s="71"/>
      <c r="I109" s="27"/>
      <c r="J109" s="69"/>
      <c r="K109" s="69"/>
      <c r="L109" s="70"/>
      <c r="M109" s="71"/>
      <c r="N109" s="25"/>
      <c r="P109" s="59">
        <v>47</v>
      </c>
      <c r="Q109" s="20">
        <v>1830</v>
      </c>
      <c r="R109" s="21" t="s">
        <v>59</v>
      </c>
      <c r="S109" s="62"/>
      <c r="T109" s="78"/>
      <c r="U109" s="62"/>
      <c r="V109" s="62"/>
      <c r="W109" s="62"/>
      <c r="X109" s="81"/>
      <c r="Y109" s="80"/>
      <c r="Z109" s="79"/>
    </row>
    <row r="110" spans="2:26" ht="14.25" hidden="1" outlineLevel="1">
      <c r="B110" s="59">
        <v>47</v>
      </c>
      <c r="C110" s="20">
        <v>1835</v>
      </c>
      <c r="D110" s="21" t="s">
        <v>60</v>
      </c>
      <c r="E110" s="69"/>
      <c r="F110" s="69"/>
      <c r="G110" s="70"/>
      <c r="H110" s="71"/>
      <c r="I110" s="27"/>
      <c r="J110" s="69"/>
      <c r="K110" s="69"/>
      <c r="L110" s="70"/>
      <c r="M110" s="71"/>
      <c r="N110" s="25"/>
      <c r="P110" s="59">
        <v>47</v>
      </c>
      <c r="Q110" s="20">
        <v>1835</v>
      </c>
      <c r="R110" s="21" t="s">
        <v>60</v>
      </c>
      <c r="S110" s="62"/>
      <c r="T110" s="78"/>
      <c r="U110" s="62"/>
      <c r="V110" s="62"/>
      <c r="W110" s="62"/>
      <c r="X110" s="81"/>
      <c r="Y110" s="80"/>
      <c r="Z110" s="79"/>
    </row>
    <row r="111" spans="2:26" ht="15" hidden="1" customHeight="1" outlineLevel="1">
      <c r="B111" s="59" t="s">
        <v>49</v>
      </c>
      <c r="C111" s="20">
        <v>1905</v>
      </c>
      <c r="D111" s="21" t="s">
        <v>50</v>
      </c>
      <c r="E111" s="69"/>
      <c r="F111" s="69"/>
      <c r="G111" s="70"/>
      <c r="H111" s="71"/>
      <c r="I111" s="27"/>
      <c r="J111" s="69"/>
      <c r="K111" s="69"/>
      <c r="L111" s="70"/>
      <c r="M111" s="71"/>
      <c r="N111" s="25"/>
      <c r="P111" s="59" t="s">
        <v>49</v>
      </c>
      <c r="Q111" s="20">
        <v>1905</v>
      </c>
      <c r="R111" s="21" t="s">
        <v>50</v>
      </c>
      <c r="S111" s="62"/>
      <c r="T111" s="78"/>
      <c r="U111" s="62"/>
      <c r="V111" s="62"/>
      <c r="W111" s="62"/>
      <c r="X111" s="81"/>
      <c r="Y111" s="80"/>
      <c r="Z111" s="79"/>
    </row>
    <row r="112" spans="2:26" ht="15" hidden="1" customHeight="1" outlineLevel="1">
      <c r="B112" s="59">
        <v>47</v>
      </c>
      <c r="C112" s="20">
        <v>1908</v>
      </c>
      <c r="D112" s="21" t="s">
        <v>61</v>
      </c>
      <c r="E112" s="69"/>
      <c r="F112" s="69"/>
      <c r="G112" s="70"/>
      <c r="H112" s="71"/>
      <c r="I112" s="27"/>
      <c r="J112" s="69"/>
      <c r="K112" s="69"/>
      <c r="L112" s="70"/>
      <c r="M112" s="71"/>
      <c r="N112" s="25"/>
      <c r="P112" s="59">
        <v>47</v>
      </c>
      <c r="Q112" s="20">
        <v>1908</v>
      </c>
      <c r="R112" s="21" t="s">
        <v>61</v>
      </c>
      <c r="S112" s="62"/>
      <c r="T112" s="78"/>
      <c r="U112" s="62"/>
      <c r="V112" s="62"/>
      <c r="W112" s="62"/>
      <c r="X112" s="81"/>
      <c r="Y112" s="80"/>
      <c r="Z112" s="79"/>
    </row>
    <row r="113" spans="2:26" ht="15" hidden="1" customHeight="1" outlineLevel="1">
      <c r="B113" s="59">
        <v>13</v>
      </c>
      <c r="C113" s="20">
        <v>1910</v>
      </c>
      <c r="D113" s="21" t="s">
        <v>62</v>
      </c>
      <c r="E113" s="69"/>
      <c r="F113" s="69"/>
      <c r="G113" s="70"/>
      <c r="H113" s="71"/>
      <c r="I113" s="27"/>
      <c r="J113" s="69"/>
      <c r="K113" s="69"/>
      <c r="L113" s="70"/>
      <c r="M113" s="71"/>
      <c r="N113" s="25"/>
      <c r="P113" s="59">
        <v>13</v>
      </c>
      <c r="Q113" s="20">
        <v>1910</v>
      </c>
      <c r="R113" s="21" t="s">
        <v>62</v>
      </c>
      <c r="S113" s="62"/>
      <c r="T113" s="78"/>
      <c r="U113" s="62"/>
      <c r="V113" s="62"/>
      <c r="W113" s="62"/>
      <c r="X113" s="81"/>
      <c r="Y113" s="80"/>
      <c r="Z113" s="79"/>
    </row>
    <row r="114" spans="2:26" ht="15" hidden="1" customHeight="1" outlineLevel="1">
      <c r="B114" s="59">
        <v>8</v>
      </c>
      <c r="C114" s="20">
        <v>1915</v>
      </c>
      <c r="D114" s="21" t="s">
        <v>63</v>
      </c>
      <c r="E114" s="69"/>
      <c r="F114" s="69"/>
      <c r="G114" s="70"/>
      <c r="H114" s="71"/>
      <c r="I114" s="27"/>
      <c r="J114" s="69"/>
      <c r="K114" s="69"/>
      <c r="L114" s="70"/>
      <c r="M114" s="71"/>
      <c r="N114" s="25"/>
      <c r="P114" s="59">
        <v>8</v>
      </c>
      <c r="Q114" s="20">
        <v>1915</v>
      </c>
      <c r="R114" s="21" t="s">
        <v>63</v>
      </c>
      <c r="S114" s="62"/>
      <c r="T114" s="78"/>
      <c r="U114" s="62"/>
      <c r="V114" s="62"/>
      <c r="W114" s="62"/>
      <c r="X114" s="81"/>
      <c r="Y114" s="80"/>
      <c r="Z114" s="79"/>
    </row>
    <row r="115" spans="2:26" ht="15" hidden="1" customHeight="1" outlineLevel="1">
      <c r="B115" s="59">
        <v>10</v>
      </c>
      <c r="C115" s="20">
        <v>1920</v>
      </c>
      <c r="D115" s="21" t="s">
        <v>64</v>
      </c>
      <c r="E115" s="69"/>
      <c r="F115" s="69"/>
      <c r="G115" s="70"/>
      <c r="H115" s="71"/>
      <c r="I115" s="27"/>
      <c r="J115" s="69"/>
      <c r="K115" s="69"/>
      <c r="L115" s="70"/>
      <c r="M115" s="71"/>
      <c r="N115" s="25"/>
      <c r="P115" s="59">
        <v>10</v>
      </c>
      <c r="Q115" s="20">
        <v>1920</v>
      </c>
      <c r="R115" s="21" t="s">
        <v>64</v>
      </c>
      <c r="S115" s="62"/>
      <c r="T115" s="78"/>
      <c r="U115" s="62"/>
      <c r="V115" s="62"/>
      <c r="W115" s="62"/>
      <c r="X115" s="81"/>
      <c r="Y115" s="80"/>
      <c r="Z115" s="79"/>
    </row>
    <row r="116" spans="2:26" ht="15" hidden="1" customHeight="1" outlineLevel="1">
      <c r="B116" s="59">
        <v>50</v>
      </c>
      <c r="C116" s="28">
        <v>1925</v>
      </c>
      <c r="D116" s="21" t="s">
        <v>65</v>
      </c>
      <c r="E116" s="69"/>
      <c r="F116" s="69"/>
      <c r="G116" s="70"/>
      <c r="H116" s="71"/>
      <c r="I116" s="27"/>
      <c r="J116" s="69"/>
      <c r="K116" s="69"/>
      <c r="L116" s="70"/>
      <c r="M116" s="71"/>
      <c r="N116" s="25"/>
      <c r="P116" s="59">
        <v>50</v>
      </c>
      <c r="Q116" s="28">
        <v>1925</v>
      </c>
      <c r="R116" s="21" t="s">
        <v>65</v>
      </c>
      <c r="S116" s="62"/>
      <c r="T116" s="78"/>
      <c r="U116" s="62"/>
      <c r="V116" s="62"/>
      <c r="W116" s="62"/>
      <c r="X116" s="81"/>
      <c r="Y116" s="80"/>
      <c r="Z116" s="79"/>
    </row>
    <row r="117" spans="2:26" ht="15" hidden="1" customHeight="1" outlineLevel="1">
      <c r="B117" s="59">
        <v>10</v>
      </c>
      <c r="C117" s="20">
        <v>1930</v>
      </c>
      <c r="D117" s="21" t="s">
        <v>66</v>
      </c>
      <c r="E117" s="69"/>
      <c r="F117" s="69"/>
      <c r="G117" s="70"/>
      <c r="H117" s="71"/>
      <c r="I117" s="27"/>
      <c r="J117" s="69"/>
      <c r="K117" s="69"/>
      <c r="L117" s="70"/>
      <c r="M117" s="71"/>
      <c r="N117" s="25"/>
      <c r="P117" s="59">
        <v>10</v>
      </c>
      <c r="Q117" s="20">
        <v>1930</v>
      </c>
      <c r="R117" s="21" t="s">
        <v>66</v>
      </c>
      <c r="S117" s="62"/>
      <c r="T117" s="78"/>
      <c r="U117" s="62"/>
      <c r="V117" s="62"/>
      <c r="W117" s="62"/>
      <c r="X117" s="81"/>
      <c r="Y117" s="80"/>
      <c r="Z117" s="79"/>
    </row>
    <row r="118" spans="2:26" ht="15" hidden="1" customHeight="1" outlineLevel="1">
      <c r="B118" s="59">
        <v>8</v>
      </c>
      <c r="C118" s="20">
        <v>1935</v>
      </c>
      <c r="D118" s="21" t="s">
        <v>67</v>
      </c>
      <c r="E118" s="69"/>
      <c r="F118" s="69"/>
      <c r="G118" s="70"/>
      <c r="H118" s="71"/>
      <c r="I118" s="27"/>
      <c r="J118" s="69"/>
      <c r="K118" s="69"/>
      <c r="L118" s="70"/>
      <c r="M118" s="71"/>
      <c r="N118" s="25"/>
      <c r="P118" s="59">
        <v>8</v>
      </c>
      <c r="Q118" s="20">
        <v>1935</v>
      </c>
      <c r="R118" s="21" t="s">
        <v>67</v>
      </c>
      <c r="S118" s="62"/>
      <c r="T118" s="78"/>
      <c r="U118" s="62"/>
      <c r="V118" s="62"/>
      <c r="W118" s="62"/>
      <c r="X118" s="81"/>
      <c r="Y118" s="80"/>
      <c r="Z118" s="79"/>
    </row>
    <row r="119" spans="2:26" ht="15" hidden="1" customHeight="1" outlineLevel="1">
      <c r="B119" s="59">
        <v>8</v>
      </c>
      <c r="C119" s="20">
        <v>1940</v>
      </c>
      <c r="D119" s="21" t="s">
        <v>68</v>
      </c>
      <c r="E119" s="69"/>
      <c r="F119" s="69"/>
      <c r="G119" s="70"/>
      <c r="H119" s="71"/>
      <c r="I119" s="27"/>
      <c r="J119" s="69"/>
      <c r="K119" s="69"/>
      <c r="L119" s="70"/>
      <c r="M119" s="71"/>
      <c r="N119" s="25"/>
      <c r="P119" s="59">
        <v>8</v>
      </c>
      <c r="Q119" s="20">
        <v>1940</v>
      </c>
      <c r="R119" s="21" t="s">
        <v>68</v>
      </c>
      <c r="S119" s="62"/>
      <c r="T119" s="78"/>
      <c r="U119" s="62"/>
      <c r="V119" s="62"/>
      <c r="W119" s="62"/>
      <c r="X119" s="81"/>
      <c r="Y119" s="80"/>
      <c r="Z119" s="79"/>
    </row>
    <row r="120" spans="2:26" ht="15" hidden="1" customHeight="1" outlineLevel="1">
      <c r="B120" s="59">
        <v>8</v>
      </c>
      <c r="C120" s="20">
        <v>1945</v>
      </c>
      <c r="D120" s="21" t="s">
        <v>69</v>
      </c>
      <c r="E120" s="69"/>
      <c r="F120" s="69"/>
      <c r="G120" s="70"/>
      <c r="H120" s="71"/>
      <c r="I120" s="27"/>
      <c r="J120" s="69"/>
      <c r="K120" s="69"/>
      <c r="L120" s="70"/>
      <c r="M120" s="71"/>
      <c r="N120" s="25"/>
      <c r="P120" s="59">
        <v>8</v>
      </c>
      <c r="Q120" s="20">
        <v>1945</v>
      </c>
      <c r="R120" s="21" t="s">
        <v>69</v>
      </c>
      <c r="S120" s="62"/>
      <c r="T120" s="78"/>
      <c r="U120" s="62"/>
      <c r="V120" s="62"/>
      <c r="W120" s="62"/>
      <c r="X120" s="81"/>
      <c r="Y120" s="80"/>
      <c r="Z120" s="79"/>
    </row>
    <row r="121" spans="2:26" ht="15" hidden="1" customHeight="1" outlineLevel="1">
      <c r="B121" s="59">
        <v>8</v>
      </c>
      <c r="C121" s="20">
        <v>1950</v>
      </c>
      <c r="D121" s="21" t="s">
        <v>70</v>
      </c>
      <c r="E121" s="69"/>
      <c r="F121" s="69"/>
      <c r="G121" s="70"/>
      <c r="H121" s="71"/>
      <c r="I121" s="27"/>
      <c r="J121" s="69"/>
      <c r="K121" s="69"/>
      <c r="L121" s="70"/>
      <c r="M121" s="71"/>
      <c r="N121" s="25"/>
      <c r="P121" s="59">
        <v>8</v>
      </c>
      <c r="Q121" s="20">
        <v>1950</v>
      </c>
      <c r="R121" s="21" t="s">
        <v>70</v>
      </c>
      <c r="S121" s="62"/>
      <c r="T121" s="78"/>
      <c r="U121" s="62"/>
      <c r="V121" s="62"/>
      <c r="W121" s="62"/>
      <c r="X121" s="81"/>
      <c r="Y121" s="80"/>
      <c r="Z121" s="79"/>
    </row>
    <row r="122" spans="2:26" ht="15" hidden="1" customHeight="1" outlineLevel="1">
      <c r="B122" s="59">
        <v>8</v>
      </c>
      <c r="C122" s="20">
        <v>1955</v>
      </c>
      <c r="D122" s="21" t="s">
        <v>71</v>
      </c>
      <c r="E122" s="69"/>
      <c r="F122" s="69"/>
      <c r="G122" s="70"/>
      <c r="H122" s="71"/>
      <c r="I122" s="27"/>
      <c r="J122" s="69"/>
      <c r="K122" s="69"/>
      <c r="L122" s="70"/>
      <c r="M122" s="71"/>
      <c r="N122" s="25"/>
      <c r="P122" s="59">
        <v>8</v>
      </c>
      <c r="Q122" s="20">
        <v>1955</v>
      </c>
      <c r="R122" s="21" t="s">
        <v>71</v>
      </c>
      <c r="S122" s="62"/>
      <c r="T122" s="78"/>
      <c r="U122" s="62"/>
      <c r="V122" s="62"/>
      <c r="W122" s="62"/>
      <c r="X122" s="81"/>
      <c r="Y122" s="80"/>
      <c r="Z122" s="79"/>
    </row>
    <row r="123" spans="2:26" ht="14.25" hidden="1" outlineLevel="1">
      <c r="B123" s="59">
        <v>8</v>
      </c>
      <c r="C123" s="20">
        <v>1960</v>
      </c>
      <c r="D123" s="21" t="s">
        <v>72</v>
      </c>
      <c r="E123" s="69"/>
      <c r="F123" s="69"/>
      <c r="G123" s="70"/>
      <c r="H123" s="71"/>
      <c r="I123" s="27"/>
      <c r="J123" s="69"/>
      <c r="K123" s="69"/>
      <c r="L123" s="70"/>
      <c r="M123" s="71"/>
      <c r="N123" s="25"/>
      <c r="P123" s="59">
        <v>8</v>
      </c>
      <c r="Q123" s="20">
        <v>1960</v>
      </c>
      <c r="R123" s="21" t="s">
        <v>72</v>
      </c>
      <c r="S123" s="62"/>
      <c r="T123" s="78"/>
      <c r="U123" s="62"/>
      <c r="V123" s="62"/>
      <c r="W123" s="62"/>
      <c r="X123" s="81"/>
      <c r="Y123" s="80"/>
      <c r="Z123" s="79"/>
    </row>
    <row r="124" spans="2:26" ht="25.5" hidden="1" customHeight="1" outlineLevel="1">
      <c r="B124" s="72">
        <v>47</v>
      </c>
      <c r="C124" s="20">
        <v>1970</v>
      </c>
      <c r="D124" s="21" t="s">
        <v>73</v>
      </c>
      <c r="E124" s="69"/>
      <c r="F124" s="69"/>
      <c r="G124" s="70"/>
      <c r="H124" s="71"/>
      <c r="I124" s="27"/>
      <c r="J124" s="69"/>
      <c r="K124" s="69"/>
      <c r="L124" s="70"/>
      <c r="M124" s="71"/>
      <c r="N124" s="25"/>
      <c r="P124" s="72">
        <v>47</v>
      </c>
      <c r="Q124" s="20">
        <v>1970</v>
      </c>
      <c r="R124" s="21" t="s">
        <v>73</v>
      </c>
      <c r="S124" s="62"/>
      <c r="T124" s="78"/>
      <c r="U124" s="62"/>
      <c r="V124" s="62"/>
      <c r="W124" s="62"/>
      <c r="X124" s="81"/>
      <c r="Y124" s="80"/>
      <c r="Z124" s="79"/>
    </row>
    <row r="125" spans="2:26" ht="25.5" hidden="1" customHeight="1" outlineLevel="1">
      <c r="B125" s="59">
        <v>47</v>
      </c>
      <c r="C125" s="20">
        <v>1975</v>
      </c>
      <c r="D125" s="21" t="s">
        <v>74</v>
      </c>
      <c r="E125" s="69"/>
      <c r="F125" s="69"/>
      <c r="G125" s="70"/>
      <c r="H125" s="71"/>
      <c r="I125" s="27"/>
      <c r="J125" s="69"/>
      <c r="K125" s="69"/>
      <c r="L125" s="70"/>
      <c r="M125" s="71"/>
      <c r="N125" s="25"/>
      <c r="P125" s="59">
        <v>47</v>
      </c>
      <c r="Q125" s="20">
        <v>1975</v>
      </c>
      <c r="R125" s="21" t="s">
        <v>74</v>
      </c>
      <c r="S125" s="62"/>
      <c r="T125" s="78"/>
      <c r="U125" s="62"/>
      <c r="V125" s="62"/>
      <c r="W125" s="62"/>
      <c r="X125" s="81"/>
      <c r="Y125" s="80"/>
      <c r="Z125" s="79"/>
    </row>
    <row r="126" spans="2:26" ht="15" hidden="1" customHeight="1" outlineLevel="1">
      <c r="B126" s="59">
        <v>47</v>
      </c>
      <c r="C126" s="20">
        <v>1980</v>
      </c>
      <c r="D126" s="21" t="s">
        <v>75</v>
      </c>
      <c r="E126" s="69"/>
      <c r="F126" s="69"/>
      <c r="G126" s="70"/>
      <c r="H126" s="71"/>
      <c r="I126" s="27"/>
      <c r="J126" s="69"/>
      <c r="K126" s="69"/>
      <c r="L126" s="70"/>
      <c r="M126" s="71"/>
      <c r="N126" s="25"/>
      <c r="P126" s="59">
        <v>47</v>
      </c>
      <c r="Q126" s="20">
        <v>1980</v>
      </c>
      <c r="R126" s="21" t="s">
        <v>75</v>
      </c>
      <c r="S126" s="62"/>
      <c r="T126" s="78"/>
      <c r="U126" s="62"/>
      <c r="V126" s="62"/>
      <c r="W126" s="62"/>
      <c r="X126" s="81"/>
      <c r="Y126" s="80"/>
      <c r="Z126" s="79"/>
    </row>
    <row r="127" spans="2:26" ht="15" hidden="1" customHeight="1" outlineLevel="1">
      <c r="B127" s="59">
        <v>47</v>
      </c>
      <c r="C127" s="20">
        <v>1985</v>
      </c>
      <c r="D127" s="21" t="s">
        <v>76</v>
      </c>
      <c r="E127" s="69"/>
      <c r="F127" s="69"/>
      <c r="G127" s="70"/>
      <c r="H127" s="71"/>
      <c r="I127" s="27"/>
      <c r="J127" s="69"/>
      <c r="K127" s="69"/>
      <c r="L127" s="70"/>
      <c r="M127" s="71"/>
      <c r="N127" s="25"/>
      <c r="P127" s="59">
        <v>47</v>
      </c>
      <c r="Q127" s="20">
        <v>1985</v>
      </c>
      <c r="R127" s="21" t="s">
        <v>76</v>
      </c>
      <c r="S127" s="62"/>
      <c r="T127" s="78"/>
      <c r="U127" s="62"/>
      <c r="V127" s="62"/>
      <c r="W127" s="62"/>
      <c r="X127" s="81"/>
      <c r="Y127" s="80"/>
      <c r="Z127" s="79"/>
    </row>
    <row r="128" spans="2:26" ht="15" hidden="1" customHeight="1" outlineLevel="1">
      <c r="B128" s="72">
        <v>47</v>
      </c>
      <c r="C128" s="20">
        <v>1990</v>
      </c>
      <c r="D128" s="31" t="s">
        <v>77</v>
      </c>
      <c r="E128" s="69"/>
      <c r="F128" s="69"/>
      <c r="G128" s="70"/>
      <c r="H128" s="71"/>
      <c r="I128" s="27"/>
      <c r="J128" s="69"/>
      <c r="K128" s="69"/>
      <c r="L128" s="70"/>
      <c r="M128" s="71"/>
      <c r="N128" s="25"/>
      <c r="P128" s="72">
        <v>47</v>
      </c>
      <c r="Q128" s="20">
        <v>1990</v>
      </c>
      <c r="R128" s="31" t="s">
        <v>77</v>
      </c>
      <c r="S128" s="62"/>
      <c r="T128" s="78"/>
      <c r="U128" s="62"/>
      <c r="V128" s="62"/>
      <c r="W128" s="62"/>
      <c r="X128" s="81"/>
      <c r="Y128" s="80"/>
      <c r="Z128" s="79"/>
    </row>
    <row r="129" spans="2:26" ht="15" hidden="1" customHeight="1" outlineLevel="1">
      <c r="B129" s="59">
        <v>47</v>
      </c>
      <c r="C129" s="20">
        <v>1995</v>
      </c>
      <c r="D129" s="21" t="s">
        <v>78</v>
      </c>
      <c r="E129" s="69"/>
      <c r="F129" s="69"/>
      <c r="G129" s="70"/>
      <c r="H129" s="71"/>
      <c r="I129" s="27"/>
      <c r="J129" s="69"/>
      <c r="K129" s="69"/>
      <c r="L129" s="70"/>
      <c r="M129" s="71"/>
      <c r="N129" s="25"/>
      <c r="P129" s="59">
        <v>47</v>
      </c>
      <c r="Q129" s="20">
        <v>1995</v>
      </c>
      <c r="R129" s="21" t="s">
        <v>78</v>
      </c>
      <c r="S129" s="62"/>
      <c r="T129" s="78"/>
      <c r="U129" s="62"/>
      <c r="V129" s="62"/>
      <c r="W129" s="62"/>
      <c r="X129" s="81"/>
      <c r="Y129" s="80"/>
      <c r="Z129" s="79"/>
    </row>
    <row r="130" spans="2:26" ht="15" hidden="1" customHeight="1" outlineLevel="1">
      <c r="B130" s="59">
        <v>47</v>
      </c>
      <c r="C130" s="20">
        <v>2440</v>
      </c>
      <c r="D130" s="21" t="s">
        <v>79</v>
      </c>
      <c r="E130" s="69"/>
      <c r="F130" s="69"/>
      <c r="G130" s="70"/>
      <c r="H130" s="71"/>
      <c r="J130" s="69"/>
      <c r="K130" s="69"/>
      <c r="L130" s="70"/>
      <c r="M130" s="71"/>
      <c r="N130" s="25"/>
      <c r="P130" s="59">
        <v>47</v>
      </c>
      <c r="Q130" s="20">
        <v>2440</v>
      </c>
      <c r="R130" s="21" t="s">
        <v>79</v>
      </c>
      <c r="S130" s="62"/>
      <c r="T130" s="78"/>
      <c r="U130" s="62"/>
      <c r="V130" s="62"/>
      <c r="W130" s="62"/>
      <c r="X130" s="81"/>
      <c r="Y130" s="80"/>
      <c r="Z130" s="79"/>
    </row>
    <row r="131" spans="2:26" ht="15" collapsed="1">
      <c r="B131" s="32"/>
      <c r="C131" s="33"/>
      <c r="D131" s="34"/>
      <c r="E131" s="34"/>
      <c r="F131" s="34"/>
      <c r="G131" s="58"/>
      <c r="H131" s="71"/>
      <c r="J131" s="34"/>
      <c r="K131" s="69"/>
      <c r="L131" s="70"/>
      <c r="M131" s="71"/>
      <c r="N131" s="25"/>
      <c r="P131" s="32"/>
      <c r="Q131" s="33"/>
      <c r="R131" s="73" t="s">
        <v>80</v>
      </c>
      <c r="S131" s="36">
        <f>SUM(S93:S130)</f>
        <v>775173482.15765882</v>
      </c>
      <c r="T131" s="36">
        <f t="shared" ref="T131:Z131" si="23">SUM(T93:T130)</f>
        <v>0</v>
      </c>
      <c r="U131" s="36">
        <f t="shared" si="23"/>
        <v>775173482.15765882</v>
      </c>
      <c r="V131" s="36">
        <f t="shared" si="23"/>
        <v>590000</v>
      </c>
      <c r="W131" s="36">
        <f t="shared" si="23"/>
        <v>775468482.15765882</v>
      </c>
      <c r="X131" s="77"/>
      <c r="Y131" s="82"/>
      <c r="Z131" s="36">
        <f t="shared" si="23"/>
        <v>9266692.6954137832</v>
      </c>
    </row>
    <row r="132" spans="2:26">
      <c r="B132" s="32"/>
      <c r="C132" s="33"/>
      <c r="D132" s="35" t="s">
        <v>81</v>
      </c>
      <c r="E132" s="36">
        <f>SUM(E93:E131)</f>
        <v>775173482.15765882</v>
      </c>
      <c r="F132" s="36">
        <f>SUM(F93:F131)</f>
        <v>590000</v>
      </c>
      <c r="G132" s="36">
        <f>SUM(G93:G131)</f>
        <v>0</v>
      </c>
      <c r="H132" s="36">
        <f>SUM(H93:H131)</f>
        <v>775763482.15765882</v>
      </c>
      <c r="I132" s="35"/>
      <c r="J132" s="36">
        <f>SUM(J93:J131)</f>
        <v>6946602.8548936723</v>
      </c>
      <c r="K132" s="36">
        <f>SUM(K93:K131)</f>
        <v>9266692.6954137832</v>
      </c>
      <c r="L132" s="36">
        <f>SUM(L93:L130)</f>
        <v>0</v>
      </c>
      <c r="M132" s="36">
        <f>SUM(M93:M131)</f>
        <v>16213295.550307455</v>
      </c>
      <c r="N132" s="25">
        <f>SUM(N93:N131)</f>
        <v>759550186.6073513</v>
      </c>
    </row>
    <row r="133" spans="2:26" ht="38.25">
      <c r="B133" s="32"/>
      <c r="C133" s="33"/>
      <c r="D133" s="37" t="s">
        <v>105</v>
      </c>
      <c r="E133" s="25"/>
      <c r="F133" s="52"/>
      <c r="G133" s="52"/>
      <c r="H133" s="71"/>
      <c r="I133" s="26"/>
      <c r="J133" s="52"/>
      <c r="K133" s="52"/>
      <c r="L133" s="52"/>
      <c r="M133" s="71">
        <f>J133+K133+L133</f>
        <v>0</v>
      </c>
      <c r="N133" s="25">
        <f>H133-M133</f>
        <v>0</v>
      </c>
    </row>
    <row r="134" spans="2:26" ht="25.5" customHeight="1">
      <c r="B134" s="32"/>
      <c r="C134" s="33"/>
      <c r="D134" s="38" t="s">
        <v>106</v>
      </c>
      <c r="E134" s="25"/>
      <c r="F134" s="52"/>
      <c r="G134" s="52"/>
      <c r="H134" s="71"/>
      <c r="I134" s="26"/>
      <c r="J134" s="52"/>
      <c r="K134" s="52"/>
      <c r="L134" s="52"/>
      <c r="M134" s="71">
        <f>J134+K134+L134</f>
        <v>0</v>
      </c>
      <c r="N134" s="25">
        <f>H134-M134</f>
        <v>0</v>
      </c>
    </row>
    <row r="135" spans="2:26">
      <c r="B135" s="32"/>
      <c r="C135" s="33"/>
      <c r="D135" s="35" t="s">
        <v>84</v>
      </c>
      <c r="E135" s="36">
        <f>SUM(E132:E134)</f>
        <v>775173482.15765882</v>
      </c>
      <c r="F135" s="36">
        <f t="shared" ref="F135:G135" si="24">SUM(F132:F134)</f>
        <v>590000</v>
      </c>
      <c r="G135" s="36">
        <f t="shared" si="24"/>
        <v>0</v>
      </c>
      <c r="H135" s="36">
        <f>SUM(H132:H134)</f>
        <v>775763482.15765882</v>
      </c>
      <c r="I135" s="35"/>
      <c r="J135" s="36">
        <f>SUM(J132:J134)</f>
        <v>6946602.8548936723</v>
      </c>
      <c r="K135" s="36">
        <f t="shared" ref="K135:L135" si="25">SUM(K132:K134)</f>
        <v>9266692.6954137832</v>
      </c>
      <c r="L135" s="36">
        <f t="shared" si="25"/>
        <v>0</v>
      </c>
      <c r="M135" s="36">
        <f>SUM(M132:M134)</f>
        <v>16213295.550307455</v>
      </c>
      <c r="N135" s="25">
        <f>H135-M135</f>
        <v>759550186.6073513</v>
      </c>
    </row>
    <row r="136" spans="2:26" ht="14.25">
      <c r="B136" s="32"/>
      <c r="C136" s="33"/>
      <c r="D136" s="97" t="s">
        <v>85</v>
      </c>
      <c r="E136" s="98"/>
      <c r="F136" s="98"/>
      <c r="G136" s="98"/>
      <c r="H136" s="98"/>
      <c r="I136" s="98"/>
      <c r="J136" s="99"/>
      <c r="K136" s="52"/>
      <c r="L136" s="26"/>
      <c r="M136" s="64"/>
      <c r="N136" s="26"/>
    </row>
    <row r="137" spans="2:26" ht="14.25">
      <c r="B137" s="32"/>
      <c r="C137" s="33"/>
      <c r="D137" s="89" t="s">
        <v>80</v>
      </c>
      <c r="E137" s="90"/>
      <c r="F137" s="90"/>
      <c r="G137" s="90"/>
      <c r="H137" s="90"/>
      <c r="I137" s="90"/>
      <c r="J137" s="91"/>
      <c r="K137" s="35">
        <f>K135+K136</f>
        <v>9266692.6954137832</v>
      </c>
      <c r="M137" s="64"/>
      <c r="N137" s="26"/>
    </row>
    <row r="139" spans="2:26">
      <c r="E139" s="40"/>
      <c r="J139" s="3" t="s">
        <v>86</v>
      </c>
    </row>
    <row r="140" spans="2:26" ht="14.25">
      <c r="B140" s="32">
        <v>10</v>
      </c>
      <c r="C140" s="33"/>
      <c r="D140" s="34" t="s">
        <v>87</v>
      </c>
      <c r="E140" s="29"/>
      <c r="J140" s="3" t="s">
        <v>87</v>
      </c>
      <c r="L140" s="67"/>
    </row>
    <row r="141" spans="2:26" ht="14.25">
      <c r="B141" s="32">
        <v>8</v>
      </c>
      <c r="C141" s="33"/>
      <c r="D141" s="34" t="s">
        <v>67</v>
      </c>
      <c r="E141" s="41"/>
      <c r="J141" s="3" t="s">
        <v>67</v>
      </c>
      <c r="L141" s="68"/>
    </row>
    <row r="142" spans="2:26" ht="14.25">
      <c r="J142" s="4" t="s">
        <v>88</v>
      </c>
      <c r="L142" s="65">
        <f>K137-L140-L141</f>
        <v>9266692.6954137832</v>
      </c>
      <c r="M142" s="26"/>
    </row>
    <row r="144" spans="2:26" hidden="1" outlineLevel="1">
      <c r="B144" s="43" t="s">
        <v>89</v>
      </c>
    </row>
    <row r="145" spans="2:14" hidden="1" outlineLevel="1">
      <c r="E145" s="26"/>
      <c r="J145" s="26"/>
    </row>
    <row r="146" spans="2:14" ht="12.75" hidden="1" customHeight="1" outlineLevel="1">
      <c r="B146" s="44">
        <v>1</v>
      </c>
      <c r="C146" s="87" t="s">
        <v>90</v>
      </c>
      <c r="D146" s="87"/>
      <c r="E146" s="87"/>
      <c r="F146" s="87"/>
      <c r="G146" s="87"/>
      <c r="H146" s="87"/>
      <c r="I146" s="87"/>
      <c r="J146" s="87"/>
      <c r="K146" s="87"/>
      <c r="L146" s="87"/>
      <c r="M146" s="87"/>
      <c r="N146" s="87"/>
    </row>
    <row r="147" spans="2:14" hidden="1" outlineLevel="1">
      <c r="B147" s="44"/>
      <c r="C147" s="87"/>
      <c r="D147" s="87"/>
      <c r="E147" s="87"/>
      <c r="F147" s="87"/>
      <c r="G147" s="87"/>
      <c r="H147" s="87"/>
      <c r="I147" s="87"/>
      <c r="J147" s="87"/>
      <c r="K147" s="87"/>
      <c r="L147" s="87"/>
      <c r="M147" s="87"/>
      <c r="N147" s="87"/>
    </row>
    <row r="148" spans="2:14" ht="12.75" hidden="1" customHeight="1" outlineLevel="1">
      <c r="B148" s="44"/>
      <c r="C148" s="45"/>
      <c r="D148" s="46"/>
      <c r="E148" s="46"/>
      <c r="F148" s="46"/>
      <c r="G148" s="46"/>
      <c r="H148" s="46"/>
      <c r="I148" s="46"/>
      <c r="J148" s="46"/>
      <c r="K148" s="46"/>
      <c r="L148" s="46"/>
      <c r="M148" s="46"/>
      <c r="N148" s="46"/>
    </row>
    <row r="149" spans="2:14" ht="12.75" hidden="1" customHeight="1" outlineLevel="1">
      <c r="B149" s="44">
        <v>2</v>
      </c>
      <c r="C149" s="87" t="s">
        <v>91</v>
      </c>
      <c r="D149" s="87"/>
      <c r="E149" s="87"/>
      <c r="F149" s="87"/>
      <c r="G149" s="87"/>
      <c r="H149" s="87"/>
      <c r="I149" s="87"/>
      <c r="J149" s="87"/>
      <c r="K149" s="87"/>
      <c r="L149" s="87"/>
      <c r="M149" s="87"/>
      <c r="N149" s="87"/>
    </row>
    <row r="150" spans="2:14" hidden="1" outlineLevel="1">
      <c r="B150" s="44"/>
      <c r="C150" s="87"/>
      <c r="D150" s="87"/>
      <c r="E150" s="87"/>
      <c r="F150" s="87"/>
      <c r="G150" s="87"/>
      <c r="H150" s="87"/>
      <c r="I150" s="87"/>
      <c r="J150" s="87"/>
      <c r="K150" s="87"/>
      <c r="L150" s="87"/>
      <c r="M150" s="87"/>
      <c r="N150" s="87"/>
    </row>
    <row r="151" spans="2:14" hidden="1" outlineLevel="1">
      <c r="B151" s="44"/>
      <c r="C151" s="45"/>
      <c r="D151" s="46"/>
      <c r="E151" s="46"/>
      <c r="F151" s="46"/>
      <c r="G151" s="46"/>
      <c r="H151" s="46"/>
      <c r="I151" s="46"/>
      <c r="J151" s="46"/>
      <c r="K151" s="46"/>
      <c r="L151" s="46"/>
      <c r="M151" s="46"/>
      <c r="N151" s="46"/>
    </row>
    <row r="152" spans="2:14" ht="12.75" hidden="1" customHeight="1" outlineLevel="1">
      <c r="B152" s="44">
        <v>3</v>
      </c>
      <c r="C152" s="87" t="s">
        <v>92</v>
      </c>
      <c r="D152" s="87"/>
      <c r="E152" s="87"/>
      <c r="F152" s="87"/>
      <c r="G152" s="87"/>
      <c r="H152" s="87"/>
      <c r="I152" s="87"/>
      <c r="J152" s="87"/>
      <c r="K152" s="87"/>
      <c r="L152" s="87"/>
      <c r="M152" s="87"/>
      <c r="N152" s="87"/>
    </row>
    <row r="153" spans="2:14" hidden="1" outlineLevel="1">
      <c r="B153" s="44"/>
      <c r="C153" s="45"/>
      <c r="D153" s="46"/>
      <c r="E153" s="46"/>
      <c r="F153" s="46"/>
      <c r="G153" s="46"/>
      <c r="H153" s="46"/>
      <c r="I153" s="46"/>
      <c r="J153" s="46"/>
      <c r="K153" s="46"/>
      <c r="L153" s="46"/>
      <c r="M153" s="46"/>
      <c r="N153" s="46"/>
    </row>
    <row r="154" spans="2:14" hidden="1" outlineLevel="1">
      <c r="B154" s="44">
        <v>4</v>
      </c>
      <c r="C154" s="47" t="s">
        <v>93</v>
      </c>
      <c r="D154" s="46"/>
      <c r="E154" s="46"/>
      <c r="F154" s="46"/>
      <c r="G154" s="46"/>
      <c r="H154" s="46"/>
      <c r="I154" s="46"/>
      <c r="J154" s="46"/>
      <c r="K154" s="46"/>
      <c r="L154" s="46"/>
      <c r="M154" s="46"/>
      <c r="N154" s="46"/>
    </row>
    <row r="155" spans="2:14" hidden="1" outlineLevel="1">
      <c r="B155" s="44"/>
      <c r="C155" s="45"/>
      <c r="D155" s="46"/>
      <c r="E155" s="46"/>
      <c r="F155" s="46"/>
      <c r="G155" s="46"/>
      <c r="H155" s="46"/>
      <c r="I155" s="46"/>
      <c r="J155" s="46"/>
      <c r="K155" s="46"/>
      <c r="L155" s="46"/>
      <c r="M155" s="46"/>
      <c r="N155" s="46"/>
    </row>
    <row r="156" spans="2:14" hidden="1" outlineLevel="1">
      <c r="B156" s="44">
        <v>5</v>
      </c>
      <c r="C156" s="47" t="s">
        <v>94</v>
      </c>
      <c r="D156" s="46"/>
      <c r="E156" s="46"/>
      <c r="F156" s="46"/>
      <c r="G156" s="46"/>
      <c r="H156" s="46"/>
      <c r="I156" s="46"/>
      <c r="J156" s="46"/>
      <c r="K156" s="46"/>
      <c r="L156" s="46"/>
      <c r="M156" s="46"/>
      <c r="N156" s="46"/>
    </row>
    <row r="157" spans="2:14" hidden="1" outlineLevel="1">
      <c r="B157" s="44"/>
      <c r="C157" s="45"/>
      <c r="D157" s="46"/>
      <c r="E157" s="46"/>
      <c r="F157" s="46"/>
      <c r="G157" s="46"/>
      <c r="H157" s="46"/>
      <c r="I157" s="46"/>
      <c r="J157" s="46"/>
      <c r="K157" s="46"/>
      <c r="L157" s="46"/>
      <c r="M157" s="46"/>
      <c r="N157" s="46"/>
    </row>
    <row r="158" spans="2:14" ht="12.75" hidden="1" customHeight="1" outlineLevel="1">
      <c r="B158" s="44">
        <v>6</v>
      </c>
      <c r="C158" s="87" t="s">
        <v>95</v>
      </c>
      <c r="D158" s="87"/>
      <c r="E158" s="87"/>
      <c r="F158" s="87"/>
      <c r="G158" s="87"/>
      <c r="H158" s="87"/>
      <c r="I158" s="87"/>
      <c r="J158" s="87"/>
      <c r="K158" s="87"/>
      <c r="L158" s="87"/>
      <c r="M158" s="87"/>
      <c r="N158" s="87"/>
    </row>
    <row r="159" spans="2:14" hidden="1" outlineLevel="1">
      <c r="B159" s="46"/>
      <c r="C159" s="87"/>
      <c r="D159" s="87"/>
      <c r="E159" s="87"/>
      <c r="F159" s="87"/>
      <c r="G159" s="87"/>
      <c r="H159" s="87"/>
      <c r="I159" s="87"/>
      <c r="J159" s="87"/>
      <c r="K159" s="87"/>
      <c r="L159" s="87"/>
      <c r="M159" s="87"/>
      <c r="N159" s="87"/>
    </row>
    <row r="160" spans="2:14" hidden="1" outlineLevel="1">
      <c r="B160" s="46"/>
      <c r="C160" s="87"/>
      <c r="D160" s="87"/>
      <c r="E160" s="87"/>
      <c r="F160" s="87"/>
      <c r="G160" s="87"/>
      <c r="H160" s="87"/>
      <c r="I160" s="87"/>
      <c r="J160" s="87"/>
      <c r="K160" s="87"/>
      <c r="L160" s="87"/>
      <c r="M160" s="87"/>
      <c r="N160" s="87"/>
    </row>
    <row r="161" spans="2:26" hidden="1" outlineLevel="1"/>
    <row r="162" spans="2:26" collapsed="1"/>
    <row r="163" spans="2:26" ht="21">
      <c r="B163" s="88" t="s">
        <v>103</v>
      </c>
      <c r="C163" s="88"/>
      <c r="D163" s="88"/>
      <c r="E163" s="88"/>
      <c r="F163" s="88"/>
      <c r="G163" s="88"/>
      <c r="H163" s="88"/>
      <c r="I163" s="88"/>
      <c r="J163" s="88"/>
      <c r="K163" s="88"/>
      <c r="L163" s="88"/>
      <c r="M163" s="88"/>
      <c r="N163" s="88"/>
      <c r="P163" s="100" t="s">
        <v>104</v>
      </c>
      <c r="Q163" s="100"/>
      <c r="R163" s="100"/>
      <c r="S163" s="100"/>
      <c r="T163" s="100"/>
      <c r="U163" s="100"/>
      <c r="V163" s="100"/>
      <c r="W163" s="100"/>
      <c r="X163" s="100"/>
      <c r="Y163" s="100"/>
      <c r="Z163" s="100"/>
    </row>
    <row r="165" spans="2:26" ht="14.25">
      <c r="F165" s="7" t="s">
        <v>9</v>
      </c>
      <c r="G165" s="61" t="s">
        <v>10</v>
      </c>
      <c r="S165" s="7" t="s">
        <v>9</v>
      </c>
      <c r="T165" s="61" t="s">
        <v>10</v>
      </c>
    </row>
    <row r="166" spans="2:26" ht="15">
      <c r="F166" s="7" t="s">
        <v>11</v>
      </c>
      <c r="G166" s="93" t="s">
        <v>98</v>
      </c>
      <c r="H166" s="93"/>
      <c r="S166" s="7" t="s">
        <v>11</v>
      </c>
      <c r="T166" s="93" t="str">
        <f>G166</f>
        <v>1/1/24 - 12/31/24</v>
      </c>
      <c r="U166" s="93"/>
    </row>
    <row r="168" spans="2:26">
      <c r="E168" s="94" t="s">
        <v>13</v>
      </c>
      <c r="F168" s="95"/>
      <c r="G168" s="95"/>
      <c r="H168" s="96"/>
      <c r="J168" s="9"/>
      <c r="K168" s="10" t="s">
        <v>14</v>
      </c>
      <c r="L168" s="10"/>
      <c r="M168" s="11"/>
      <c r="S168" s="74" t="s">
        <v>15</v>
      </c>
      <c r="T168" s="74" t="s">
        <v>16</v>
      </c>
      <c r="U168" s="74" t="s">
        <v>17</v>
      </c>
      <c r="V168" s="74" t="s">
        <v>18</v>
      </c>
      <c r="W168" s="74" t="s">
        <v>19</v>
      </c>
      <c r="X168" s="74" t="s">
        <v>20</v>
      </c>
      <c r="Y168" s="74" t="s">
        <v>21</v>
      </c>
      <c r="Z168" s="74" t="s">
        <v>99</v>
      </c>
    </row>
    <row r="169" spans="2:26" ht="27">
      <c r="B169" s="12" t="s">
        <v>23</v>
      </c>
      <c r="C169" s="13" t="s">
        <v>24</v>
      </c>
      <c r="D169" s="14" t="s">
        <v>25</v>
      </c>
      <c r="E169" s="15" t="s">
        <v>26</v>
      </c>
      <c r="F169" s="16" t="s">
        <v>27</v>
      </c>
      <c r="G169" s="16" t="s">
        <v>28</v>
      </c>
      <c r="H169" s="12" t="s">
        <v>29</v>
      </c>
      <c r="I169" s="17"/>
      <c r="J169" s="18" t="s">
        <v>26</v>
      </c>
      <c r="K169" s="16" t="s">
        <v>30</v>
      </c>
      <c r="L169" s="16" t="s">
        <v>28</v>
      </c>
      <c r="M169" s="12" t="s">
        <v>29</v>
      </c>
      <c r="N169" s="12" t="s">
        <v>31</v>
      </c>
      <c r="P169" s="75" t="s">
        <v>32</v>
      </c>
      <c r="Q169" s="75" t="s">
        <v>33</v>
      </c>
      <c r="R169" s="75" t="s">
        <v>34</v>
      </c>
      <c r="S169" s="76" t="s">
        <v>35</v>
      </c>
      <c r="T169" s="76" t="s">
        <v>36</v>
      </c>
      <c r="U169" s="76" t="s">
        <v>37</v>
      </c>
      <c r="V169" s="76" t="s">
        <v>38</v>
      </c>
      <c r="W169" s="76" t="s">
        <v>39</v>
      </c>
      <c r="X169" s="76" t="s">
        <v>40</v>
      </c>
      <c r="Y169" s="76" t="s">
        <v>41</v>
      </c>
      <c r="Z169" s="76" t="s">
        <v>42</v>
      </c>
    </row>
    <row r="170" spans="2:26" ht="15" hidden="1" customHeight="1" outlineLevel="1">
      <c r="B170" s="59">
        <v>12</v>
      </c>
      <c r="C170" s="20">
        <v>1610</v>
      </c>
      <c r="D170" s="21" t="s">
        <v>43</v>
      </c>
      <c r="E170" s="62"/>
      <c r="F170" s="62"/>
      <c r="G170" s="66"/>
      <c r="H170" s="63"/>
      <c r="I170" s="24"/>
      <c r="J170" s="62"/>
      <c r="K170" s="62"/>
      <c r="L170" s="66"/>
      <c r="M170" s="63"/>
      <c r="N170" s="25"/>
      <c r="P170" s="59">
        <v>12</v>
      </c>
      <c r="Q170" s="20">
        <v>1610</v>
      </c>
      <c r="R170" s="21" t="s">
        <v>43</v>
      </c>
      <c r="S170" s="62"/>
      <c r="T170" s="78"/>
      <c r="U170" s="62"/>
      <c r="V170" s="62"/>
      <c r="W170" s="62"/>
      <c r="X170" s="81"/>
      <c r="Y170" s="80"/>
      <c r="Z170" s="79"/>
    </row>
    <row r="171" spans="2:26" ht="25.5" hidden="1" customHeight="1" outlineLevel="1">
      <c r="B171" s="59">
        <v>12</v>
      </c>
      <c r="C171" s="20">
        <v>1611</v>
      </c>
      <c r="D171" s="21" t="s">
        <v>44</v>
      </c>
      <c r="E171" s="62"/>
      <c r="F171" s="62"/>
      <c r="G171" s="66"/>
      <c r="H171" s="63"/>
      <c r="I171" s="27"/>
      <c r="J171" s="62"/>
      <c r="K171" s="62"/>
      <c r="L171" s="66"/>
      <c r="M171" s="63"/>
      <c r="N171" s="25"/>
      <c r="P171" s="59">
        <v>12</v>
      </c>
      <c r="Q171" s="20">
        <v>1611</v>
      </c>
      <c r="R171" s="21" t="s">
        <v>44</v>
      </c>
      <c r="S171" s="62"/>
      <c r="T171" s="78"/>
      <c r="U171" s="62"/>
      <c r="V171" s="62"/>
      <c r="W171" s="62"/>
      <c r="X171" s="81"/>
      <c r="Y171" s="80"/>
      <c r="Z171" s="79"/>
    </row>
    <row r="172" spans="2:26" ht="25.5" hidden="1" customHeight="1" outlineLevel="1">
      <c r="B172" s="59" t="s">
        <v>45</v>
      </c>
      <c r="C172" s="20">
        <v>1612</v>
      </c>
      <c r="D172" s="21" t="s">
        <v>46</v>
      </c>
      <c r="E172" s="62"/>
      <c r="F172" s="62"/>
      <c r="G172" s="66"/>
      <c r="H172" s="63"/>
      <c r="I172" s="27"/>
      <c r="J172" s="62"/>
      <c r="K172" s="62"/>
      <c r="L172" s="66"/>
      <c r="M172" s="63"/>
      <c r="N172" s="25"/>
      <c r="P172" s="59" t="s">
        <v>45</v>
      </c>
      <c r="Q172" s="20">
        <v>1612</v>
      </c>
      <c r="R172" s="21" t="s">
        <v>46</v>
      </c>
      <c r="S172" s="62"/>
      <c r="T172" s="78"/>
      <c r="U172" s="62"/>
      <c r="V172" s="62"/>
      <c r="W172" s="62"/>
      <c r="X172" s="81"/>
      <c r="Y172" s="80"/>
      <c r="Z172" s="79"/>
    </row>
    <row r="173" spans="2:26" ht="15" hidden="1" customHeight="1" outlineLevel="1">
      <c r="B173" s="59"/>
      <c r="C173" s="20">
        <v>1665</v>
      </c>
      <c r="D173" s="21" t="s">
        <v>47</v>
      </c>
      <c r="E173" s="62"/>
      <c r="F173" s="62"/>
      <c r="G173" s="66"/>
      <c r="H173" s="63"/>
      <c r="I173" s="27"/>
      <c r="J173" s="62"/>
      <c r="K173" s="62"/>
      <c r="L173" s="66"/>
      <c r="M173" s="63"/>
      <c r="N173" s="25"/>
      <c r="P173" s="59"/>
      <c r="Q173" s="20">
        <v>1665</v>
      </c>
      <c r="R173" s="21" t="s">
        <v>47</v>
      </c>
      <c r="S173" s="62"/>
      <c r="T173" s="78"/>
      <c r="U173" s="62"/>
      <c r="V173" s="62"/>
      <c r="W173" s="62"/>
      <c r="X173" s="81"/>
      <c r="Y173" s="80"/>
      <c r="Z173" s="79"/>
    </row>
    <row r="174" spans="2:26" ht="15" hidden="1" customHeight="1" outlineLevel="1">
      <c r="B174" s="59"/>
      <c r="C174" s="20">
        <v>1675</v>
      </c>
      <c r="D174" s="21" t="s">
        <v>48</v>
      </c>
      <c r="E174" s="62"/>
      <c r="F174" s="62"/>
      <c r="G174" s="66"/>
      <c r="H174" s="63"/>
      <c r="I174" s="27"/>
      <c r="J174" s="62"/>
      <c r="K174" s="62"/>
      <c r="L174" s="66"/>
      <c r="M174" s="63"/>
      <c r="N174" s="25"/>
      <c r="P174" s="59"/>
      <c r="Q174" s="20">
        <v>1675</v>
      </c>
      <c r="R174" s="21" t="s">
        <v>48</v>
      </c>
      <c r="S174" s="62"/>
      <c r="T174" s="78"/>
      <c r="U174" s="62"/>
      <c r="V174" s="62"/>
      <c r="W174" s="62"/>
      <c r="X174" s="81"/>
      <c r="Y174" s="80"/>
      <c r="Z174" s="79"/>
    </row>
    <row r="175" spans="2:26" ht="15" hidden="1" customHeight="1" outlineLevel="1">
      <c r="B175" s="59" t="s">
        <v>49</v>
      </c>
      <c r="C175" s="28">
        <v>1615</v>
      </c>
      <c r="D175" s="21" t="s">
        <v>50</v>
      </c>
      <c r="E175" s="62"/>
      <c r="F175" s="62"/>
      <c r="G175" s="66"/>
      <c r="H175" s="63"/>
      <c r="I175" s="27"/>
      <c r="J175" s="62"/>
      <c r="K175" s="62"/>
      <c r="L175" s="66"/>
      <c r="M175" s="63"/>
      <c r="N175" s="25"/>
      <c r="P175" s="59" t="s">
        <v>49</v>
      </c>
      <c r="Q175" s="28">
        <v>1615</v>
      </c>
      <c r="R175" s="21" t="s">
        <v>50</v>
      </c>
      <c r="S175" s="62"/>
      <c r="T175" s="78"/>
      <c r="U175" s="62"/>
      <c r="V175" s="62"/>
      <c r="W175" s="62"/>
      <c r="X175" s="81"/>
      <c r="Y175" s="80"/>
      <c r="Z175" s="79"/>
    </row>
    <row r="176" spans="2:26" ht="15" hidden="1" customHeight="1" outlineLevel="1">
      <c r="B176" s="59">
        <v>1</v>
      </c>
      <c r="C176" s="28">
        <v>1620</v>
      </c>
      <c r="D176" s="21" t="s">
        <v>51</v>
      </c>
      <c r="E176" s="62"/>
      <c r="F176" s="62"/>
      <c r="G176" s="66"/>
      <c r="H176" s="63"/>
      <c r="I176" s="27"/>
      <c r="J176" s="62"/>
      <c r="K176" s="62"/>
      <c r="L176" s="66"/>
      <c r="M176" s="63"/>
      <c r="N176" s="25"/>
      <c r="P176" s="59">
        <v>1</v>
      </c>
      <c r="Q176" s="28">
        <v>1620</v>
      </c>
      <c r="R176" s="21" t="s">
        <v>51</v>
      </c>
      <c r="S176" s="62"/>
      <c r="T176" s="78"/>
      <c r="U176" s="62"/>
      <c r="V176" s="62"/>
      <c r="W176" s="62"/>
      <c r="X176" s="81"/>
      <c r="Y176" s="80"/>
      <c r="Z176" s="79"/>
    </row>
    <row r="177" spans="2:26" collapsed="1">
      <c r="B177" s="59" t="s">
        <v>49</v>
      </c>
      <c r="C177" s="20">
        <v>1705</v>
      </c>
      <c r="D177" s="21" t="s">
        <v>50</v>
      </c>
      <c r="E177" s="69"/>
      <c r="F177" s="69"/>
      <c r="G177" s="70"/>
      <c r="H177" s="71"/>
      <c r="I177" s="27"/>
      <c r="J177" s="69"/>
      <c r="K177" s="69"/>
      <c r="L177" s="70"/>
      <c r="M177" s="71"/>
      <c r="N177" s="25"/>
      <c r="P177" s="59" t="s">
        <v>49</v>
      </c>
      <c r="Q177" s="20">
        <v>1705</v>
      </c>
      <c r="R177" s="21" t="s">
        <v>50</v>
      </c>
      <c r="S177" s="69"/>
      <c r="T177" s="83"/>
      <c r="U177" s="69"/>
      <c r="V177" s="69"/>
      <c r="W177" s="69"/>
      <c r="X177" s="84"/>
      <c r="Y177" s="85"/>
      <c r="Z177" s="86"/>
    </row>
    <row r="178" spans="2:26">
      <c r="B178" s="59">
        <v>14.1</v>
      </c>
      <c r="C178" s="28">
        <v>1706</v>
      </c>
      <c r="D178" s="21" t="s">
        <v>52</v>
      </c>
      <c r="E178" s="69">
        <f>H101</f>
        <v>35093797.786435612</v>
      </c>
      <c r="F178" s="69"/>
      <c r="G178" s="70"/>
      <c r="H178" s="71">
        <f t="shared" ref="H178" si="26">E178+F178+G178</f>
        <v>35093797.786435612</v>
      </c>
      <c r="I178" s="27"/>
      <c r="J178" s="69">
        <f>M101</f>
        <v>614141.46126262331</v>
      </c>
      <c r="K178" s="69">
        <f>Z178</f>
        <v>350937.97786435613</v>
      </c>
      <c r="L178" s="70"/>
      <c r="M178" s="71">
        <f t="shared" ref="M178" si="27">J178+K178-L178</f>
        <v>965079.43912697944</v>
      </c>
      <c r="N178" s="25">
        <f t="shared" ref="N178" si="28">H178-M178</f>
        <v>34128718.347308636</v>
      </c>
      <c r="P178" s="59">
        <v>14.1</v>
      </c>
      <c r="Q178" s="28">
        <v>1706</v>
      </c>
      <c r="R178" s="21" t="s">
        <v>52</v>
      </c>
      <c r="S178" s="69">
        <f>E178</f>
        <v>35093797.786435612</v>
      </c>
      <c r="T178" s="83"/>
      <c r="U178" s="69">
        <f t="shared" ref="U178" si="29">S178-T178</f>
        <v>35093797.786435612</v>
      </c>
      <c r="V178" s="69"/>
      <c r="W178" s="69">
        <f t="shared" ref="W178" si="30">U178+(V178/2)</f>
        <v>35093797.786435612</v>
      </c>
      <c r="X178" s="84">
        <v>100</v>
      </c>
      <c r="Y178" s="85">
        <f t="shared" ref="Y178:Y182" si="31">1/X178</f>
        <v>0.01</v>
      </c>
      <c r="Z178" s="69">
        <f>W178*Y178</f>
        <v>350937.97786435613</v>
      </c>
    </row>
    <row r="179" spans="2:26">
      <c r="B179" s="59">
        <v>1</v>
      </c>
      <c r="C179" s="20">
        <v>1708</v>
      </c>
      <c r="D179" s="21" t="s">
        <v>51</v>
      </c>
      <c r="E179" s="69"/>
      <c r="F179" s="69"/>
      <c r="G179" s="70"/>
      <c r="H179" s="71"/>
      <c r="I179" s="27"/>
      <c r="J179" s="69"/>
      <c r="K179" s="69"/>
      <c r="L179" s="70"/>
      <c r="M179" s="71"/>
      <c r="N179" s="25"/>
      <c r="P179" s="59">
        <v>1</v>
      </c>
      <c r="Q179" s="20">
        <v>1708</v>
      </c>
      <c r="R179" s="21" t="s">
        <v>51</v>
      </c>
      <c r="S179" s="69"/>
      <c r="T179" s="83"/>
      <c r="U179" s="69"/>
      <c r="V179" s="69"/>
      <c r="W179" s="69"/>
      <c r="X179" s="84"/>
      <c r="Y179" s="85"/>
      <c r="Z179" s="86"/>
    </row>
    <row r="180" spans="2:26" ht="15" customHeight="1">
      <c r="B180" s="59">
        <v>47</v>
      </c>
      <c r="C180" s="20">
        <v>1715</v>
      </c>
      <c r="D180" s="21" t="s">
        <v>53</v>
      </c>
      <c r="E180" s="69"/>
      <c r="F180" s="69"/>
      <c r="G180" s="70"/>
      <c r="H180" s="71"/>
      <c r="I180" s="27"/>
      <c r="J180" s="69"/>
      <c r="K180" s="69"/>
      <c r="L180" s="70"/>
      <c r="M180" s="71"/>
      <c r="N180" s="25"/>
      <c r="P180" s="59">
        <v>47</v>
      </c>
      <c r="Q180" s="20">
        <v>1715</v>
      </c>
      <c r="R180" s="21" t="s">
        <v>53</v>
      </c>
      <c r="S180" s="69"/>
      <c r="T180" s="83"/>
      <c r="U180" s="69"/>
      <c r="V180" s="69"/>
      <c r="W180" s="69"/>
      <c r="X180" s="84"/>
      <c r="Y180" s="85"/>
      <c r="Z180" s="86"/>
    </row>
    <row r="181" spans="2:26">
      <c r="B181" s="59">
        <v>47</v>
      </c>
      <c r="C181" s="20">
        <v>1720</v>
      </c>
      <c r="D181" s="21" t="s">
        <v>54</v>
      </c>
      <c r="E181" s="69">
        <f>H104</f>
        <v>579061342.66341126</v>
      </c>
      <c r="F181" s="69">
        <v>735000</v>
      </c>
      <c r="G181" s="70"/>
      <c r="H181" s="71">
        <f t="shared" ref="H181:H182" si="32">E181+F181+G181</f>
        <v>579796342.66341126</v>
      </c>
      <c r="I181" s="27"/>
      <c r="J181" s="69">
        <f>M104</f>
        <v>11250373.32956633</v>
      </c>
      <c r="K181" s="69">
        <f>Z181</f>
        <v>6438098.2518156813</v>
      </c>
      <c r="L181" s="70"/>
      <c r="M181" s="71">
        <f t="shared" ref="M181:M182" si="33">J181+K181-L181</f>
        <v>17688471.58138201</v>
      </c>
      <c r="N181" s="25">
        <f t="shared" ref="N181:N182" si="34">H181-M181</f>
        <v>562107871.08202922</v>
      </c>
      <c r="P181" s="59">
        <v>47</v>
      </c>
      <c r="Q181" s="20">
        <v>1720</v>
      </c>
      <c r="R181" s="21" t="s">
        <v>54</v>
      </c>
      <c r="S181" s="69">
        <f>E181</f>
        <v>579061342.66341126</v>
      </c>
      <c r="T181" s="83"/>
      <c r="U181" s="69">
        <f t="shared" ref="U181:U182" si="35">S181-T181</f>
        <v>579061342.66341126</v>
      </c>
      <c r="V181" s="69">
        <f>F181</f>
        <v>735000</v>
      </c>
      <c r="W181" s="69">
        <f t="shared" ref="W181:W182" si="36">U181+(V181/2)</f>
        <v>579428842.66341126</v>
      </c>
      <c r="X181" s="84">
        <v>90</v>
      </c>
      <c r="Y181" s="85">
        <f t="shared" si="31"/>
        <v>1.1111111111111112E-2</v>
      </c>
      <c r="Z181" s="69">
        <f>W181*Y181</f>
        <v>6438098.2518156813</v>
      </c>
    </row>
    <row r="182" spans="2:26">
      <c r="B182" s="59">
        <v>47</v>
      </c>
      <c r="C182" s="20">
        <v>1730</v>
      </c>
      <c r="D182" s="21" t="s">
        <v>55</v>
      </c>
      <c r="E182" s="69">
        <f>H105</f>
        <v>161608341.70781192</v>
      </c>
      <c r="F182" s="69"/>
      <c r="G182" s="70"/>
      <c r="H182" s="71">
        <f t="shared" si="32"/>
        <v>161608341.70781192</v>
      </c>
      <c r="I182" s="27"/>
      <c r="J182" s="69">
        <f>M105</f>
        <v>4348780.759478502</v>
      </c>
      <c r="K182" s="69">
        <f>Z182</f>
        <v>2485017.5768448585</v>
      </c>
      <c r="L182" s="70"/>
      <c r="M182" s="71">
        <f t="shared" si="33"/>
        <v>6833798.33632336</v>
      </c>
      <c r="N182" s="25">
        <f t="shared" si="34"/>
        <v>154774543.37148857</v>
      </c>
      <c r="P182" s="59">
        <v>47</v>
      </c>
      <c r="Q182" s="20">
        <v>1730</v>
      </c>
      <c r="R182" s="21" t="s">
        <v>55</v>
      </c>
      <c r="S182" s="69">
        <f>E182</f>
        <v>161608341.70781192</v>
      </c>
      <c r="T182" s="83"/>
      <c r="U182" s="69">
        <f t="shared" si="35"/>
        <v>161608341.70781192</v>
      </c>
      <c r="V182" s="69"/>
      <c r="W182" s="69">
        <f t="shared" si="36"/>
        <v>161608341.70781192</v>
      </c>
      <c r="X182" s="84">
        <v>65.033077920116966</v>
      </c>
      <c r="Y182" s="85">
        <f t="shared" si="31"/>
        <v>1.5376790273225952E-2</v>
      </c>
      <c r="Z182" s="69">
        <f>W182*Y182</f>
        <v>2485017.5768448585</v>
      </c>
    </row>
    <row r="183" spans="2:26" ht="15" customHeight="1">
      <c r="B183" s="59">
        <v>47</v>
      </c>
      <c r="C183" s="20">
        <v>1735</v>
      </c>
      <c r="D183" s="21" t="s">
        <v>56</v>
      </c>
      <c r="E183" s="69"/>
      <c r="F183" s="69"/>
      <c r="G183" s="70"/>
      <c r="H183" s="71"/>
      <c r="I183" s="27"/>
      <c r="J183" s="69"/>
      <c r="K183" s="69"/>
      <c r="L183" s="70"/>
      <c r="M183" s="71"/>
      <c r="N183" s="25"/>
      <c r="P183" s="59">
        <v>47</v>
      </c>
      <c r="Q183" s="20">
        <v>1735</v>
      </c>
      <c r="R183" s="21" t="s">
        <v>56</v>
      </c>
      <c r="S183" s="69"/>
      <c r="T183" s="83"/>
      <c r="U183" s="69"/>
      <c r="V183" s="69"/>
      <c r="W183" s="69"/>
      <c r="X183" s="84"/>
      <c r="Y183" s="85"/>
      <c r="Z183" s="86"/>
    </row>
    <row r="184" spans="2:26" ht="15" customHeight="1">
      <c r="B184" s="59">
        <v>47</v>
      </c>
      <c r="C184" s="20">
        <v>1740</v>
      </c>
      <c r="D184" s="21" t="s">
        <v>57</v>
      </c>
      <c r="E184" s="69"/>
      <c r="F184" s="69"/>
      <c r="G184" s="70"/>
      <c r="H184" s="71"/>
      <c r="I184" s="27"/>
      <c r="J184" s="69"/>
      <c r="K184" s="69"/>
      <c r="L184" s="70"/>
      <c r="M184" s="71"/>
      <c r="N184" s="25"/>
      <c r="P184" s="59">
        <v>47</v>
      </c>
      <c r="Q184" s="20">
        <v>1740</v>
      </c>
      <c r="R184" s="21" t="s">
        <v>57</v>
      </c>
      <c r="S184" s="69"/>
      <c r="T184" s="83"/>
      <c r="U184" s="69"/>
      <c r="V184" s="69"/>
      <c r="W184" s="69"/>
      <c r="X184" s="84"/>
      <c r="Y184" s="85"/>
      <c r="Z184" s="86"/>
    </row>
    <row r="185" spans="2:26">
      <c r="B185" s="59">
        <v>17</v>
      </c>
      <c r="C185" s="20">
        <v>1745</v>
      </c>
      <c r="D185" s="21" t="s">
        <v>58</v>
      </c>
      <c r="E185" s="69"/>
      <c r="F185" s="69"/>
      <c r="G185" s="70"/>
      <c r="H185" s="71"/>
      <c r="I185" s="27"/>
      <c r="J185" s="69"/>
      <c r="K185" s="69"/>
      <c r="L185" s="70"/>
      <c r="M185" s="71"/>
      <c r="N185" s="25"/>
      <c r="P185" s="59">
        <v>17</v>
      </c>
      <c r="Q185" s="20">
        <v>1745</v>
      </c>
      <c r="R185" s="21" t="s">
        <v>58</v>
      </c>
      <c r="S185" s="69"/>
      <c r="T185" s="83"/>
      <c r="U185" s="69"/>
      <c r="V185" s="69"/>
      <c r="W185" s="69"/>
      <c r="X185" s="84"/>
      <c r="Y185" s="85"/>
      <c r="Z185" s="86"/>
    </row>
    <row r="186" spans="2:26" ht="15" hidden="1" customHeight="1" outlineLevel="1">
      <c r="B186" s="59">
        <v>47</v>
      </c>
      <c r="C186" s="20">
        <v>1830</v>
      </c>
      <c r="D186" s="21" t="s">
        <v>59</v>
      </c>
      <c r="E186" s="69"/>
      <c r="F186" s="69"/>
      <c r="G186" s="70"/>
      <c r="H186" s="71"/>
      <c r="I186" s="27"/>
      <c r="J186" s="69"/>
      <c r="K186" s="69"/>
      <c r="L186" s="70"/>
      <c r="M186" s="71"/>
      <c r="N186" s="25"/>
      <c r="P186" s="59">
        <v>47</v>
      </c>
      <c r="Q186" s="20">
        <v>1830</v>
      </c>
      <c r="R186" s="21" t="s">
        <v>59</v>
      </c>
      <c r="S186" s="62"/>
      <c r="T186" s="78"/>
      <c r="U186" s="62"/>
      <c r="V186" s="62"/>
      <c r="W186" s="62"/>
      <c r="X186" s="81"/>
      <c r="Y186" s="80"/>
      <c r="Z186" s="79"/>
    </row>
    <row r="187" spans="2:26" ht="50.1" hidden="1" customHeight="1" outlineLevel="1">
      <c r="B187" s="59">
        <v>47</v>
      </c>
      <c r="C187" s="20">
        <v>1835</v>
      </c>
      <c r="D187" s="21" t="s">
        <v>60</v>
      </c>
      <c r="E187" s="69"/>
      <c r="F187" s="69"/>
      <c r="G187" s="70"/>
      <c r="H187" s="71"/>
      <c r="I187" s="27"/>
      <c r="J187" s="69"/>
      <c r="K187" s="69"/>
      <c r="L187" s="70"/>
      <c r="M187" s="71"/>
      <c r="N187" s="25"/>
      <c r="P187" s="59">
        <v>47</v>
      </c>
      <c r="Q187" s="20">
        <v>1835</v>
      </c>
      <c r="R187" s="21" t="s">
        <v>60</v>
      </c>
      <c r="S187" s="62"/>
      <c r="T187" s="78"/>
      <c r="U187" s="62"/>
      <c r="V187" s="62"/>
      <c r="W187" s="62"/>
      <c r="X187" s="81"/>
      <c r="Y187" s="80"/>
      <c r="Z187" s="79"/>
    </row>
    <row r="188" spans="2:26" ht="15" hidden="1" customHeight="1" outlineLevel="1">
      <c r="B188" s="59" t="s">
        <v>49</v>
      </c>
      <c r="C188" s="20">
        <v>1905</v>
      </c>
      <c r="D188" s="21" t="s">
        <v>50</v>
      </c>
      <c r="E188" s="69"/>
      <c r="F188" s="69"/>
      <c r="G188" s="70"/>
      <c r="H188" s="71"/>
      <c r="I188" s="27"/>
      <c r="J188" s="69"/>
      <c r="K188" s="69"/>
      <c r="L188" s="70"/>
      <c r="M188" s="71"/>
      <c r="N188" s="25"/>
      <c r="P188" s="59" t="s">
        <v>49</v>
      </c>
      <c r="Q188" s="20">
        <v>1905</v>
      </c>
      <c r="R188" s="21" t="s">
        <v>50</v>
      </c>
      <c r="S188" s="62"/>
      <c r="T188" s="78"/>
      <c r="U188" s="62"/>
      <c r="V188" s="62"/>
      <c r="W188" s="62"/>
      <c r="X188" s="81"/>
      <c r="Y188" s="80"/>
      <c r="Z188" s="79"/>
    </row>
    <row r="189" spans="2:26" ht="15" hidden="1" customHeight="1" outlineLevel="1">
      <c r="B189" s="59">
        <v>47</v>
      </c>
      <c r="C189" s="20">
        <v>1908</v>
      </c>
      <c r="D189" s="21" t="s">
        <v>61</v>
      </c>
      <c r="E189" s="69"/>
      <c r="F189" s="69"/>
      <c r="G189" s="70"/>
      <c r="H189" s="71"/>
      <c r="I189" s="27"/>
      <c r="J189" s="69"/>
      <c r="K189" s="69"/>
      <c r="L189" s="70"/>
      <c r="M189" s="71"/>
      <c r="N189" s="25"/>
      <c r="P189" s="59">
        <v>47</v>
      </c>
      <c r="Q189" s="20">
        <v>1908</v>
      </c>
      <c r="R189" s="21" t="s">
        <v>61</v>
      </c>
      <c r="S189" s="62"/>
      <c r="T189" s="78"/>
      <c r="U189" s="62"/>
      <c r="V189" s="62"/>
      <c r="W189" s="62"/>
      <c r="X189" s="81"/>
      <c r="Y189" s="80"/>
      <c r="Z189" s="79"/>
    </row>
    <row r="190" spans="2:26" ht="15" hidden="1" customHeight="1" outlineLevel="1">
      <c r="B190" s="59">
        <v>13</v>
      </c>
      <c r="C190" s="20">
        <v>1910</v>
      </c>
      <c r="D190" s="21" t="s">
        <v>62</v>
      </c>
      <c r="E190" s="69"/>
      <c r="F190" s="69"/>
      <c r="G190" s="70"/>
      <c r="H190" s="71"/>
      <c r="I190" s="27"/>
      <c r="J190" s="69"/>
      <c r="K190" s="69"/>
      <c r="L190" s="70"/>
      <c r="M190" s="71"/>
      <c r="N190" s="25"/>
      <c r="P190" s="59">
        <v>13</v>
      </c>
      <c r="Q190" s="20">
        <v>1910</v>
      </c>
      <c r="R190" s="21" t="s">
        <v>62</v>
      </c>
      <c r="S190" s="62"/>
      <c r="T190" s="78"/>
      <c r="U190" s="62"/>
      <c r="V190" s="62"/>
      <c r="W190" s="62"/>
      <c r="X190" s="81"/>
      <c r="Y190" s="80"/>
      <c r="Z190" s="79"/>
    </row>
    <row r="191" spans="2:26" ht="15" hidden="1" customHeight="1" outlineLevel="1">
      <c r="B191" s="59">
        <v>8</v>
      </c>
      <c r="C191" s="20">
        <v>1915</v>
      </c>
      <c r="D191" s="21" t="s">
        <v>63</v>
      </c>
      <c r="E191" s="69"/>
      <c r="F191" s="69"/>
      <c r="G191" s="70"/>
      <c r="H191" s="71"/>
      <c r="I191" s="27"/>
      <c r="J191" s="69"/>
      <c r="K191" s="69"/>
      <c r="L191" s="70"/>
      <c r="M191" s="71"/>
      <c r="N191" s="25"/>
      <c r="P191" s="59">
        <v>8</v>
      </c>
      <c r="Q191" s="20">
        <v>1915</v>
      </c>
      <c r="R191" s="21" t="s">
        <v>63</v>
      </c>
      <c r="S191" s="62"/>
      <c r="T191" s="78"/>
      <c r="U191" s="62"/>
      <c r="V191" s="62"/>
      <c r="W191" s="62"/>
      <c r="X191" s="81"/>
      <c r="Y191" s="80"/>
      <c r="Z191" s="79"/>
    </row>
    <row r="192" spans="2:26" ht="15" hidden="1" customHeight="1" outlineLevel="1">
      <c r="B192" s="59">
        <v>10</v>
      </c>
      <c r="C192" s="20">
        <v>1920</v>
      </c>
      <c r="D192" s="21" t="s">
        <v>64</v>
      </c>
      <c r="E192" s="69"/>
      <c r="F192" s="69"/>
      <c r="G192" s="70"/>
      <c r="H192" s="71"/>
      <c r="I192" s="27"/>
      <c r="J192" s="69"/>
      <c r="K192" s="69"/>
      <c r="L192" s="70"/>
      <c r="M192" s="71"/>
      <c r="N192" s="25"/>
      <c r="P192" s="59">
        <v>10</v>
      </c>
      <c r="Q192" s="20">
        <v>1920</v>
      </c>
      <c r="R192" s="21" t="s">
        <v>64</v>
      </c>
      <c r="S192" s="62"/>
      <c r="T192" s="78"/>
      <c r="U192" s="62"/>
      <c r="V192" s="62"/>
      <c r="W192" s="62"/>
      <c r="X192" s="81"/>
      <c r="Y192" s="80"/>
      <c r="Z192" s="79"/>
    </row>
    <row r="193" spans="2:26" ht="15" hidden="1" customHeight="1" outlineLevel="1">
      <c r="B193" s="59">
        <v>50</v>
      </c>
      <c r="C193" s="28">
        <v>1925</v>
      </c>
      <c r="D193" s="21" t="s">
        <v>65</v>
      </c>
      <c r="E193" s="69"/>
      <c r="F193" s="69"/>
      <c r="G193" s="70"/>
      <c r="H193" s="71"/>
      <c r="I193" s="27"/>
      <c r="J193" s="69"/>
      <c r="K193" s="69"/>
      <c r="L193" s="70"/>
      <c r="M193" s="71"/>
      <c r="N193" s="25"/>
      <c r="P193" s="59">
        <v>50</v>
      </c>
      <c r="Q193" s="28">
        <v>1925</v>
      </c>
      <c r="R193" s="21" t="s">
        <v>65</v>
      </c>
      <c r="S193" s="62"/>
      <c r="T193" s="78"/>
      <c r="U193" s="62"/>
      <c r="V193" s="62"/>
      <c r="W193" s="62"/>
      <c r="X193" s="81"/>
      <c r="Y193" s="80"/>
      <c r="Z193" s="79"/>
    </row>
    <row r="194" spans="2:26" ht="15" hidden="1" customHeight="1" outlineLevel="1">
      <c r="B194" s="59">
        <v>10</v>
      </c>
      <c r="C194" s="20">
        <v>1930</v>
      </c>
      <c r="D194" s="21" t="s">
        <v>66</v>
      </c>
      <c r="E194" s="69"/>
      <c r="F194" s="69"/>
      <c r="G194" s="70"/>
      <c r="H194" s="71"/>
      <c r="I194" s="27"/>
      <c r="J194" s="69"/>
      <c r="K194" s="69"/>
      <c r="L194" s="70"/>
      <c r="M194" s="71"/>
      <c r="N194" s="25"/>
      <c r="P194" s="59">
        <v>10</v>
      </c>
      <c r="Q194" s="20">
        <v>1930</v>
      </c>
      <c r="R194" s="21" t="s">
        <v>66</v>
      </c>
      <c r="S194" s="62"/>
      <c r="T194" s="78"/>
      <c r="U194" s="62"/>
      <c r="V194" s="62"/>
      <c r="W194" s="62"/>
      <c r="X194" s="81"/>
      <c r="Y194" s="80"/>
      <c r="Z194" s="79"/>
    </row>
    <row r="195" spans="2:26" ht="15" hidden="1" customHeight="1" outlineLevel="1">
      <c r="B195" s="59">
        <v>8</v>
      </c>
      <c r="C195" s="20">
        <v>1935</v>
      </c>
      <c r="D195" s="21" t="s">
        <v>67</v>
      </c>
      <c r="E195" s="69"/>
      <c r="F195" s="69"/>
      <c r="G195" s="70"/>
      <c r="H195" s="71"/>
      <c r="I195" s="27"/>
      <c r="J195" s="69"/>
      <c r="K195" s="69"/>
      <c r="L195" s="70"/>
      <c r="M195" s="71"/>
      <c r="N195" s="25"/>
      <c r="P195" s="59">
        <v>8</v>
      </c>
      <c r="Q195" s="20">
        <v>1935</v>
      </c>
      <c r="R195" s="21" t="s">
        <v>67</v>
      </c>
      <c r="S195" s="62"/>
      <c r="T195" s="78"/>
      <c r="U195" s="62"/>
      <c r="V195" s="62"/>
      <c r="W195" s="62"/>
      <c r="X195" s="81"/>
      <c r="Y195" s="80"/>
      <c r="Z195" s="79"/>
    </row>
    <row r="196" spans="2:26" ht="15" hidden="1" customHeight="1" outlineLevel="1">
      <c r="B196" s="59">
        <v>8</v>
      </c>
      <c r="C196" s="20">
        <v>1940</v>
      </c>
      <c r="D196" s="21" t="s">
        <v>68</v>
      </c>
      <c r="E196" s="69"/>
      <c r="F196" s="69"/>
      <c r="G196" s="70"/>
      <c r="H196" s="71"/>
      <c r="I196" s="27"/>
      <c r="J196" s="69"/>
      <c r="K196" s="69"/>
      <c r="L196" s="70"/>
      <c r="M196" s="71"/>
      <c r="N196" s="25"/>
      <c r="P196" s="59">
        <v>8</v>
      </c>
      <c r="Q196" s="20">
        <v>1940</v>
      </c>
      <c r="R196" s="21" t="s">
        <v>68</v>
      </c>
      <c r="S196" s="62"/>
      <c r="T196" s="78"/>
      <c r="U196" s="62"/>
      <c r="V196" s="62"/>
      <c r="W196" s="62"/>
      <c r="X196" s="81"/>
      <c r="Y196" s="80"/>
      <c r="Z196" s="79"/>
    </row>
    <row r="197" spans="2:26" ht="15" hidden="1" customHeight="1" outlineLevel="1">
      <c r="B197" s="59">
        <v>8</v>
      </c>
      <c r="C197" s="20">
        <v>1945</v>
      </c>
      <c r="D197" s="21" t="s">
        <v>69</v>
      </c>
      <c r="E197" s="69"/>
      <c r="F197" s="69"/>
      <c r="G197" s="70"/>
      <c r="H197" s="71"/>
      <c r="I197" s="27"/>
      <c r="J197" s="69"/>
      <c r="K197" s="69"/>
      <c r="L197" s="70"/>
      <c r="M197" s="71"/>
      <c r="N197" s="25"/>
      <c r="P197" s="59">
        <v>8</v>
      </c>
      <c r="Q197" s="20">
        <v>1945</v>
      </c>
      <c r="R197" s="21" t="s">
        <v>69</v>
      </c>
      <c r="S197" s="62"/>
      <c r="T197" s="78"/>
      <c r="U197" s="62"/>
      <c r="V197" s="62"/>
      <c r="W197" s="62"/>
      <c r="X197" s="81"/>
      <c r="Y197" s="80"/>
      <c r="Z197" s="79"/>
    </row>
    <row r="198" spans="2:26" ht="15" hidden="1" customHeight="1" outlineLevel="1">
      <c r="B198" s="59">
        <v>8</v>
      </c>
      <c r="C198" s="20">
        <v>1950</v>
      </c>
      <c r="D198" s="21" t="s">
        <v>70</v>
      </c>
      <c r="E198" s="69"/>
      <c r="F198" s="69"/>
      <c r="G198" s="70"/>
      <c r="H198" s="71"/>
      <c r="I198" s="27"/>
      <c r="J198" s="69"/>
      <c r="K198" s="69"/>
      <c r="L198" s="70"/>
      <c r="M198" s="71"/>
      <c r="N198" s="25"/>
      <c r="P198" s="59">
        <v>8</v>
      </c>
      <c r="Q198" s="20">
        <v>1950</v>
      </c>
      <c r="R198" s="21" t="s">
        <v>70</v>
      </c>
      <c r="S198" s="62"/>
      <c r="T198" s="78"/>
      <c r="U198" s="62"/>
      <c r="V198" s="62"/>
      <c r="W198" s="62"/>
      <c r="X198" s="81"/>
      <c r="Y198" s="80"/>
      <c r="Z198" s="79"/>
    </row>
    <row r="199" spans="2:26" ht="15" hidden="1" customHeight="1" outlineLevel="1">
      <c r="B199" s="59">
        <v>8</v>
      </c>
      <c r="C199" s="20">
        <v>1955</v>
      </c>
      <c r="D199" s="21" t="s">
        <v>71</v>
      </c>
      <c r="E199" s="69"/>
      <c r="F199" s="69"/>
      <c r="G199" s="70"/>
      <c r="H199" s="71"/>
      <c r="I199" s="27"/>
      <c r="J199" s="69"/>
      <c r="K199" s="69"/>
      <c r="L199" s="70"/>
      <c r="M199" s="71"/>
      <c r="N199" s="25"/>
      <c r="P199" s="59">
        <v>8</v>
      </c>
      <c r="Q199" s="20">
        <v>1955</v>
      </c>
      <c r="R199" s="21" t="s">
        <v>71</v>
      </c>
      <c r="S199" s="62"/>
      <c r="T199" s="78"/>
      <c r="U199" s="62"/>
      <c r="V199" s="62"/>
      <c r="W199" s="62"/>
      <c r="X199" s="81"/>
      <c r="Y199" s="80"/>
      <c r="Z199" s="79"/>
    </row>
    <row r="200" spans="2:26" ht="50.1" hidden="1" customHeight="1" outlineLevel="1">
      <c r="B200" s="59">
        <v>8</v>
      </c>
      <c r="C200" s="20">
        <v>1960</v>
      </c>
      <c r="D200" s="21" t="s">
        <v>72</v>
      </c>
      <c r="E200" s="69"/>
      <c r="F200" s="69"/>
      <c r="G200" s="70"/>
      <c r="H200" s="71"/>
      <c r="I200" s="27"/>
      <c r="J200" s="69"/>
      <c r="K200" s="69"/>
      <c r="L200" s="70"/>
      <c r="M200" s="71"/>
      <c r="N200" s="25"/>
      <c r="P200" s="59">
        <v>8</v>
      </c>
      <c r="Q200" s="20">
        <v>1960</v>
      </c>
      <c r="R200" s="21" t="s">
        <v>72</v>
      </c>
      <c r="S200" s="62"/>
      <c r="T200" s="78"/>
      <c r="U200" s="62"/>
      <c r="V200" s="62"/>
      <c r="W200" s="62"/>
      <c r="X200" s="81"/>
      <c r="Y200" s="80"/>
      <c r="Z200" s="79"/>
    </row>
    <row r="201" spans="2:26" ht="25.5" hidden="1" customHeight="1" outlineLevel="1">
      <c r="B201" s="72">
        <v>47</v>
      </c>
      <c r="C201" s="20">
        <v>1970</v>
      </c>
      <c r="D201" s="21" t="s">
        <v>73</v>
      </c>
      <c r="E201" s="69"/>
      <c r="F201" s="69"/>
      <c r="G201" s="70"/>
      <c r="H201" s="71"/>
      <c r="I201" s="27"/>
      <c r="J201" s="69"/>
      <c r="K201" s="69"/>
      <c r="L201" s="70"/>
      <c r="M201" s="71"/>
      <c r="N201" s="25"/>
      <c r="P201" s="72">
        <v>47</v>
      </c>
      <c r="Q201" s="20">
        <v>1970</v>
      </c>
      <c r="R201" s="21" t="s">
        <v>73</v>
      </c>
      <c r="S201" s="62"/>
      <c r="T201" s="78"/>
      <c r="U201" s="62"/>
      <c r="V201" s="62"/>
      <c r="W201" s="62"/>
      <c r="X201" s="81"/>
      <c r="Y201" s="80"/>
      <c r="Z201" s="79"/>
    </row>
    <row r="202" spans="2:26" ht="25.5" hidden="1" customHeight="1" outlineLevel="1">
      <c r="B202" s="59">
        <v>47</v>
      </c>
      <c r="C202" s="20">
        <v>1975</v>
      </c>
      <c r="D202" s="21" t="s">
        <v>74</v>
      </c>
      <c r="E202" s="69"/>
      <c r="F202" s="69"/>
      <c r="G202" s="70"/>
      <c r="H202" s="71"/>
      <c r="I202" s="27"/>
      <c r="J202" s="69"/>
      <c r="K202" s="69"/>
      <c r="L202" s="70"/>
      <c r="M202" s="71"/>
      <c r="N202" s="25"/>
      <c r="P202" s="59">
        <v>47</v>
      </c>
      <c r="Q202" s="20">
        <v>1975</v>
      </c>
      <c r="R202" s="21" t="s">
        <v>74</v>
      </c>
      <c r="S202" s="62"/>
      <c r="T202" s="78"/>
      <c r="U202" s="62"/>
      <c r="V202" s="62"/>
      <c r="W202" s="62"/>
      <c r="X202" s="81"/>
      <c r="Y202" s="80"/>
      <c r="Z202" s="79"/>
    </row>
    <row r="203" spans="2:26" ht="15" hidden="1" customHeight="1" outlineLevel="1">
      <c r="B203" s="59">
        <v>47</v>
      </c>
      <c r="C203" s="20">
        <v>1980</v>
      </c>
      <c r="D203" s="21" t="s">
        <v>75</v>
      </c>
      <c r="E203" s="69"/>
      <c r="F203" s="69"/>
      <c r="G203" s="70"/>
      <c r="H203" s="71"/>
      <c r="I203" s="27"/>
      <c r="J203" s="69"/>
      <c r="K203" s="69"/>
      <c r="L203" s="70"/>
      <c r="M203" s="71"/>
      <c r="N203" s="25"/>
      <c r="P203" s="59">
        <v>47</v>
      </c>
      <c r="Q203" s="20">
        <v>1980</v>
      </c>
      <c r="R203" s="21" t="s">
        <v>75</v>
      </c>
      <c r="S203" s="62"/>
      <c r="T203" s="78"/>
      <c r="U203" s="62"/>
      <c r="V203" s="62"/>
      <c r="W203" s="62"/>
      <c r="X203" s="81"/>
      <c r="Y203" s="80"/>
      <c r="Z203" s="79"/>
    </row>
    <row r="204" spans="2:26" ht="15" hidden="1" customHeight="1" outlineLevel="1">
      <c r="B204" s="59">
        <v>47</v>
      </c>
      <c r="C204" s="20">
        <v>1985</v>
      </c>
      <c r="D204" s="21" t="s">
        <v>76</v>
      </c>
      <c r="E204" s="69"/>
      <c r="F204" s="69"/>
      <c r="G204" s="70"/>
      <c r="H204" s="71"/>
      <c r="I204" s="27"/>
      <c r="J204" s="69"/>
      <c r="K204" s="69"/>
      <c r="L204" s="70"/>
      <c r="M204" s="71"/>
      <c r="N204" s="25"/>
      <c r="P204" s="59">
        <v>47</v>
      </c>
      <c r="Q204" s="20">
        <v>1985</v>
      </c>
      <c r="R204" s="21" t="s">
        <v>76</v>
      </c>
      <c r="S204" s="62"/>
      <c r="T204" s="78"/>
      <c r="U204" s="62"/>
      <c r="V204" s="62"/>
      <c r="W204" s="62"/>
      <c r="X204" s="81"/>
      <c r="Y204" s="80"/>
      <c r="Z204" s="79"/>
    </row>
    <row r="205" spans="2:26" ht="15" hidden="1" customHeight="1" outlineLevel="1">
      <c r="B205" s="72">
        <v>47</v>
      </c>
      <c r="C205" s="20">
        <v>1990</v>
      </c>
      <c r="D205" s="31" t="s">
        <v>77</v>
      </c>
      <c r="E205" s="69"/>
      <c r="F205" s="69"/>
      <c r="G205" s="70"/>
      <c r="H205" s="71"/>
      <c r="I205" s="27"/>
      <c r="J205" s="69"/>
      <c r="K205" s="69"/>
      <c r="L205" s="70"/>
      <c r="M205" s="71"/>
      <c r="N205" s="25"/>
      <c r="P205" s="72">
        <v>47</v>
      </c>
      <c r="Q205" s="20">
        <v>1990</v>
      </c>
      <c r="R205" s="31" t="s">
        <v>77</v>
      </c>
      <c r="S205" s="62"/>
      <c r="T205" s="78"/>
      <c r="U205" s="62"/>
      <c r="V205" s="62"/>
      <c r="W205" s="62"/>
      <c r="X205" s="81"/>
      <c r="Y205" s="80"/>
      <c r="Z205" s="79"/>
    </row>
    <row r="206" spans="2:26" ht="15" hidden="1" customHeight="1" outlineLevel="1">
      <c r="B206" s="59">
        <v>47</v>
      </c>
      <c r="C206" s="20">
        <v>1995</v>
      </c>
      <c r="D206" s="21" t="s">
        <v>78</v>
      </c>
      <c r="E206" s="69"/>
      <c r="F206" s="69"/>
      <c r="G206" s="70"/>
      <c r="H206" s="71"/>
      <c r="I206" s="27"/>
      <c r="J206" s="69"/>
      <c r="K206" s="69"/>
      <c r="L206" s="70"/>
      <c r="M206" s="71"/>
      <c r="N206" s="25"/>
      <c r="P206" s="59">
        <v>47</v>
      </c>
      <c r="Q206" s="20">
        <v>1995</v>
      </c>
      <c r="R206" s="21" t="s">
        <v>78</v>
      </c>
      <c r="S206" s="62"/>
      <c r="T206" s="78"/>
      <c r="U206" s="62"/>
      <c r="V206" s="62"/>
      <c r="W206" s="62"/>
      <c r="X206" s="81"/>
      <c r="Y206" s="80"/>
      <c r="Z206" s="79"/>
    </row>
    <row r="207" spans="2:26" ht="15" hidden="1" customHeight="1" outlineLevel="1">
      <c r="B207" s="59">
        <v>47</v>
      </c>
      <c r="C207" s="20">
        <v>2440</v>
      </c>
      <c r="D207" s="21" t="s">
        <v>79</v>
      </c>
      <c r="E207" s="69"/>
      <c r="F207" s="69"/>
      <c r="G207" s="70"/>
      <c r="H207" s="71"/>
      <c r="J207" s="69"/>
      <c r="K207" s="69"/>
      <c r="L207" s="70"/>
      <c r="M207" s="71"/>
      <c r="N207" s="25"/>
      <c r="P207" s="59">
        <v>47</v>
      </c>
      <c r="Q207" s="20">
        <v>2440</v>
      </c>
      <c r="R207" s="21" t="s">
        <v>79</v>
      </c>
      <c r="S207" s="62"/>
      <c r="T207" s="78"/>
      <c r="U207" s="62"/>
      <c r="V207" s="62"/>
      <c r="W207" s="62"/>
      <c r="X207" s="81"/>
      <c r="Y207" s="80"/>
      <c r="Z207" s="79"/>
    </row>
    <row r="208" spans="2:26" ht="15" collapsed="1">
      <c r="B208" s="32"/>
      <c r="C208" s="33"/>
      <c r="D208" s="34"/>
      <c r="E208" s="34"/>
      <c r="F208" s="34"/>
      <c r="G208" s="58"/>
      <c r="H208" s="71"/>
      <c r="J208" s="34"/>
      <c r="K208" s="69"/>
      <c r="L208" s="70"/>
      <c r="M208" s="71"/>
      <c r="N208" s="25"/>
      <c r="P208" s="32"/>
      <c r="Q208" s="33"/>
      <c r="R208" s="73" t="s">
        <v>80</v>
      </c>
      <c r="S208" s="36">
        <f>SUM(S170:S207)</f>
        <v>775763482.15765882</v>
      </c>
      <c r="T208" s="36">
        <f t="shared" ref="T208" si="37">SUM(T170:T207)</f>
        <v>0</v>
      </c>
      <c r="U208" s="36">
        <f t="shared" ref="U208" si="38">SUM(U170:U207)</f>
        <v>775763482.15765882</v>
      </c>
      <c r="V208" s="36">
        <f t="shared" ref="V208" si="39">SUM(V170:V207)</f>
        <v>735000</v>
      </c>
      <c r="W208" s="36">
        <f t="shared" ref="W208" si="40">SUM(W170:W207)</f>
        <v>776130982.15765882</v>
      </c>
      <c r="X208" s="77"/>
      <c r="Y208" s="82"/>
      <c r="Z208" s="36">
        <f t="shared" ref="Z208" si="41">SUM(Z170:Z207)</f>
        <v>9274053.8065248951</v>
      </c>
    </row>
    <row r="209" spans="2:27">
      <c r="B209" s="32"/>
      <c r="C209" s="33"/>
      <c r="D209" s="35" t="s">
        <v>81</v>
      </c>
      <c r="E209" s="36">
        <f>SUM(E170:E208)</f>
        <v>775763482.15765882</v>
      </c>
      <c r="F209" s="36">
        <f>SUM(F170:F208)</f>
        <v>735000</v>
      </c>
      <c r="G209" s="36">
        <f>SUM(G170:G208)</f>
        <v>0</v>
      </c>
      <c r="H209" s="36">
        <f>SUM(H170:H208)</f>
        <v>776498482.15765882</v>
      </c>
      <c r="I209" s="35"/>
      <c r="J209" s="36">
        <f>SUM(J170:J208)</f>
        <v>16213295.550307455</v>
      </c>
      <c r="K209" s="36">
        <f>SUM(K170:K208)</f>
        <v>9274053.8065248951</v>
      </c>
      <c r="L209" s="36">
        <f>SUM(L170:L207)</f>
        <v>0</v>
      </c>
      <c r="M209" s="36">
        <f>SUM(M170:M208)</f>
        <v>25487349.356832348</v>
      </c>
      <c r="N209" s="25">
        <f>SUM(N170:N208)</f>
        <v>751011132.80082643</v>
      </c>
    </row>
    <row r="210" spans="2:27" ht="38.25">
      <c r="B210" s="32"/>
      <c r="C210" s="33"/>
      <c r="D210" s="37" t="s">
        <v>105</v>
      </c>
      <c r="E210" s="25"/>
      <c r="F210" s="52"/>
      <c r="G210" s="52"/>
      <c r="H210" s="71"/>
      <c r="I210" s="26"/>
      <c r="J210" s="52"/>
      <c r="K210" s="52"/>
      <c r="L210" s="52"/>
      <c r="M210" s="71">
        <f>J210+K210+L210</f>
        <v>0</v>
      </c>
      <c r="N210" s="25">
        <f>H210-M210</f>
        <v>0</v>
      </c>
    </row>
    <row r="211" spans="2:27" ht="25.5">
      <c r="B211" s="32"/>
      <c r="C211" s="33"/>
      <c r="D211" s="38" t="s">
        <v>106</v>
      </c>
      <c r="E211" s="25"/>
      <c r="F211" s="52"/>
      <c r="G211" s="52"/>
      <c r="H211" s="71"/>
      <c r="I211" s="26"/>
      <c r="J211" s="52"/>
      <c r="K211" s="52"/>
      <c r="L211" s="52"/>
      <c r="M211" s="71">
        <f>J211+K211+L211</f>
        <v>0</v>
      </c>
      <c r="N211" s="25">
        <f>H211-M211</f>
        <v>0</v>
      </c>
    </row>
    <row r="212" spans="2:27">
      <c r="B212" s="32"/>
      <c r="C212" s="33"/>
      <c r="D212" s="35" t="s">
        <v>84</v>
      </c>
      <c r="E212" s="36">
        <f>SUM(E209:E211)</f>
        <v>775763482.15765882</v>
      </c>
      <c r="F212" s="36">
        <f t="shared" ref="F212:G212" si="42">SUM(F209:F211)</f>
        <v>735000</v>
      </c>
      <c r="G212" s="36">
        <f t="shared" si="42"/>
        <v>0</v>
      </c>
      <c r="H212" s="36">
        <f>SUM(H209:H211)</f>
        <v>776498482.15765882</v>
      </c>
      <c r="I212" s="35"/>
      <c r="J212" s="36">
        <f>SUM(J209:J211)</f>
        <v>16213295.550307455</v>
      </c>
      <c r="K212" s="36">
        <f t="shared" ref="K212:L212" si="43">SUM(K209:K211)</f>
        <v>9274053.8065248951</v>
      </c>
      <c r="L212" s="36">
        <f t="shared" si="43"/>
        <v>0</v>
      </c>
      <c r="M212" s="36">
        <f>SUM(M209:M211)</f>
        <v>25487349.356832348</v>
      </c>
      <c r="N212" s="25">
        <f>H212-M212</f>
        <v>751011132.80082643</v>
      </c>
      <c r="AA212" s="26"/>
    </row>
    <row r="213" spans="2:27" ht="14.25">
      <c r="B213" s="32"/>
      <c r="C213" s="33"/>
      <c r="D213" s="97" t="s">
        <v>85</v>
      </c>
      <c r="E213" s="98"/>
      <c r="F213" s="98"/>
      <c r="G213" s="98"/>
      <c r="H213" s="98"/>
      <c r="I213" s="98"/>
      <c r="J213" s="99"/>
      <c r="K213" s="52"/>
      <c r="L213" s="26"/>
      <c r="M213" s="64"/>
      <c r="N213" s="26"/>
    </row>
    <row r="214" spans="2:27" ht="14.25">
      <c r="B214" s="32"/>
      <c r="C214" s="33"/>
      <c r="D214" s="89" t="s">
        <v>80</v>
      </c>
      <c r="E214" s="90"/>
      <c r="F214" s="90"/>
      <c r="G214" s="90"/>
      <c r="H214" s="90"/>
      <c r="I214" s="90"/>
      <c r="J214" s="91"/>
      <c r="K214" s="35">
        <f>K212+K213</f>
        <v>9274053.8065248951</v>
      </c>
      <c r="M214" s="64"/>
      <c r="N214" s="26"/>
    </row>
    <row r="216" spans="2:27">
      <c r="E216" s="40"/>
      <c r="J216" s="3" t="s">
        <v>86</v>
      </c>
    </row>
    <row r="217" spans="2:27" ht="14.25">
      <c r="B217" s="32">
        <v>10</v>
      </c>
      <c r="C217" s="33"/>
      <c r="D217" s="34" t="s">
        <v>87</v>
      </c>
      <c r="E217" s="29"/>
      <c r="J217" s="3" t="s">
        <v>87</v>
      </c>
      <c r="L217" s="67"/>
    </row>
    <row r="218" spans="2:27" ht="14.25">
      <c r="B218" s="32">
        <v>8</v>
      </c>
      <c r="C218" s="33"/>
      <c r="D218" s="34" t="s">
        <v>67</v>
      </c>
      <c r="E218" s="41"/>
      <c r="J218" s="3" t="s">
        <v>67</v>
      </c>
      <c r="L218" s="68"/>
    </row>
    <row r="219" spans="2:27" ht="14.25">
      <c r="J219" s="4" t="s">
        <v>88</v>
      </c>
      <c r="L219" s="65">
        <f>K214-L217-L218</f>
        <v>9274053.8065248951</v>
      </c>
      <c r="M219" s="26"/>
    </row>
    <row r="221" spans="2:27" hidden="1" outlineLevel="1">
      <c r="B221" s="43" t="s">
        <v>89</v>
      </c>
    </row>
    <row r="222" spans="2:27" hidden="1" outlineLevel="1">
      <c r="E222" s="26"/>
      <c r="J222" s="26"/>
    </row>
    <row r="223" spans="2:27" hidden="1" outlineLevel="1">
      <c r="B223" s="44">
        <v>1</v>
      </c>
      <c r="C223" s="87" t="s">
        <v>90</v>
      </c>
      <c r="D223" s="87"/>
      <c r="E223" s="87"/>
      <c r="F223" s="87"/>
      <c r="G223" s="87"/>
      <c r="H223" s="87"/>
      <c r="I223" s="87"/>
      <c r="J223" s="87"/>
      <c r="K223" s="87"/>
      <c r="L223" s="87"/>
      <c r="M223" s="87"/>
      <c r="N223" s="87"/>
    </row>
    <row r="224" spans="2:27" hidden="1" outlineLevel="1">
      <c r="B224" s="44"/>
      <c r="C224" s="87"/>
      <c r="D224" s="87"/>
      <c r="E224" s="87"/>
      <c r="F224" s="87"/>
      <c r="G224" s="87"/>
      <c r="H224" s="87"/>
      <c r="I224" s="87"/>
      <c r="J224" s="87"/>
      <c r="K224" s="87"/>
      <c r="L224" s="87"/>
      <c r="M224" s="87"/>
      <c r="N224" s="87"/>
    </row>
    <row r="225" spans="2:26" hidden="1" outlineLevel="1">
      <c r="B225" s="44"/>
      <c r="C225" s="45"/>
      <c r="D225" s="46"/>
      <c r="E225" s="46"/>
      <c r="F225" s="46"/>
      <c r="G225" s="46"/>
      <c r="H225" s="46"/>
      <c r="I225" s="46"/>
      <c r="J225" s="46"/>
      <c r="K225" s="46"/>
      <c r="L225" s="46"/>
      <c r="M225" s="46"/>
      <c r="N225" s="46"/>
    </row>
    <row r="226" spans="2:26" hidden="1" outlineLevel="1">
      <c r="B226" s="44">
        <v>2</v>
      </c>
      <c r="C226" s="87" t="s">
        <v>91</v>
      </c>
      <c r="D226" s="87"/>
      <c r="E226" s="87"/>
      <c r="F226" s="87"/>
      <c r="G226" s="87"/>
      <c r="H226" s="87"/>
      <c r="I226" s="87"/>
      <c r="J226" s="87"/>
      <c r="K226" s="87"/>
      <c r="L226" s="87"/>
      <c r="M226" s="87"/>
      <c r="N226" s="87"/>
    </row>
    <row r="227" spans="2:26" hidden="1" outlineLevel="1">
      <c r="B227" s="44"/>
      <c r="C227" s="87"/>
      <c r="D227" s="87"/>
      <c r="E227" s="87"/>
      <c r="F227" s="87"/>
      <c r="G227" s="87"/>
      <c r="H227" s="87"/>
      <c r="I227" s="87"/>
      <c r="J227" s="87"/>
      <c r="K227" s="87"/>
      <c r="L227" s="87"/>
      <c r="M227" s="87"/>
      <c r="N227" s="87"/>
    </row>
    <row r="228" spans="2:26" hidden="1" outlineLevel="1">
      <c r="B228" s="44"/>
      <c r="C228" s="45"/>
      <c r="D228" s="46"/>
      <c r="E228" s="46"/>
      <c r="F228" s="46"/>
      <c r="G228" s="46"/>
      <c r="H228" s="46"/>
      <c r="I228" s="46"/>
      <c r="J228" s="46"/>
      <c r="K228" s="46"/>
      <c r="L228" s="46"/>
      <c r="M228" s="46"/>
      <c r="N228" s="46"/>
    </row>
    <row r="229" spans="2:26" hidden="1" outlineLevel="1">
      <c r="B229" s="44">
        <v>3</v>
      </c>
      <c r="C229" s="87" t="s">
        <v>92</v>
      </c>
      <c r="D229" s="87"/>
      <c r="E229" s="87"/>
      <c r="F229" s="87"/>
      <c r="G229" s="87"/>
      <c r="H229" s="87"/>
      <c r="I229" s="87"/>
      <c r="J229" s="87"/>
      <c r="K229" s="87"/>
      <c r="L229" s="87"/>
      <c r="M229" s="87"/>
      <c r="N229" s="87"/>
    </row>
    <row r="230" spans="2:26" hidden="1" outlineLevel="1">
      <c r="B230" s="44"/>
      <c r="C230" s="45"/>
      <c r="D230" s="46"/>
      <c r="E230" s="46"/>
      <c r="F230" s="46"/>
      <c r="G230" s="46"/>
      <c r="H230" s="46"/>
      <c r="I230" s="46"/>
      <c r="J230" s="46"/>
      <c r="K230" s="46"/>
      <c r="L230" s="46"/>
      <c r="M230" s="46"/>
      <c r="N230" s="46"/>
    </row>
    <row r="231" spans="2:26" hidden="1" outlineLevel="1">
      <c r="B231" s="44">
        <v>4</v>
      </c>
      <c r="C231" s="47" t="s">
        <v>93</v>
      </c>
      <c r="D231" s="46"/>
      <c r="E231" s="46"/>
      <c r="F231" s="46"/>
      <c r="G231" s="46"/>
      <c r="H231" s="46"/>
      <c r="I231" s="46"/>
      <c r="J231" s="46"/>
      <c r="K231" s="46"/>
      <c r="L231" s="46"/>
      <c r="M231" s="46"/>
      <c r="N231" s="46"/>
    </row>
    <row r="232" spans="2:26" hidden="1" outlineLevel="1">
      <c r="B232" s="44"/>
      <c r="C232" s="45"/>
      <c r="D232" s="46"/>
      <c r="E232" s="46"/>
      <c r="F232" s="46"/>
      <c r="G232" s="46"/>
      <c r="H232" s="46"/>
      <c r="I232" s="46"/>
      <c r="J232" s="46"/>
      <c r="K232" s="46"/>
      <c r="L232" s="46"/>
      <c r="M232" s="46"/>
      <c r="N232" s="46"/>
    </row>
    <row r="233" spans="2:26" hidden="1" outlineLevel="1">
      <c r="B233" s="44">
        <v>5</v>
      </c>
      <c r="C233" s="47" t="s">
        <v>94</v>
      </c>
      <c r="D233" s="46"/>
      <c r="E233" s="46"/>
      <c r="F233" s="46"/>
      <c r="G233" s="46"/>
      <c r="H233" s="46"/>
      <c r="I233" s="46"/>
      <c r="J233" s="46"/>
      <c r="K233" s="46"/>
      <c r="L233" s="46"/>
      <c r="M233" s="46"/>
      <c r="N233" s="46"/>
    </row>
    <row r="234" spans="2:26" hidden="1" outlineLevel="1">
      <c r="B234" s="44"/>
      <c r="C234" s="45"/>
      <c r="D234" s="46"/>
      <c r="E234" s="46"/>
      <c r="F234" s="46"/>
      <c r="G234" s="46"/>
      <c r="H234" s="46"/>
      <c r="I234" s="46"/>
      <c r="J234" s="46"/>
      <c r="K234" s="46"/>
      <c r="L234" s="46"/>
      <c r="M234" s="46"/>
      <c r="N234" s="46"/>
    </row>
    <row r="235" spans="2:26" hidden="1" outlineLevel="1">
      <c r="B235" s="44">
        <v>6</v>
      </c>
      <c r="C235" s="87" t="s">
        <v>95</v>
      </c>
      <c r="D235" s="87"/>
      <c r="E235" s="87"/>
      <c r="F235" s="87"/>
      <c r="G235" s="87"/>
      <c r="H235" s="87"/>
      <c r="I235" s="87"/>
      <c r="J235" s="87"/>
      <c r="K235" s="87"/>
      <c r="L235" s="87"/>
      <c r="M235" s="87"/>
      <c r="N235" s="87"/>
    </row>
    <row r="236" spans="2:26" hidden="1" outlineLevel="1">
      <c r="B236" s="46"/>
      <c r="C236" s="87"/>
      <c r="D236" s="87"/>
      <c r="E236" s="87"/>
      <c r="F236" s="87"/>
      <c r="G236" s="87"/>
      <c r="H236" s="87"/>
      <c r="I236" s="87"/>
      <c r="J236" s="87"/>
      <c r="K236" s="87"/>
      <c r="L236" s="87"/>
      <c r="M236" s="87"/>
      <c r="N236" s="87"/>
    </row>
    <row r="237" spans="2:26" hidden="1" outlineLevel="1">
      <c r="B237" s="46"/>
      <c r="C237" s="87"/>
      <c r="D237" s="87"/>
      <c r="E237" s="87"/>
      <c r="F237" s="87"/>
      <c r="G237" s="87"/>
      <c r="H237" s="87"/>
      <c r="I237" s="87"/>
      <c r="J237" s="87"/>
      <c r="K237" s="87"/>
      <c r="L237" s="87"/>
      <c r="M237" s="87"/>
      <c r="N237" s="87"/>
    </row>
    <row r="238" spans="2:26" hidden="1" outlineLevel="1"/>
    <row r="239" spans="2:26" collapsed="1"/>
    <row r="240" spans="2:26" ht="21">
      <c r="B240" s="88" t="s">
        <v>103</v>
      </c>
      <c r="C240" s="88"/>
      <c r="D240" s="88"/>
      <c r="E240" s="88"/>
      <c r="F240" s="88"/>
      <c r="G240" s="88"/>
      <c r="H240" s="88"/>
      <c r="I240" s="88"/>
      <c r="J240" s="88"/>
      <c r="K240" s="88"/>
      <c r="L240" s="88"/>
      <c r="M240" s="88"/>
      <c r="N240" s="88"/>
      <c r="P240" s="100" t="s">
        <v>104</v>
      </c>
      <c r="Q240" s="100"/>
      <c r="R240" s="100"/>
      <c r="S240" s="100"/>
      <c r="T240" s="100"/>
      <c r="U240" s="100"/>
      <c r="V240" s="100"/>
      <c r="W240" s="100"/>
      <c r="X240" s="100"/>
      <c r="Y240" s="100"/>
      <c r="Z240" s="100"/>
    </row>
    <row r="242" spans="2:26" ht="14.25">
      <c r="F242" s="7" t="s">
        <v>9</v>
      </c>
      <c r="G242" s="61" t="s">
        <v>10</v>
      </c>
      <c r="S242" s="7" t="s">
        <v>9</v>
      </c>
      <c r="T242" s="61" t="s">
        <v>10</v>
      </c>
    </row>
    <row r="243" spans="2:26" ht="15">
      <c r="F243" s="7" t="s">
        <v>11</v>
      </c>
      <c r="G243" s="93" t="s">
        <v>100</v>
      </c>
      <c r="H243" s="93"/>
      <c r="S243" s="7" t="s">
        <v>11</v>
      </c>
      <c r="T243" s="93" t="str">
        <f>G243</f>
        <v>1/1/25 - 12/31/25</v>
      </c>
      <c r="U243" s="93"/>
    </row>
    <row r="245" spans="2:26">
      <c r="E245" s="94" t="s">
        <v>13</v>
      </c>
      <c r="F245" s="95"/>
      <c r="G245" s="95"/>
      <c r="H245" s="96"/>
      <c r="J245" s="9"/>
      <c r="K245" s="10" t="s">
        <v>14</v>
      </c>
      <c r="L245" s="10"/>
      <c r="M245" s="11"/>
      <c r="S245" s="74" t="s">
        <v>15</v>
      </c>
      <c r="T245" s="74" t="s">
        <v>16</v>
      </c>
      <c r="U245" s="74" t="s">
        <v>17</v>
      </c>
      <c r="V245" s="74" t="s">
        <v>18</v>
      </c>
      <c r="W245" s="74" t="s">
        <v>19</v>
      </c>
      <c r="X245" s="74" t="s">
        <v>20</v>
      </c>
      <c r="Y245" s="74" t="s">
        <v>21</v>
      </c>
      <c r="Z245" s="74" t="s">
        <v>99</v>
      </c>
    </row>
    <row r="246" spans="2:26" ht="27">
      <c r="B246" s="12" t="s">
        <v>23</v>
      </c>
      <c r="C246" s="13" t="s">
        <v>24</v>
      </c>
      <c r="D246" s="14" t="s">
        <v>25</v>
      </c>
      <c r="E246" s="15" t="s">
        <v>26</v>
      </c>
      <c r="F246" s="16" t="s">
        <v>27</v>
      </c>
      <c r="G246" s="16" t="s">
        <v>28</v>
      </c>
      <c r="H246" s="12" t="s">
        <v>29</v>
      </c>
      <c r="I246" s="17"/>
      <c r="J246" s="18" t="s">
        <v>26</v>
      </c>
      <c r="K246" s="16" t="s">
        <v>30</v>
      </c>
      <c r="L246" s="16" t="s">
        <v>28</v>
      </c>
      <c r="M246" s="12" t="s">
        <v>29</v>
      </c>
      <c r="N246" s="12" t="s">
        <v>31</v>
      </c>
      <c r="P246" s="75" t="s">
        <v>32</v>
      </c>
      <c r="Q246" s="75" t="s">
        <v>33</v>
      </c>
      <c r="R246" s="75" t="s">
        <v>34</v>
      </c>
      <c r="S246" s="76" t="s">
        <v>35</v>
      </c>
      <c r="T246" s="76" t="s">
        <v>36</v>
      </c>
      <c r="U246" s="76" t="s">
        <v>37</v>
      </c>
      <c r="V246" s="76" t="s">
        <v>38</v>
      </c>
      <c r="W246" s="76" t="s">
        <v>39</v>
      </c>
      <c r="X246" s="76" t="s">
        <v>40</v>
      </c>
      <c r="Y246" s="76" t="s">
        <v>41</v>
      </c>
      <c r="Z246" s="76" t="s">
        <v>42</v>
      </c>
    </row>
    <row r="247" spans="2:26" ht="15" hidden="1" customHeight="1" outlineLevel="1">
      <c r="B247" s="59">
        <v>12</v>
      </c>
      <c r="C247" s="20">
        <v>1610</v>
      </c>
      <c r="D247" s="21" t="s">
        <v>43</v>
      </c>
      <c r="E247" s="62"/>
      <c r="F247" s="62"/>
      <c r="G247" s="66"/>
      <c r="H247" s="63"/>
      <c r="I247" s="24"/>
      <c r="J247" s="62"/>
      <c r="K247" s="62"/>
      <c r="L247" s="66"/>
      <c r="M247" s="63"/>
      <c r="N247" s="25"/>
      <c r="P247" s="59">
        <v>12</v>
      </c>
      <c r="Q247" s="20">
        <v>1610</v>
      </c>
      <c r="R247" s="21" t="s">
        <v>43</v>
      </c>
      <c r="S247" s="62"/>
      <c r="T247" s="78"/>
      <c r="U247" s="62"/>
      <c r="V247" s="62"/>
      <c r="W247" s="62"/>
      <c r="X247" s="81"/>
      <c r="Y247" s="80"/>
      <c r="Z247" s="79"/>
    </row>
    <row r="248" spans="2:26" ht="25.5" hidden="1" customHeight="1" outlineLevel="1">
      <c r="B248" s="59">
        <v>12</v>
      </c>
      <c r="C248" s="20">
        <v>1611</v>
      </c>
      <c r="D248" s="21" t="s">
        <v>44</v>
      </c>
      <c r="E248" s="62"/>
      <c r="F248" s="62"/>
      <c r="G248" s="66"/>
      <c r="H248" s="63"/>
      <c r="I248" s="27"/>
      <c r="J248" s="62"/>
      <c r="K248" s="62"/>
      <c r="L248" s="66"/>
      <c r="M248" s="63"/>
      <c r="N248" s="25"/>
      <c r="P248" s="59">
        <v>12</v>
      </c>
      <c r="Q248" s="20">
        <v>1611</v>
      </c>
      <c r="R248" s="21" t="s">
        <v>44</v>
      </c>
      <c r="S248" s="62"/>
      <c r="T248" s="78"/>
      <c r="U248" s="62"/>
      <c r="V248" s="62"/>
      <c r="W248" s="62"/>
      <c r="X248" s="81"/>
      <c r="Y248" s="80"/>
      <c r="Z248" s="79"/>
    </row>
    <row r="249" spans="2:26" ht="25.5" hidden="1" customHeight="1" outlineLevel="1">
      <c r="B249" s="59" t="s">
        <v>45</v>
      </c>
      <c r="C249" s="20">
        <v>1612</v>
      </c>
      <c r="D249" s="21" t="s">
        <v>46</v>
      </c>
      <c r="E249" s="62"/>
      <c r="F249" s="62"/>
      <c r="G249" s="66"/>
      <c r="H249" s="63"/>
      <c r="I249" s="27"/>
      <c r="J249" s="62"/>
      <c r="K249" s="62"/>
      <c r="L249" s="66"/>
      <c r="M249" s="63"/>
      <c r="N249" s="25"/>
      <c r="P249" s="59" t="s">
        <v>45</v>
      </c>
      <c r="Q249" s="20">
        <v>1612</v>
      </c>
      <c r="R249" s="21" t="s">
        <v>46</v>
      </c>
      <c r="S249" s="62"/>
      <c r="T249" s="78"/>
      <c r="U249" s="62"/>
      <c r="V249" s="62"/>
      <c r="W249" s="62"/>
      <c r="X249" s="81"/>
      <c r="Y249" s="80"/>
      <c r="Z249" s="79"/>
    </row>
    <row r="250" spans="2:26" ht="15" hidden="1" customHeight="1" outlineLevel="1">
      <c r="B250" s="59"/>
      <c r="C250" s="20">
        <v>1665</v>
      </c>
      <c r="D250" s="21" t="s">
        <v>47</v>
      </c>
      <c r="E250" s="62"/>
      <c r="F250" s="62"/>
      <c r="G250" s="66"/>
      <c r="H250" s="63"/>
      <c r="I250" s="27"/>
      <c r="J250" s="62"/>
      <c r="K250" s="62"/>
      <c r="L250" s="66"/>
      <c r="M250" s="63"/>
      <c r="N250" s="25"/>
      <c r="P250" s="59"/>
      <c r="Q250" s="20">
        <v>1665</v>
      </c>
      <c r="R250" s="21" t="s">
        <v>47</v>
      </c>
      <c r="S250" s="62"/>
      <c r="T250" s="78"/>
      <c r="U250" s="62"/>
      <c r="V250" s="62"/>
      <c r="W250" s="62"/>
      <c r="X250" s="81"/>
      <c r="Y250" s="80"/>
      <c r="Z250" s="79"/>
    </row>
    <row r="251" spans="2:26" ht="15" hidden="1" customHeight="1" outlineLevel="1">
      <c r="B251" s="59"/>
      <c r="C251" s="20">
        <v>1675</v>
      </c>
      <c r="D251" s="21" t="s">
        <v>48</v>
      </c>
      <c r="E251" s="62"/>
      <c r="F251" s="62"/>
      <c r="G251" s="66"/>
      <c r="H251" s="63"/>
      <c r="I251" s="27"/>
      <c r="J251" s="62"/>
      <c r="K251" s="62"/>
      <c r="L251" s="66"/>
      <c r="M251" s="63"/>
      <c r="N251" s="25"/>
      <c r="P251" s="59"/>
      <c r="Q251" s="20">
        <v>1675</v>
      </c>
      <c r="R251" s="21" t="s">
        <v>48</v>
      </c>
      <c r="S251" s="62"/>
      <c r="T251" s="78"/>
      <c r="U251" s="62"/>
      <c r="V251" s="62"/>
      <c r="W251" s="62"/>
      <c r="X251" s="81"/>
      <c r="Y251" s="80"/>
      <c r="Z251" s="79"/>
    </row>
    <row r="252" spans="2:26" ht="15" hidden="1" customHeight="1" outlineLevel="1">
      <c r="B252" s="59" t="s">
        <v>49</v>
      </c>
      <c r="C252" s="28">
        <v>1615</v>
      </c>
      <c r="D252" s="21" t="s">
        <v>50</v>
      </c>
      <c r="E252" s="62"/>
      <c r="F252" s="62"/>
      <c r="G252" s="66"/>
      <c r="H252" s="63"/>
      <c r="I252" s="27"/>
      <c r="J252" s="62"/>
      <c r="K252" s="62"/>
      <c r="L252" s="66"/>
      <c r="M252" s="63"/>
      <c r="N252" s="25"/>
      <c r="P252" s="59" t="s">
        <v>49</v>
      </c>
      <c r="Q252" s="28">
        <v>1615</v>
      </c>
      <c r="R252" s="21" t="s">
        <v>50</v>
      </c>
      <c r="S252" s="62"/>
      <c r="T252" s="78"/>
      <c r="U252" s="62"/>
      <c r="V252" s="62"/>
      <c r="W252" s="62"/>
      <c r="X252" s="81"/>
      <c r="Y252" s="80"/>
      <c r="Z252" s="79"/>
    </row>
    <row r="253" spans="2:26" ht="15" hidden="1" customHeight="1" outlineLevel="1">
      <c r="B253" s="59">
        <v>1</v>
      </c>
      <c r="C253" s="28">
        <v>1620</v>
      </c>
      <c r="D253" s="21" t="s">
        <v>51</v>
      </c>
      <c r="E253" s="62"/>
      <c r="F253" s="62"/>
      <c r="G253" s="66"/>
      <c r="H253" s="63"/>
      <c r="I253" s="27"/>
      <c r="J253" s="62"/>
      <c r="K253" s="62"/>
      <c r="L253" s="66"/>
      <c r="M253" s="63"/>
      <c r="N253" s="25"/>
      <c r="P253" s="59">
        <v>1</v>
      </c>
      <c r="Q253" s="28">
        <v>1620</v>
      </c>
      <c r="R253" s="21" t="s">
        <v>51</v>
      </c>
      <c r="S253" s="62"/>
      <c r="T253" s="78"/>
      <c r="U253" s="62"/>
      <c r="V253" s="62"/>
      <c r="W253" s="62"/>
      <c r="X253" s="81"/>
      <c r="Y253" s="80"/>
      <c r="Z253" s="79"/>
    </row>
    <row r="254" spans="2:26" collapsed="1">
      <c r="B254" s="59" t="s">
        <v>49</v>
      </c>
      <c r="C254" s="20">
        <v>1705</v>
      </c>
      <c r="D254" s="21" t="s">
        <v>50</v>
      </c>
      <c r="E254" s="69"/>
      <c r="F254" s="69"/>
      <c r="G254" s="70"/>
      <c r="H254" s="71"/>
      <c r="I254" s="27"/>
      <c r="J254" s="69"/>
      <c r="K254" s="69"/>
      <c r="L254" s="70"/>
      <c r="M254" s="71"/>
      <c r="N254" s="25"/>
      <c r="P254" s="59" t="s">
        <v>49</v>
      </c>
      <c r="Q254" s="20">
        <v>1705</v>
      </c>
      <c r="R254" s="21" t="s">
        <v>50</v>
      </c>
      <c r="S254" s="69"/>
      <c r="T254" s="83"/>
      <c r="U254" s="69"/>
      <c r="V254" s="69"/>
      <c r="W254" s="69"/>
      <c r="X254" s="84"/>
      <c r="Y254" s="85"/>
      <c r="Z254" s="86"/>
    </row>
    <row r="255" spans="2:26">
      <c r="B255" s="59">
        <v>14.1</v>
      </c>
      <c r="C255" s="28">
        <v>1706</v>
      </c>
      <c r="D255" s="21" t="s">
        <v>52</v>
      </c>
      <c r="E255" s="69">
        <f>H178</f>
        <v>35093797.786435612</v>
      </c>
      <c r="F255" s="69"/>
      <c r="G255" s="70"/>
      <c r="H255" s="71">
        <f t="shared" ref="H255" si="44">E255+F255+G255</f>
        <v>35093797.786435612</v>
      </c>
      <c r="I255" s="27"/>
      <c r="J255" s="69">
        <f>M178</f>
        <v>965079.43912697944</v>
      </c>
      <c r="K255" s="69">
        <f>Z255</f>
        <v>350937.97786435613</v>
      </c>
      <c r="L255" s="70"/>
      <c r="M255" s="71">
        <f t="shared" ref="M255" si="45">J255+K255-L255</f>
        <v>1316017.4169913356</v>
      </c>
      <c r="N255" s="25">
        <f t="shared" ref="N255" si="46">H255-M255</f>
        <v>33777780.369444273</v>
      </c>
      <c r="P255" s="59">
        <v>14.1</v>
      </c>
      <c r="Q255" s="28">
        <v>1706</v>
      </c>
      <c r="R255" s="21" t="s">
        <v>52</v>
      </c>
      <c r="S255" s="69">
        <f>E255</f>
        <v>35093797.786435612</v>
      </c>
      <c r="T255" s="83"/>
      <c r="U255" s="69">
        <f t="shared" ref="U255" si="47">S255-T255</f>
        <v>35093797.786435612</v>
      </c>
      <c r="V255" s="69"/>
      <c r="W255" s="69">
        <f t="shared" ref="W255" si="48">U255+(V255/2)</f>
        <v>35093797.786435612</v>
      </c>
      <c r="X255" s="84">
        <v>100</v>
      </c>
      <c r="Y255" s="85">
        <f t="shared" ref="Y255:Y259" si="49">1/X255</f>
        <v>0.01</v>
      </c>
      <c r="Z255" s="69">
        <f>W255*Y255</f>
        <v>350937.97786435613</v>
      </c>
    </row>
    <row r="256" spans="2:26">
      <c r="B256" s="59">
        <v>1</v>
      </c>
      <c r="C256" s="20">
        <v>1708</v>
      </c>
      <c r="D256" s="21" t="s">
        <v>51</v>
      </c>
      <c r="E256" s="69"/>
      <c r="F256" s="69"/>
      <c r="G256" s="70"/>
      <c r="H256" s="71"/>
      <c r="I256" s="27"/>
      <c r="J256" s="69"/>
      <c r="K256" s="69"/>
      <c r="L256" s="70"/>
      <c r="M256" s="71"/>
      <c r="N256" s="25"/>
      <c r="P256" s="59">
        <v>1</v>
      </c>
      <c r="Q256" s="20">
        <v>1708</v>
      </c>
      <c r="R256" s="21" t="s">
        <v>51</v>
      </c>
      <c r="S256" s="69"/>
      <c r="T256" s="83"/>
      <c r="U256" s="69"/>
      <c r="V256" s="69"/>
      <c r="W256" s="69"/>
      <c r="X256" s="84"/>
      <c r="Y256" s="85"/>
      <c r="Z256" s="86"/>
    </row>
    <row r="257" spans="2:26" ht="15" customHeight="1">
      <c r="B257" s="59">
        <v>47</v>
      </c>
      <c r="C257" s="20">
        <v>1715</v>
      </c>
      <c r="D257" s="21" t="s">
        <v>53</v>
      </c>
      <c r="E257" s="69"/>
      <c r="F257" s="69"/>
      <c r="G257" s="70"/>
      <c r="H257" s="71"/>
      <c r="I257" s="27"/>
      <c r="J257" s="69"/>
      <c r="K257" s="69"/>
      <c r="L257" s="70"/>
      <c r="M257" s="71"/>
      <c r="N257" s="25"/>
      <c r="P257" s="59">
        <v>47</v>
      </c>
      <c r="Q257" s="20">
        <v>1715</v>
      </c>
      <c r="R257" s="21" t="s">
        <v>53</v>
      </c>
      <c r="S257" s="69"/>
      <c r="T257" s="83"/>
      <c r="U257" s="69"/>
      <c r="V257" s="69"/>
      <c r="W257" s="69"/>
      <c r="X257" s="84"/>
      <c r="Y257" s="85"/>
      <c r="Z257" s="86"/>
    </row>
    <row r="258" spans="2:26">
      <c r="B258" s="59">
        <v>47</v>
      </c>
      <c r="C258" s="20">
        <v>1720</v>
      </c>
      <c r="D258" s="21" t="s">
        <v>54</v>
      </c>
      <c r="E258" s="69">
        <f>H181</f>
        <v>579796342.66341126</v>
      </c>
      <c r="F258" s="69">
        <v>640000</v>
      </c>
      <c r="G258" s="70"/>
      <c r="H258" s="71">
        <f t="shared" ref="H258:H259" si="50">E258+F258+G258</f>
        <v>580436342.66341126</v>
      </c>
      <c r="I258" s="27"/>
      <c r="J258" s="69">
        <f>M181</f>
        <v>17688471.58138201</v>
      </c>
      <c r="K258" s="69">
        <f>Z258</f>
        <v>6445737.1407045694</v>
      </c>
      <c r="L258" s="70"/>
      <c r="M258" s="71">
        <f t="shared" ref="M258:M259" si="51">J258+K258-L258</f>
        <v>24134208.722086579</v>
      </c>
      <c r="N258" s="25">
        <f t="shared" ref="N258:N259" si="52">H258-M258</f>
        <v>556302133.94132471</v>
      </c>
      <c r="P258" s="59">
        <v>47</v>
      </c>
      <c r="Q258" s="20">
        <v>1720</v>
      </c>
      <c r="R258" s="21" t="s">
        <v>54</v>
      </c>
      <c r="S258" s="69">
        <f>E258</f>
        <v>579796342.66341126</v>
      </c>
      <c r="T258" s="83"/>
      <c r="U258" s="69">
        <f t="shared" ref="U258:U259" si="53">S258-T258</f>
        <v>579796342.66341126</v>
      </c>
      <c r="V258" s="69">
        <f>F258</f>
        <v>640000</v>
      </c>
      <c r="W258" s="69">
        <f t="shared" ref="W258:W259" si="54">U258+(V258/2)</f>
        <v>580116342.66341126</v>
      </c>
      <c r="X258" s="84">
        <v>90</v>
      </c>
      <c r="Y258" s="85">
        <f t="shared" si="49"/>
        <v>1.1111111111111112E-2</v>
      </c>
      <c r="Z258" s="69">
        <f>W258*Y258</f>
        <v>6445737.1407045694</v>
      </c>
    </row>
    <row r="259" spans="2:26">
      <c r="B259" s="59">
        <v>47</v>
      </c>
      <c r="C259" s="20">
        <v>1730</v>
      </c>
      <c r="D259" s="21" t="s">
        <v>55</v>
      </c>
      <c r="E259" s="69">
        <f>H182</f>
        <v>161608341.70781192</v>
      </c>
      <c r="F259" s="69"/>
      <c r="G259" s="70"/>
      <c r="H259" s="71">
        <f t="shared" si="50"/>
        <v>161608341.70781192</v>
      </c>
      <c r="I259" s="27"/>
      <c r="J259" s="69">
        <f>M182</f>
        <v>6833798.33632336</v>
      </c>
      <c r="K259" s="69">
        <f>Z259</f>
        <v>2485017.5768448585</v>
      </c>
      <c r="L259" s="70"/>
      <c r="M259" s="71">
        <f t="shared" si="51"/>
        <v>9318815.913168218</v>
      </c>
      <c r="N259" s="25">
        <f t="shared" si="52"/>
        <v>152289525.7946437</v>
      </c>
      <c r="P259" s="59">
        <v>47</v>
      </c>
      <c r="Q259" s="20">
        <v>1730</v>
      </c>
      <c r="R259" s="21" t="s">
        <v>55</v>
      </c>
      <c r="S259" s="69">
        <f>E259</f>
        <v>161608341.70781192</v>
      </c>
      <c r="T259" s="83"/>
      <c r="U259" s="69">
        <f t="shared" si="53"/>
        <v>161608341.70781192</v>
      </c>
      <c r="V259" s="69"/>
      <c r="W259" s="69">
        <f t="shared" si="54"/>
        <v>161608341.70781192</v>
      </c>
      <c r="X259" s="84">
        <v>65.033077920116966</v>
      </c>
      <c r="Y259" s="85">
        <f t="shared" si="49"/>
        <v>1.5376790273225952E-2</v>
      </c>
      <c r="Z259" s="69">
        <f>W259*Y259</f>
        <v>2485017.5768448585</v>
      </c>
    </row>
    <row r="260" spans="2:26" ht="15" customHeight="1">
      <c r="B260" s="59">
        <v>47</v>
      </c>
      <c r="C260" s="20">
        <v>1735</v>
      </c>
      <c r="D260" s="21" t="s">
        <v>56</v>
      </c>
      <c r="E260" s="69"/>
      <c r="F260" s="69"/>
      <c r="G260" s="70"/>
      <c r="H260" s="71"/>
      <c r="I260" s="27"/>
      <c r="J260" s="69"/>
      <c r="K260" s="69"/>
      <c r="L260" s="70"/>
      <c r="M260" s="71"/>
      <c r="N260" s="25"/>
      <c r="P260" s="59">
        <v>47</v>
      </c>
      <c r="Q260" s="20">
        <v>1735</v>
      </c>
      <c r="R260" s="21" t="s">
        <v>56</v>
      </c>
      <c r="S260" s="69"/>
      <c r="T260" s="83"/>
      <c r="U260" s="69"/>
      <c r="V260" s="69"/>
      <c r="W260" s="69"/>
      <c r="X260" s="84"/>
      <c r="Y260" s="85"/>
      <c r="Z260" s="86"/>
    </row>
    <row r="261" spans="2:26" ht="15" customHeight="1">
      <c r="B261" s="59">
        <v>47</v>
      </c>
      <c r="C261" s="20">
        <v>1740</v>
      </c>
      <c r="D261" s="21" t="s">
        <v>57</v>
      </c>
      <c r="E261" s="69"/>
      <c r="F261" s="69"/>
      <c r="G261" s="70"/>
      <c r="H261" s="71"/>
      <c r="I261" s="27"/>
      <c r="J261" s="69"/>
      <c r="K261" s="69"/>
      <c r="L261" s="70"/>
      <c r="M261" s="71"/>
      <c r="N261" s="25"/>
      <c r="P261" s="59">
        <v>47</v>
      </c>
      <c r="Q261" s="20">
        <v>1740</v>
      </c>
      <c r="R261" s="21" t="s">
        <v>57</v>
      </c>
      <c r="S261" s="69"/>
      <c r="T261" s="83"/>
      <c r="U261" s="69"/>
      <c r="V261" s="69"/>
      <c r="W261" s="69"/>
      <c r="X261" s="84"/>
      <c r="Y261" s="85"/>
      <c r="Z261" s="86"/>
    </row>
    <row r="262" spans="2:26">
      <c r="B262" s="59">
        <v>17</v>
      </c>
      <c r="C262" s="20">
        <v>1745</v>
      </c>
      <c r="D262" s="21" t="s">
        <v>58</v>
      </c>
      <c r="E262" s="69"/>
      <c r="F262" s="69"/>
      <c r="G262" s="70"/>
      <c r="H262" s="71"/>
      <c r="I262" s="27"/>
      <c r="J262" s="69"/>
      <c r="K262" s="69"/>
      <c r="L262" s="70"/>
      <c r="M262" s="71"/>
      <c r="N262" s="25"/>
      <c r="P262" s="59">
        <v>17</v>
      </c>
      <c r="Q262" s="20">
        <v>1745</v>
      </c>
      <c r="R262" s="21" t="s">
        <v>58</v>
      </c>
      <c r="S262" s="69"/>
      <c r="T262" s="83"/>
      <c r="U262" s="69"/>
      <c r="V262" s="69"/>
      <c r="W262" s="69"/>
      <c r="X262" s="84"/>
      <c r="Y262" s="85"/>
      <c r="Z262" s="86"/>
    </row>
    <row r="263" spans="2:26" ht="15" hidden="1" customHeight="1" outlineLevel="1">
      <c r="B263" s="59">
        <v>47</v>
      </c>
      <c r="C263" s="20">
        <v>1830</v>
      </c>
      <c r="D263" s="21" t="s">
        <v>59</v>
      </c>
      <c r="E263" s="69"/>
      <c r="F263" s="69"/>
      <c r="G263" s="70"/>
      <c r="H263" s="71"/>
      <c r="I263" s="27"/>
      <c r="J263" s="69"/>
      <c r="K263" s="69"/>
      <c r="L263" s="70"/>
      <c r="M263" s="71"/>
      <c r="N263" s="25"/>
      <c r="P263" s="59">
        <v>47</v>
      </c>
      <c r="Q263" s="20">
        <v>1830</v>
      </c>
      <c r="R263" s="21" t="s">
        <v>59</v>
      </c>
      <c r="S263" s="62"/>
      <c r="T263" s="78"/>
      <c r="U263" s="62"/>
      <c r="V263" s="62"/>
      <c r="W263" s="62"/>
      <c r="X263" s="81"/>
      <c r="Y263" s="80"/>
      <c r="Z263" s="79"/>
    </row>
    <row r="264" spans="2:26" ht="50.1" hidden="1" customHeight="1" outlineLevel="1">
      <c r="B264" s="59">
        <v>47</v>
      </c>
      <c r="C264" s="20">
        <v>1835</v>
      </c>
      <c r="D264" s="21" t="s">
        <v>60</v>
      </c>
      <c r="E264" s="69"/>
      <c r="F264" s="69"/>
      <c r="G264" s="70"/>
      <c r="H264" s="71"/>
      <c r="I264" s="27"/>
      <c r="J264" s="69"/>
      <c r="K264" s="69"/>
      <c r="L264" s="70"/>
      <c r="M264" s="71"/>
      <c r="N264" s="25"/>
      <c r="P264" s="59">
        <v>47</v>
      </c>
      <c r="Q264" s="20">
        <v>1835</v>
      </c>
      <c r="R264" s="21" t="s">
        <v>60</v>
      </c>
      <c r="S264" s="62"/>
      <c r="T264" s="78"/>
      <c r="U264" s="62"/>
      <c r="V264" s="62"/>
      <c r="W264" s="62"/>
      <c r="X264" s="81"/>
      <c r="Y264" s="80"/>
      <c r="Z264" s="79"/>
    </row>
    <row r="265" spans="2:26" ht="15" hidden="1" customHeight="1" outlineLevel="1">
      <c r="B265" s="59" t="s">
        <v>49</v>
      </c>
      <c r="C265" s="20">
        <v>1905</v>
      </c>
      <c r="D265" s="21" t="s">
        <v>50</v>
      </c>
      <c r="E265" s="69"/>
      <c r="F265" s="69"/>
      <c r="G265" s="70"/>
      <c r="H265" s="71"/>
      <c r="I265" s="27"/>
      <c r="J265" s="69"/>
      <c r="K265" s="69"/>
      <c r="L265" s="70"/>
      <c r="M265" s="71"/>
      <c r="N265" s="25"/>
      <c r="P265" s="59" t="s">
        <v>49</v>
      </c>
      <c r="Q265" s="20">
        <v>1905</v>
      </c>
      <c r="R265" s="21" t="s">
        <v>50</v>
      </c>
      <c r="S265" s="62"/>
      <c r="T265" s="78"/>
      <c r="U265" s="62"/>
      <c r="V265" s="62"/>
      <c r="W265" s="62"/>
      <c r="X265" s="81"/>
      <c r="Y265" s="80"/>
      <c r="Z265" s="79"/>
    </row>
    <row r="266" spans="2:26" ht="15" hidden="1" customHeight="1" outlineLevel="1">
      <c r="B266" s="59">
        <v>47</v>
      </c>
      <c r="C266" s="20">
        <v>1908</v>
      </c>
      <c r="D266" s="21" t="s">
        <v>61</v>
      </c>
      <c r="E266" s="69"/>
      <c r="F266" s="69"/>
      <c r="G266" s="70"/>
      <c r="H266" s="71"/>
      <c r="I266" s="27"/>
      <c r="J266" s="69"/>
      <c r="K266" s="69"/>
      <c r="L266" s="70"/>
      <c r="M266" s="71"/>
      <c r="N266" s="25"/>
      <c r="P266" s="59">
        <v>47</v>
      </c>
      <c r="Q266" s="20">
        <v>1908</v>
      </c>
      <c r="R266" s="21" t="s">
        <v>61</v>
      </c>
      <c r="S266" s="62"/>
      <c r="T266" s="78"/>
      <c r="U266" s="62"/>
      <c r="V266" s="62"/>
      <c r="W266" s="62"/>
      <c r="X266" s="81"/>
      <c r="Y266" s="80"/>
      <c r="Z266" s="79"/>
    </row>
    <row r="267" spans="2:26" ht="15" hidden="1" customHeight="1" outlineLevel="1">
      <c r="B267" s="59">
        <v>13</v>
      </c>
      <c r="C267" s="20">
        <v>1910</v>
      </c>
      <c r="D267" s="21" t="s">
        <v>62</v>
      </c>
      <c r="E267" s="69"/>
      <c r="F267" s="69"/>
      <c r="G267" s="70"/>
      <c r="H267" s="71"/>
      <c r="I267" s="27"/>
      <c r="J267" s="69"/>
      <c r="K267" s="69"/>
      <c r="L267" s="70"/>
      <c r="M267" s="71"/>
      <c r="N267" s="25"/>
      <c r="P267" s="59">
        <v>13</v>
      </c>
      <c r="Q267" s="20">
        <v>1910</v>
      </c>
      <c r="R267" s="21" t="s">
        <v>62</v>
      </c>
      <c r="S267" s="62"/>
      <c r="T267" s="78"/>
      <c r="U267" s="62"/>
      <c r="V267" s="62"/>
      <c r="W267" s="62"/>
      <c r="X267" s="81"/>
      <c r="Y267" s="80"/>
      <c r="Z267" s="79"/>
    </row>
    <row r="268" spans="2:26" ht="15" hidden="1" customHeight="1" outlineLevel="1">
      <c r="B268" s="59">
        <v>8</v>
      </c>
      <c r="C268" s="20">
        <v>1915</v>
      </c>
      <c r="D268" s="21" t="s">
        <v>63</v>
      </c>
      <c r="E268" s="69"/>
      <c r="F268" s="69"/>
      <c r="G268" s="70"/>
      <c r="H268" s="71"/>
      <c r="I268" s="27"/>
      <c r="J268" s="69"/>
      <c r="K268" s="69"/>
      <c r="L268" s="70"/>
      <c r="M268" s="71"/>
      <c r="N268" s="25"/>
      <c r="P268" s="59">
        <v>8</v>
      </c>
      <c r="Q268" s="20">
        <v>1915</v>
      </c>
      <c r="R268" s="21" t="s">
        <v>63</v>
      </c>
      <c r="S268" s="62"/>
      <c r="T268" s="78"/>
      <c r="U268" s="62"/>
      <c r="V268" s="62"/>
      <c r="W268" s="62"/>
      <c r="X268" s="81"/>
      <c r="Y268" s="80"/>
      <c r="Z268" s="79"/>
    </row>
    <row r="269" spans="2:26" ht="15" hidden="1" customHeight="1" outlineLevel="1">
      <c r="B269" s="59">
        <v>10</v>
      </c>
      <c r="C269" s="20">
        <v>1920</v>
      </c>
      <c r="D269" s="21" t="s">
        <v>64</v>
      </c>
      <c r="E269" s="69"/>
      <c r="F269" s="69"/>
      <c r="G269" s="70"/>
      <c r="H269" s="71"/>
      <c r="I269" s="27"/>
      <c r="J269" s="69"/>
      <c r="K269" s="69"/>
      <c r="L269" s="70"/>
      <c r="M269" s="71"/>
      <c r="N269" s="25"/>
      <c r="P269" s="59">
        <v>10</v>
      </c>
      <c r="Q269" s="20">
        <v>1920</v>
      </c>
      <c r="R269" s="21" t="s">
        <v>64</v>
      </c>
      <c r="S269" s="62"/>
      <c r="T269" s="78"/>
      <c r="U269" s="62"/>
      <c r="V269" s="62"/>
      <c r="W269" s="62"/>
      <c r="X269" s="81"/>
      <c r="Y269" s="80"/>
      <c r="Z269" s="79"/>
    </row>
    <row r="270" spans="2:26" ht="15" hidden="1" customHeight="1" outlineLevel="1">
      <c r="B270" s="59">
        <v>50</v>
      </c>
      <c r="C270" s="28">
        <v>1925</v>
      </c>
      <c r="D270" s="21" t="s">
        <v>65</v>
      </c>
      <c r="E270" s="69"/>
      <c r="F270" s="69"/>
      <c r="G270" s="70"/>
      <c r="H270" s="71"/>
      <c r="I270" s="27"/>
      <c r="J270" s="69"/>
      <c r="K270" s="69"/>
      <c r="L270" s="70"/>
      <c r="M270" s="71"/>
      <c r="N270" s="25"/>
      <c r="P270" s="59">
        <v>50</v>
      </c>
      <c r="Q270" s="28">
        <v>1925</v>
      </c>
      <c r="R270" s="21" t="s">
        <v>65</v>
      </c>
      <c r="S270" s="62"/>
      <c r="T270" s="78"/>
      <c r="U270" s="62"/>
      <c r="V270" s="62"/>
      <c r="W270" s="62"/>
      <c r="X270" s="81"/>
      <c r="Y270" s="80"/>
      <c r="Z270" s="79"/>
    </row>
    <row r="271" spans="2:26" ht="15" hidden="1" customHeight="1" outlineLevel="1">
      <c r="B271" s="59">
        <v>10</v>
      </c>
      <c r="C271" s="20">
        <v>1930</v>
      </c>
      <c r="D271" s="21" t="s">
        <v>66</v>
      </c>
      <c r="E271" s="69"/>
      <c r="F271" s="69"/>
      <c r="G271" s="70"/>
      <c r="H271" s="71"/>
      <c r="I271" s="27"/>
      <c r="J271" s="69"/>
      <c r="K271" s="69"/>
      <c r="L271" s="70"/>
      <c r="M271" s="71"/>
      <c r="N271" s="25"/>
      <c r="P271" s="59">
        <v>10</v>
      </c>
      <c r="Q271" s="20">
        <v>1930</v>
      </c>
      <c r="R271" s="21" t="s">
        <v>66</v>
      </c>
      <c r="S271" s="62"/>
      <c r="T271" s="78"/>
      <c r="U271" s="62"/>
      <c r="V271" s="62"/>
      <c r="W271" s="62"/>
      <c r="X271" s="81"/>
      <c r="Y271" s="80"/>
      <c r="Z271" s="79"/>
    </row>
    <row r="272" spans="2:26" ht="15" hidden="1" customHeight="1" outlineLevel="1">
      <c r="B272" s="59">
        <v>8</v>
      </c>
      <c r="C272" s="20">
        <v>1935</v>
      </c>
      <c r="D272" s="21" t="s">
        <v>67</v>
      </c>
      <c r="E272" s="69"/>
      <c r="F272" s="69"/>
      <c r="G272" s="70"/>
      <c r="H272" s="71"/>
      <c r="I272" s="27"/>
      <c r="J272" s="69"/>
      <c r="K272" s="69"/>
      <c r="L272" s="70"/>
      <c r="M272" s="71"/>
      <c r="N272" s="25"/>
      <c r="P272" s="59">
        <v>8</v>
      </c>
      <c r="Q272" s="20">
        <v>1935</v>
      </c>
      <c r="R272" s="21" t="s">
        <v>67</v>
      </c>
      <c r="S272" s="62"/>
      <c r="T272" s="78"/>
      <c r="U272" s="62"/>
      <c r="V272" s="62"/>
      <c r="W272" s="62"/>
      <c r="X272" s="81"/>
      <c r="Y272" s="80"/>
      <c r="Z272" s="79"/>
    </row>
    <row r="273" spans="2:26" ht="15" hidden="1" customHeight="1" outlineLevel="1">
      <c r="B273" s="59">
        <v>8</v>
      </c>
      <c r="C273" s="20">
        <v>1940</v>
      </c>
      <c r="D273" s="21" t="s">
        <v>68</v>
      </c>
      <c r="E273" s="69"/>
      <c r="F273" s="69"/>
      <c r="G273" s="70"/>
      <c r="H273" s="71"/>
      <c r="I273" s="27"/>
      <c r="J273" s="69"/>
      <c r="K273" s="69"/>
      <c r="L273" s="70"/>
      <c r="M273" s="71"/>
      <c r="N273" s="25"/>
      <c r="P273" s="59">
        <v>8</v>
      </c>
      <c r="Q273" s="20">
        <v>1940</v>
      </c>
      <c r="R273" s="21" t="s">
        <v>68</v>
      </c>
      <c r="S273" s="62"/>
      <c r="T273" s="78"/>
      <c r="U273" s="62"/>
      <c r="V273" s="62"/>
      <c r="W273" s="62"/>
      <c r="X273" s="81"/>
      <c r="Y273" s="80"/>
      <c r="Z273" s="79"/>
    </row>
    <row r="274" spans="2:26" ht="15" hidden="1" customHeight="1" outlineLevel="1">
      <c r="B274" s="59">
        <v>8</v>
      </c>
      <c r="C274" s="20">
        <v>1945</v>
      </c>
      <c r="D274" s="21" t="s">
        <v>69</v>
      </c>
      <c r="E274" s="69"/>
      <c r="F274" s="69"/>
      <c r="G274" s="70"/>
      <c r="H274" s="71"/>
      <c r="I274" s="27"/>
      <c r="J274" s="69"/>
      <c r="K274" s="69"/>
      <c r="L274" s="70"/>
      <c r="M274" s="71"/>
      <c r="N274" s="25"/>
      <c r="P274" s="59">
        <v>8</v>
      </c>
      <c r="Q274" s="20">
        <v>1945</v>
      </c>
      <c r="R274" s="21" t="s">
        <v>69</v>
      </c>
      <c r="S274" s="62"/>
      <c r="T274" s="78"/>
      <c r="U274" s="62"/>
      <c r="V274" s="62"/>
      <c r="W274" s="62"/>
      <c r="X274" s="81"/>
      <c r="Y274" s="80"/>
      <c r="Z274" s="79"/>
    </row>
    <row r="275" spans="2:26" ht="15" hidden="1" customHeight="1" outlineLevel="1">
      <c r="B275" s="59">
        <v>8</v>
      </c>
      <c r="C275" s="20">
        <v>1950</v>
      </c>
      <c r="D275" s="21" t="s">
        <v>70</v>
      </c>
      <c r="E275" s="69"/>
      <c r="F275" s="69"/>
      <c r="G275" s="70"/>
      <c r="H275" s="71"/>
      <c r="I275" s="27"/>
      <c r="J275" s="69"/>
      <c r="K275" s="69"/>
      <c r="L275" s="70"/>
      <c r="M275" s="71"/>
      <c r="N275" s="25"/>
      <c r="P275" s="59">
        <v>8</v>
      </c>
      <c r="Q275" s="20">
        <v>1950</v>
      </c>
      <c r="R275" s="21" t="s">
        <v>70</v>
      </c>
      <c r="S275" s="62"/>
      <c r="T275" s="78"/>
      <c r="U275" s="62"/>
      <c r="V275" s="62"/>
      <c r="W275" s="62"/>
      <c r="X275" s="81"/>
      <c r="Y275" s="80"/>
      <c r="Z275" s="79"/>
    </row>
    <row r="276" spans="2:26" ht="15" hidden="1" customHeight="1" outlineLevel="1">
      <c r="B276" s="59">
        <v>8</v>
      </c>
      <c r="C276" s="20">
        <v>1955</v>
      </c>
      <c r="D276" s="21" t="s">
        <v>71</v>
      </c>
      <c r="E276" s="69"/>
      <c r="F276" s="69"/>
      <c r="G276" s="70"/>
      <c r="H276" s="71"/>
      <c r="I276" s="27"/>
      <c r="J276" s="69"/>
      <c r="K276" s="69"/>
      <c r="L276" s="70"/>
      <c r="M276" s="71"/>
      <c r="N276" s="25"/>
      <c r="P276" s="59">
        <v>8</v>
      </c>
      <c r="Q276" s="20">
        <v>1955</v>
      </c>
      <c r="R276" s="21" t="s">
        <v>71</v>
      </c>
      <c r="S276" s="62"/>
      <c r="T276" s="78"/>
      <c r="U276" s="62"/>
      <c r="V276" s="62"/>
      <c r="W276" s="62"/>
      <c r="X276" s="81"/>
      <c r="Y276" s="80"/>
      <c r="Z276" s="79"/>
    </row>
    <row r="277" spans="2:26" ht="50.1" hidden="1" customHeight="1" outlineLevel="1">
      <c r="B277" s="59">
        <v>8</v>
      </c>
      <c r="C277" s="20">
        <v>1960</v>
      </c>
      <c r="D277" s="21" t="s">
        <v>72</v>
      </c>
      <c r="E277" s="69"/>
      <c r="F277" s="69"/>
      <c r="G277" s="70"/>
      <c r="H277" s="71"/>
      <c r="I277" s="27"/>
      <c r="J277" s="69"/>
      <c r="K277" s="69"/>
      <c r="L277" s="70"/>
      <c r="M277" s="71"/>
      <c r="N277" s="25"/>
      <c r="P277" s="59">
        <v>8</v>
      </c>
      <c r="Q277" s="20">
        <v>1960</v>
      </c>
      <c r="R277" s="21" t="s">
        <v>72</v>
      </c>
      <c r="S277" s="62"/>
      <c r="T277" s="78"/>
      <c r="U277" s="62"/>
      <c r="V277" s="62"/>
      <c r="W277" s="62"/>
      <c r="X277" s="81"/>
      <c r="Y277" s="80"/>
      <c r="Z277" s="79"/>
    </row>
    <row r="278" spans="2:26" ht="25.5" hidden="1" customHeight="1" outlineLevel="1">
      <c r="B278" s="72">
        <v>47</v>
      </c>
      <c r="C278" s="20">
        <v>1970</v>
      </c>
      <c r="D278" s="21" t="s">
        <v>73</v>
      </c>
      <c r="E278" s="69"/>
      <c r="F278" s="69"/>
      <c r="G278" s="70"/>
      <c r="H278" s="71"/>
      <c r="I278" s="27"/>
      <c r="J278" s="69"/>
      <c r="K278" s="69"/>
      <c r="L278" s="70"/>
      <c r="M278" s="71"/>
      <c r="N278" s="25"/>
      <c r="P278" s="72">
        <v>47</v>
      </c>
      <c r="Q278" s="20">
        <v>1970</v>
      </c>
      <c r="R278" s="21" t="s">
        <v>73</v>
      </c>
      <c r="S278" s="62"/>
      <c r="T278" s="78"/>
      <c r="U278" s="62"/>
      <c r="V278" s="62"/>
      <c r="W278" s="62"/>
      <c r="X278" s="81"/>
      <c r="Y278" s="80"/>
      <c r="Z278" s="79"/>
    </row>
    <row r="279" spans="2:26" ht="25.5" hidden="1" customHeight="1" outlineLevel="1">
      <c r="B279" s="59">
        <v>47</v>
      </c>
      <c r="C279" s="20">
        <v>1975</v>
      </c>
      <c r="D279" s="21" t="s">
        <v>74</v>
      </c>
      <c r="E279" s="69"/>
      <c r="F279" s="69"/>
      <c r="G279" s="70"/>
      <c r="H279" s="71"/>
      <c r="I279" s="27"/>
      <c r="J279" s="69"/>
      <c r="K279" s="69"/>
      <c r="L279" s="70"/>
      <c r="M279" s="71"/>
      <c r="N279" s="25"/>
      <c r="P279" s="59">
        <v>47</v>
      </c>
      <c r="Q279" s="20">
        <v>1975</v>
      </c>
      <c r="R279" s="21" t="s">
        <v>74</v>
      </c>
      <c r="S279" s="62"/>
      <c r="T279" s="78"/>
      <c r="U279" s="62"/>
      <c r="V279" s="62"/>
      <c r="W279" s="62"/>
      <c r="X279" s="81"/>
      <c r="Y279" s="80"/>
      <c r="Z279" s="79"/>
    </row>
    <row r="280" spans="2:26" ht="15" hidden="1" customHeight="1" outlineLevel="1">
      <c r="B280" s="59">
        <v>47</v>
      </c>
      <c r="C280" s="20">
        <v>1980</v>
      </c>
      <c r="D280" s="21" t="s">
        <v>75</v>
      </c>
      <c r="E280" s="69"/>
      <c r="F280" s="69"/>
      <c r="G280" s="70"/>
      <c r="H280" s="71"/>
      <c r="I280" s="27"/>
      <c r="J280" s="69"/>
      <c r="K280" s="69"/>
      <c r="L280" s="70"/>
      <c r="M280" s="71"/>
      <c r="N280" s="25"/>
      <c r="P280" s="59">
        <v>47</v>
      </c>
      <c r="Q280" s="20">
        <v>1980</v>
      </c>
      <c r="R280" s="21" t="s">
        <v>75</v>
      </c>
      <c r="S280" s="62"/>
      <c r="T280" s="78"/>
      <c r="U280" s="62"/>
      <c r="V280" s="62"/>
      <c r="W280" s="62"/>
      <c r="X280" s="81"/>
      <c r="Y280" s="80"/>
      <c r="Z280" s="79"/>
    </row>
    <row r="281" spans="2:26" ht="15" hidden="1" customHeight="1" outlineLevel="1">
      <c r="B281" s="59">
        <v>47</v>
      </c>
      <c r="C281" s="20">
        <v>1985</v>
      </c>
      <c r="D281" s="21" t="s">
        <v>76</v>
      </c>
      <c r="E281" s="69"/>
      <c r="F281" s="69"/>
      <c r="G281" s="70"/>
      <c r="H281" s="71"/>
      <c r="I281" s="27"/>
      <c r="J281" s="69"/>
      <c r="K281" s="69"/>
      <c r="L281" s="70"/>
      <c r="M281" s="71"/>
      <c r="N281" s="25"/>
      <c r="P281" s="59">
        <v>47</v>
      </c>
      <c r="Q281" s="20">
        <v>1985</v>
      </c>
      <c r="R281" s="21" t="s">
        <v>76</v>
      </c>
      <c r="S281" s="62"/>
      <c r="T281" s="78"/>
      <c r="U281" s="62"/>
      <c r="V281" s="62"/>
      <c r="W281" s="62"/>
      <c r="X281" s="81"/>
      <c r="Y281" s="80"/>
      <c r="Z281" s="79"/>
    </row>
    <row r="282" spans="2:26" ht="15" hidden="1" customHeight="1" outlineLevel="1">
      <c r="B282" s="72">
        <v>47</v>
      </c>
      <c r="C282" s="20">
        <v>1990</v>
      </c>
      <c r="D282" s="31" t="s">
        <v>77</v>
      </c>
      <c r="E282" s="69"/>
      <c r="F282" s="69"/>
      <c r="G282" s="70"/>
      <c r="H282" s="71"/>
      <c r="I282" s="27"/>
      <c r="J282" s="69"/>
      <c r="K282" s="69"/>
      <c r="L282" s="70"/>
      <c r="M282" s="71"/>
      <c r="N282" s="25"/>
      <c r="P282" s="72">
        <v>47</v>
      </c>
      <c r="Q282" s="20">
        <v>1990</v>
      </c>
      <c r="R282" s="31" t="s">
        <v>77</v>
      </c>
      <c r="S282" s="62"/>
      <c r="T282" s="78"/>
      <c r="U282" s="62"/>
      <c r="V282" s="62"/>
      <c r="W282" s="62"/>
      <c r="X282" s="81"/>
      <c r="Y282" s="80"/>
      <c r="Z282" s="79"/>
    </row>
    <row r="283" spans="2:26" ht="15" hidden="1" customHeight="1" outlineLevel="1">
      <c r="B283" s="59">
        <v>47</v>
      </c>
      <c r="C283" s="20">
        <v>1995</v>
      </c>
      <c r="D283" s="21" t="s">
        <v>78</v>
      </c>
      <c r="E283" s="69"/>
      <c r="F283" s="69"/>
      <c r="G283" s="70"/>
      <c r="H283" s="71"/>
      <c r="I283" s="27"/>
      <c r="J283" s="69"/>
      <c r="K283" s="69"/>
      <c r="L283" s="70"/>
      <c r="M283" s="71"/>
      <c r="N283" s="25"/>
      <c r="P283" s="59">
        <v>47</v>
      </c>
      <c r="Q283" s="20">
        <v>1995</v>
      </c>
      <c r="R283" s="21" t="s">
        <v>78</v>
      </c>
      <c r="S283" s="62"/>
      <c r="T283" s="78"/>
      <c r="U283" s="62"/>
      <c r="V283" s="62"/>
      <c r="W283" s="62"/>
      <c r="X283" s="81"/>
      <c r="Y283" s="80"/>
      <c r="Z283" s="79"/>
    </row>
    <row r="284" spans="2:26" ht="15" hidden="1" customHeight="1" outlineLevel="1">
      <c r="B284" s="59">
        <v>47</v>
      </c>
      <c r="C284" s="20">
        <v>2440</v>
      </c>
      <c r="D284" s="21" t="s">
        <v>79</v>
      </c>
      <c r="E284" s="69"/>
      <c r="F284" s="69"/>
      <c r="G284" s="70"/>
      <c r="H284" s="71"/>
      <c r="J284" s="69"/>
      <c r="K284" s="69"/>
      <c r="L284" s="70"/>
      <c r="M284" s="71"/>
      <c r="N284" s="25"/>
      <c r="P284" s="59">
        <v>47</v>
      </c>
      <c r="Q284" s="20">
        <v>2440</v>
      </c>
      <c r="R284" s="21" t="s">
        <v>79</v>
      </c>
      <c r="S284" s="62"/>
      <c r="T284" s="78"/>
      <c r="U284" s="62"/>
      <c r="V284" s="62"/>
      <c r="W284" s="62"/>
      <c r="X284" s="81"/>
      <c r="Y284" s="80"/>
      <c r="Z284" s="79"/>
    </row>
    <row r="285" spans="2:26" ht="15" collapsed="1">
      <c r="B285" s="32"/>
      <c r="C285" s="33"/>
      <c r="D285" s="34"/>
      <c r="E285" s="34"/>
      <c r="F285" s="34"/>
      <c r="G285" s="58"/>
      <c r="H285" s="71"/>
      <c r="J285" s="34"/>
      <c r="K285" s="69"/>
      <c r="L285" s="70"/>
      <c r="M285" s="71"/>
      <c r="N285" s="25"/>
      <c r="P285" s="32"/>
      <c r="Q285" s="33"/>
      <c r="R285" s="73" t="s">
        <v>80</v>
      </c>
      <c r="S285" s="36">
        <f>SUM(S247:S284)</f>
        <v>776498482.15765882</v>
      </c>
      <c r="T285" s="36">
        <f t="shared" ref="T285" si="55">SUM(T247:T284)</f>
        <v>0</v>
      </c>
      <c r="U285" s="36">
        <f t="shared" ref="U285" si="56">SUM(U247:U284)</f>
        <v>776498482.15765882</v>
      </c>
      <c r="V285" s="36">
        <f t="shared" ref="V285" si="57">SUM(V247:V284)</f>
        <v>640000</v>
      </c>
      <c r="W285" s="36">
        <f t="shared" ref="W285" si="58">SUM(W247:W284)</f>
        <v>776818482.15765882</v>
      </c>
      <c r="X285" s="77"/>
      <c r="Y285" s="82"/>
      <c r="Z285" s="36">
        <f t="shared" ref="Z285" si="59">SUM(Z247:Z284)</f>
        <v>9281692.6954137832</v>
      </c>
    </row>
    <row r="286" spans="2:26">
      <c r="B286" s="32"/>
      <c r="C286" s="33"/>
      <c r="D286" s="35" t="s">
        <v>81</v>
      </c>
      <c r="E286" s="36">
        <f>SUM(E247:E285)</f>
        <v>776498482.15765882</v>
      </c>
      <c r="F286" s="36">
        <f>SUM(F247:F285)</f>
        <v>640000</v>
      </c>
      <c r="G286" s="36">
        <f>SUM(G247:G285)</f>
        <v>0</v>
      </c>
      <c r="H286" s="36">
        <f>SUM(H247:H285)</f>
        <v>777138482.15765882</v>
      </c>
      <c r="I286" s="35"/>
      <c r="J286" s="36">
        <f>SUM(J247:J285)</f>
        <v>25487349.356832348</v>
      </c>
      <c r="K286" s="36">
        <f>SUM(K247:K285)</f>
        <v>9281692.6954137832</v>
      </c>
      <c r="L286" s="36">
        <f>SUM(L247:L284)</f>
        <v>0</v>
      </c>
      <c r="M286" s="36">
        <f>SUM(M247:M285)</f>
        <v>34769042.052246131</v>
      </c>
      <c r="N286" s="25">
        <f>SUM(N247:N285)</f>
        <v>742369440.10541272</v>
      </c>
    </row>
    <row r="287" spans="2:26" ht="38.25">
      <c r="B287" s="32"/>
      <c r="C287" s="33"/>
      <c r="D287" s="37" t="s">
        <v>105</v>
      </c>
      <c r="E287" s="25"/>
      <c r="F287" s="52"/>
      <c r="G287" s="52"/>
      <c r="H287" s="71"/>
      <c r="I287" s="26"/>
      <c r="J287" s="52"/>
      <c r="K287" s="52"/>
      <c r="L287" s="52"/>
      <c r="M287" s="71">
        <f>J287+K287+L287</f>
        <v>0</v>
      </c>
      <c r="N287" s="25">
        <f>H287-M287</f>
        <v>0</v>
      </c>
    </row>
    <row r="288" spans="2:26" ht="25.5">
      <c r="B288" s="32"/>
      <c r="C288" s="33"/>
      <c r="D288" s="38" t="s">
        <v>106</v>
      </c>
      <c r="E288" s="25"/>
      <c r="F288" s="52"/>
      <c r="G288" s="52"/>
      <c r="H288" s="71"/>
      <c r="I288" s="26"/>
      <c r="J288" s="52"/>
      <c r="K288" s="52"/>
      <c r="L288" s="52"/>
      <c r="M288" s="71">
        <f>J288+K288+L288</f>
        <v>0</v>
      </c>
      <c r="N288" s="25">
        <f>H288-M288</f>
        <v>0</v>
      </c>
    </row>
    <row r="289" spans="2:14">
      <c r="B289" s="32"/>
      <c r="C289" s="33"/>
      <c r="D289" s="35" t="s">
        <v>84</v>
      </c>
      <c r="E289" s="36">
        <f>SUM(E286:E288)</f>
        <v>776498482.15765882</v>
      </c>
      <c r="F289" s="36">
        <f t="shared" ref="F289:G289" si="60">SUM(F286:F288)</f>
        <v>640000</v>
      </c>
      <c r="G289" s="36">
        <f t="shared" si="60"/>
        <v>0</v>
      </c>
      <c r="H289" s="36">
        <f>SUM(H286:H288)</f>
        <v>777138482.15765882</v>
      </c>
      <c r="I289" s="35"/>
      <c r="J289" s="36">
        <f>SUM(J286:J288)</f>
        <v>25487349.356832348</v>
      </c>
      <c r="K289" s="36">
        <f t="shared" ref="K289:L289" si="61">SUM(K286:K288)</f>
        <v>9281692.6954137832</v>
      </c>
      <c r="L289" s="36">
        <f t="shared" si="61"/>
        <v>0</v>
      </c>
      <c r="M289" s="36">
        <f>SUM(M286:M288)</f>
        <v>34769042.052246131</v>
      </c>
      <c r="N289" s="25">
        <f>H289-M289</f>
        <v>742369440.10541272</v>
      </c>
    </row>
    <row r="290" spans="2:14" ht="14.25">
      <c r="B290" s="32"/>
      <c r="C290" s="33"/>
      <c r="D290" s="97" t="s">
        <v>85</v>
      </c>
      <c r="E290" s="98"/>
      <c r="F290" s="98"/>
      <c r="G290" s="98"/>
      <c r="H290" s="98"/>
      <c r="I290" s="98"/>
      <c r="J290" s="99"/>
      <c r="K290" s="52"/>
      <c r="L290" s="26"/>
      <c r="M290" s="64"/>
      <c r="N290" s="26"/>
    </row>
    <row r="291" spans="2:14" ht="14.25">
      <c r="B291" s="32"/>
      <c r="C291" s="33"/>
      <c r="D291" s="89" t="s">
        <v>80</v>
      </c>
      <c r="E291" s="90"/>
      <c r="F291" s="90"/>
      <c r="G291" s="90"/>
      <c r="H291" s="90"/>
      <c r="I291" s="90"/>
      <c r="J291" s="91"/>
      <c r="K291" s="35">
        <f>K289+K290</f>
        <v>9281692.6954137832</v>
      </c>
      <c r="M291" s="64"/>
      <c r="N291" s="26"/>
    </row>
    <row r="293" spans="2:14">
      <c r="E293" s="40"/>
      <c r="J293" s="3" t="s">
        <v>86</v>
      </c>
    </row>
    <row r="294" spans="2:14" ht="14.25">
      <c r="B294" s="32">
        <v>10</v>
      </c>
      <c r="C294" s="33"/>
      <c r="D294" s="34" t="s">
        <v>87</v>
      </c>
      <c r="E294" s="29"/>
      <c r="J294" s="3" t="s">
        <v>87</v>
      </c>
      <c r="L294" s="67"/>
    </row>
    <row r="295" spans="2:14" ht="14.25">
      <c r="B295" s="32">
        <v>8</v>
      </c>
      <c r="C295" s="33"/>
      <c r="D295" s="34" t="s">
        <v>67</v>
      </c>
      <c r="E295" s="41"/>
      <c r="J295" s="3" t="s">
        <v>67</v>
      </c>
      <c r="L295" s="68"/>
    </row>
    <row r="296" spans="2:14" ht="14.25">
      <c r="J296" s="4" t="s">
        <v>88</v>
      </c>
      <c r="L296" s="65">
        <f>K291-L294-L295</f>
        <v>9281692.6954137832</v>
      </c>
      <c r="M296" s="26"/>
    </row>
    <row r="298" spans="2:14" hidden="1" outlineLevel="2">
      <c r="B298" s="43" t="s">
        <v>89</v>
      </c>
    </row>
    <row r="299" spans="2:14" hidden="1" outlineLevel="2">
      <c r="E299" s="26"/>
      <c r="J299" s="26"/>
    </row>
    <row r="300" spans="2:14" hidden="1" outlineLevel="2">
      <c r="B300" s="44">
        <v>1</v>
      </c>
      <c r="C300" s="87" t="s">
        <v>90</v>
      </c>
      <c r="D300" s="87"/>
      <c r="E300" s="87"/>
      <c r="F300" s="87"/>
      <c r="G300" s="87"/>
      <c r="H300" s="87"/>
      <c r="I300" s="87"/>
      <c r="J300" s="87"/>
      <c r="K300" s="87"/>
      <c r="L300" s="87"/>
      <c r="M300" s="87"/>
      <c r="N300" s="87"/>
    </row>
    <row r="301" spans="2:14" hidden="1" outlineLevel="2">
      <c r="B301" s="44"/>
      <c r="C301" s="87"/>
      <c r="D301" s="87"/>
      <c r="E301" s="87"/>
      <c r="F301" s="87"/>
      <c r="G301" s="87"/>
      <c r="H301" s="87"/>
      <c r="I301" s="87"/>
      <c r="J301" s="87"/>
      <c r="K301" s="87"/>
      <c r="L301" s="87"/>
      <c r="M301" s="87"/>
      <c r="N301" s="87"/>
    </row>
    <row r="302" spans="2:14" hidden="1" outlineLevel="2">
      <c r="B302" s="44"/>
      <c r="C302" s="45"/>
      <c r="D302" s="46"/>
      <c r="E302" s="46"/>
      <c r="F302" s="46"/>
      <c r="G302" s="46"/>
      <c r="H302" s="46"/>
      <c r="I302" s="46"/>
      <c r="J302" s="46"/>
      <c r="K302" s="46"/>
      <c r="L302" s="46"/>
      <c r="M302" s="46"/>
      <c r="N302" s="46"/>
    </row>
    <row r="303" spans="2:14" hidden="1" outlineLevel="2">
      <c r="B303" s="44">
        <v>2</v>
      </c>
      <c r="C303" s="87" t="s">
        <v>91</v>
      </c>
      <c r="D303" s="87"/>
      <c r="E303" s="87"/>
      <c r="F303" s="87"/>
      <c r="G303" s="87"/>
      <c r="H303" s="87"/>
      <c r="I303" s="87"/>
      <c r="J303" s="87"/>
      <c r="K303" s="87"/>
      <c r="L303" s="87"/>
      <c r="M303" s="87"/>
      <c r="N303" s="87"/>
    </row>
    <row r="304" spans="2:14" hidden="1" outlineLevel="2">
      <c r="B304" s="44"/>
      <c r="C304" s="87"/>
      <c r="D304" s="87"/>
      <c r="E304" s="87"/>
      <c r="F304" s="87"/>
      <c r="G304" s="87"/>
      <c r="H304" s="87"/>
      <c r="I304" s="87"/>
      <c r="J304" s="87"/>
      <c r="K304" s="87"/>
      <c r="L304" s="87"/>
      <c r="M304" s="87"/>
      <c r="N304" s="87"/>
    </row>
    <row r="305" spans="2:26" hidden="1" outlineLevel="2">
      <c r="B305" s="44"/>
      <c r="C305" s="45"/>
      <c r="D305" s="46"/>
      <c r="E305" s="46"/>
      <c r="F305" s="46"/>
      <c r="G305" s="46"/>
      <c r="H305" s="46"/>
      <c r="I305" s="46"/>
      <c r="J305" s="46"/>
      <c r="K305" s="46"/>
      <c r="L305" s="46"/>
      <c r="M305" s="46"/>
      <c r="N305" s="46"/>
    </row>
    <row r="306" spans="2:26" hidden="1" outlineLevel="2">
      <c r="B306" s="44">
        <v>3</v>
      </c>
      <c r="C306" s="87" t="s">
        <v>92</v>
      </c>
      <c r="D306" s="87"/>
      <c r="E306" s="87"/>
      <c r="F306" s="87"/>
      <c r="G306" s="87"/>
      <c r="H306" s="87"/>
      <c r="I306" s="87"/>
      <c r="J306" s="87"/>
      <c r="K306" s="87"/>
      <c r="L306" s="87"/>
      <c r="M306" s="87"/>
      <c r="N306" s="87"/>
    </row>
    <row r="307" spans="2:26" hidden="1" outlineLevel="2">
      <c r="B307" s="44"/>
      <c r="C307" s="45"/>
      <c r="D307" s="46"/>
      <c r="E307" s="46"/>
      <c r="F307" s="46"/>
      <c r="G307" s="46"/>
      <c r="H307" s="46"/>
      <c r="I307" s="46"/>
      <c r="J307" s="46"/>
      <c r="K307" s="46"/>
      <c r="L307" s="46"/>
      <c r="M307" s="46"/>
      <c r="N307" s="46"/>
    </row>
    <row r="308" spans="2:26" hidden="1" outlineLevel="2">
      <c r="B308" s="44">
        <v>4</v>
      </c>
      <c r="C308" s="47" t="s">
        <v>93</v>
      </c>
      <c r="D308" s="46"/>
      <c r="E308" s="46"/>
      <c r="F308" s="46"/>
      <c r="G308" s="46"/>
      <c r="H308" s="46"/>
      <c r="I308" s="46"/>
      <c r="J308" s="46"/>
      <c r="K308" s="46"/>
      <c r="L308" s="46"/>
      <c r="M308" s="46"/>
      <c r="N308" s="46"/>
    </row>
    <row r="309" spans="2:26" hidden="1" outlineLevel="2">
      <c r="B309" s="44"/>
      <c r="C309" s="45"/>
      <c r="D309" s="46"/>
      <c r="E309" s="46"/>
      <c r="F309" s="46"/>
      <c r="G309" s="46"/>
      <c r="H309" s="46"/>
      <c r="I309" s="46"/>
      <c r="J309" s="46"/>
      <c r="K309" s="46"/>
      <c r="L309" s="46"/>
      <c r="M309" s="46"/>
      <c r="N309" s="46"/>
    </row>
    <row r="310" spans="2:26" hidden="1" outlineLevel="2">
      <c r="B310" s="44">
        <v>5</v>
      </c>
      <c r="C310" s="47" t="s">
        <v>94</v>
      </c>
      <c r="D310" s="46"/>
      <c r="E310" s="46"/>
      <c r="F310" s="46"/>
      <c r="G310" s="46"/>
      <c r="H310" s="46"/>
      <c r="I310" s="46"/>
      <c r="J310" s="46"/>
      <c r="K310" s="46"/>
      <c r="L310" s="46"/>
      <c r="M310" s="46"/>
      <c r="N310" s="46"/>
    </row>
    <row r="311" spans="2:26" hidden="1" outlineLevel="2">
      <c r="B311" s="44"/>
      <c r="C311" s="45"/>
      <c r="D311" s="46"/>
      <c r="E311" s="46"/>
      <c r="F311" s="46"/>
      <c r="G311" s="46"/>
      <c r="H311" s="46"/>
      <c r="I311" s="46"/>
      <c r="J311" s="46"/>
      <c r="K311" s="46"/>
      <c r="L311" s="46"/>
      <c r="M311" s="46"/>
      <c r="N311" s="46"/>
    </row>
    <row r="312" spans="2:26" hidden="1" outlineLevel="2">
      <c r="B312" s="44">
        <v>6</v>
      </c>
      <c r="C312" s="87" t="s">
        <v>95</v>
      </c>
      <c r="D312" s="87"/>
      <c r="E312" s="87"/>
      <c r="F312" s="87"/>
      <c r="G312" s="87"/>
      <c r="H312" s="87"/>
      <c r="I312" s="87"/>
      <c r="J312" s="87"/>
      <c r="K312" s="87"/>
      <c r="L312" s="87"/>
      <c r="M312" s="87"/>
      <c r="N312" s="87"/>
    </row>
    <row r="313" spans="2:26" hidden="1" outlineLevel="2">
      <c r="B313" s="46"/>
      <c r="C313" s="87"/>
      <c r="D313" s="87"/>
      <c r="E313" s="87"/>
      <c r="F313" s="87"/>
      <c r="G313" s="87"/>
      <c r="H313" s="87"/>
      <c r="I313" s="87"/>
      <c r="J313" s="87"/>
      <c r="K313" s="87"/>
      <c r="L313" s="87"/>
      <c r="M313" s="87"/>
      <c r="N313" s="87"/>
    </row>
    <row r="314" spans="2:26" hidden="1" outlineLevel="2">
      <c r="B314" s="46"/>
      <c r="C314" s="87"/>
      <c r="D314" s="87"/>
      <c r="E314" s="87"/>
      <c r="F314" s="87"/>
      <c r="G314" s="87"/>
      <c r="H314" s="87"/>
      <c r="I314" s="87"/>
      <c r="J314" s="87"/>
      <c r="K314" s="87"/>
      <c r="L314" s="87"/>
      <c r="M314" s="87"/>
      <c r="N314" s="87"/>
    </row>
    <row r="315" spans="2:26" hidden="1" outlineLevel="2"/>
    <row r="316" spans="2:26" collapsed="1"/>
    <row r="317" spans="2:26" ht="21">
      <c r="B317" s="88" t="s">
        <v>103</v>
      </c>
      <c r="C317" s="88"/>
      <c r="D317" s="88"/>
      <c r="E317" s="88"/>
      <c r="F317" s="88"/>
      <c r="G317" s="88"/>
      <c r="H317" s="88"/>
      <c r="I317" s="88"/>
      <c r="J317" s="88"/>
      <c r="K317" s="88"/>
      <c r="L317" s="88"/>
      <c r="M317" s="88"/>
      <c r="N317" s="88"/>
      <c r="P317" s="100" t="s">
        <v>104</v>
      </c>
      <c r="Q317" s="100"/>
      <c r="R317" s="100"/>
      <c r="S317" s="100"/>
      <c r="T317" s="100"/>
      <c r="U317" s="100"/>
      <c r="V317" s="100"/>
      <c r="W317" s="100"/>
      <c r="X317" s="100"/>
      <c r="Y317" s="100"/>
      <c r="Z317" s="100"/>
    </row>
    <row r="319" spans="2:26" ht="14.25">
      <c r="F319" s="7" t="s">
        <v>9</v>
      </c>
      <c r="G319" s="61" t="s">
        <v>10</v>
      </c>
      <c r="S319" s="7" t="s">
        <v>9</v>
      </c>
      <c r="T319" s="61" t="s">
        <v>10</v>
      </c>
    </row>
    <row r="320" spans="2:26" ht="15">
      <c r="F320" s="7" t="s">
        <v>11</v>
      </c>
      <c r="G320" s="93" t="s">
        <v>101</v>
      </c>
      <c r="H320" s="93"/>
      <c r="S320" s="7" t="s">
        <v>11</v>
      </c>
      <c r="T320" s="93" t="str">
        <f>G320</f>
        <v>1/1/26 - 12/31/26</v>
      </c>
      <c r="U320" s="93"/>
    </row>
    <row r="322" spans="2:26">
      <c r="E322" s="94" t="s">
        <v>13</v>
      </c>
      <c r="F322" s="95"/>
      <c r="G322" s="95"/>
      <c r="H322" s="96"/>
      <c r="J322" s="9"/>
      <c r="K322" s="10" t="s">
        <v>14</v>
      </c>
      <c r="L322" s="10"/>
      <c r="M322" s="11"/>
      <c r="S322" s="74" t="s">
        <v>15</v>
      </c>
      <c r="T322" s="74" t="s">
        <v>16</v>
      </c>
      <c r="U322" s="74" t="s">
        <v>17</v>
      </c>
      <c r="V322" s="74" t="s">
        <v>18</v>
      </c>
      <c r="W322" s="74" t="s">
        <v>19</v>
      </c>
      <c r="X322" s="74" t="s">
        <v>20</v>
      </c>
      <c r="Y322" s="74" t="s">
        <v>21</v>
      </c>
      <c r="Z322" s="74" t="s">
        <v>99</v>
      </c>
    </row>
    <row r="323" spans="2:26" ht="27">
      <c r="B323" s="12" t="s">
        <v>23</v>
      </c>
      <c r="C323" s="13" t="s">
        <v>24</v>
      </c>
      <c r="D323" s="14" t="s">
        <v>25</v>
      </c>
      <c r="E323" s="15" t="s">
        <v>26</v>
      </c>
      <c r="F323" s="16" t="s">
        <v>27</v>
      </c>
      <c r="G323" s="16" t="s">
        <v>28</v>
      </c>
      <c r="H323" s="12" t="s">
        <v>29</v>
      </c>
      <c r="I323" s="17"/>
      <c r="J323" s="18" t="s">
        <v>26</v>
      </c>
      <c r="K323" s="16" t="s">
        <v>30</v>
      </c>
      <c r="L323" s="16" t="s">
        <v>28</v>
      </c>
      <c r="M323" s="12" t="s">
        <v>29</v>
      </c>
      <c r="N323" s="12" t="s">
        <v>31</v>
      </c>
      <c r="P323" s="75" t="s">
        <v>32</v>
      </c>
      <c r="Q323" s="75" t="s">
        <v>33</v>
      </c>
      <c r="R323" s="75" t="s">
        <v>34</v>
      </c>
      <c r="S323" s="76" t="s">
        <v>35</v>
      </c>
      <c r="T323" s="76" t="s">
        <v>36</v>
      </c>
      <c r="U323" s="76" t="s">
        <v>37</v>
      </c>
      <c r="V323" s="76" t="s">
        <v>38</v>
      </c>
      <c r="W323" s="76" t="s">
        <v>39</v>
      </c>
      <c r="X323" s="76" t="s">
        <v>40</v>
      </c>
      <c r="Y323" s="76" t="s">
        <v>41</v>
      </c>
      <c r="Z323" s="76" t="s">
        <v>42</v>
      </c>
    </row>
    <row r="324" spans="2:26" ht="15" hidden="1" customHeight="1" outlineLevel="1">
      <c r="B324" s="59">
        <v>12</v>
      </c>
      <c r="C324" s="20">
        <v>1610</v>
      </c>
      <c r="D324" s="21" t="s">
        <v>43</v>
      </c>
      <c r="E324" s="62"/>
      <c r="F324" s="62"/>
      <c r="G324" s="66"/>
      <c r="H324" s="63"/>
      <c r="I324" s="24"/>
      <c r="J324" s="62"/>
      <c r="K324" s="62"/>
      <c r="L324" s="66"/>
      <c r="M324" s="63"/>
      <c r="N324" s="25"/>
      <c r="P324" s="59">
        <v>12</v>
      </c>
      <c r="Q324" s="20">
        <v>1610</v>
      </c>
      <c r="R324" s="21" t="s">
        <v>43</v>
      </c>
      <c r="S324" s="62"/>
      <c r="T324" s="78"/>
      <c r="U324" s="62"/>
      <c r="V324" s="62"/>
      <c r="W324" s="62"/>
      <c r="X324" s="81"/>
      <c r="Y324" s="80"/>
      <c r="Z324" s="79"/>
    </row>
    <row r="325" spans="2:26" ht="25.5" hidden="1" customHeight="1" outlineLevel="1">
      <c r="B325" s="59">
        <v>12</v>
      </c>
      <c r="C325" s="20">
        <v>1611</v>
      </c>
      <c r="D325" s="21" t="s">
        <v>44</v>
      </c>
      <c r="E325" s="62"/>
      <c r="F325" s="62"/>
      <c r="G325" s="66"/>
      <c r="H325" s="63"/>
      <c r="I325" s="27"/>
      <c r="J325" s="62"/>
      <c r="K325" s="62"/>
      <c r="L325" s="66"/>
      <c r="M325" s="63"/>
      <c r="N325" s="25"/>
      <c r="P325" s="59">
        <v>12</v>
      </c>
      <c r="Q325" s="20">
        <v>1611</v>
      </c>
      <c r="R325" s="21" t="s">
        <v>44</v>
      </c>
      <c r="S325" s="62"/>
      <c r="T325" s="78"/>
      <c r="U325" s="62"/>
      <c r="V325" s="62"/>
      <c r="W325" s="62"/>
      <c r="X325" s="81"/>
      <c r="Y325" s="80"/>
      <c r="Z325" s="79"/>
    </row>
    <row r="326" spans="2:26" ht="25.5" hidden="1" customHeight="1" outlineLevel="1">
      <c r="B326" s="59" t="s">
        <v>45</v>
      </c>
      <c r="C326" s="20">
        <v>1612</v>
      </c>
      <c r="D326" s="21" t="s">
        <v>46</v>
      </c>
      <c r="E326" s="62"/>
      <c r="F326" s="62"/>
      <c r="G326" s="66"/>
      <c r="H326" s="63"/>
      <c r="I326" s="27"/>
      <c r="J326" s="62"/>
      <c r="K326" s="62"/>
      <c r="L326" s="66"/>
      <c r="M326" s="63"/>
      <c r="N326" s="25"/>
      <c r="P326" s="59" t="s">
        <v>45</v>
      </c>
      <c r="Q326" s="20">
        <v>1612</v>
      </c>
      <c r="R326" s="21" t="s">
        <v>46</v>
      </c>
      <c r="S326" s="62"/>
      <c r="T326" s="78"/>
      <c r="U326" s="62"/>
      <c r="V326" s="62"/>
      <c r="W326" s="62"/>
      <c r="X326" s="81"/>
      <c r="Y326" s="80"/>
      <c r="Z326" s="79"/>
    </row>
    <row r="327" spans="2:26" ht="15" hidden="1" customHeight="1" outlineLevel="1">
      <c r="B327" s="59"/>
      <c r="C327" s="20">
        <v>1665</v>
      </c>
      <c r="D327" s="21" t="s">
        <v>47</v>
      </c>
      <c r="E327" s="62"/>
      <c r="F327" s="62"/>
      <c r="G327" s="66"/>
      <c r="H327" s="63"/>
      <c r="I327" s="27"/>
      <c r="J327" s="62"/>
      <c r="K327" s="62"/>
      <c r="L327" s="66"/>
      <c r="M327" s="63"/>
      <c r="N327" s="25"/>
      <c r="P327" s="59"/>
      <c r="Q327" s="20">
        <v>1665</v>
      </c>
      <c r="R327" s="21" t="s">
        <v>47</v>
      </c>
      <c r="S327" s="62"/>
      <c r="T327" s="78"/>
      <c r="U327" s="62"/>
      <c r="V327" s="62"/>
      <c r="W327" s="62"/>
      <c r="X327" s="81"/>
      <c r="Y327" s="80"/>
      <c r="Z327" s="79"/>
    </row>
    <row r="328" spans="2:26" ht="15" hidden="1" customHeight="1" outlineLevel="1">
      <c r="B328" s="59"/>
      <c r="C328" s="20">
        <v>1675</v>
      </c>
      <c r="D328" s="21" t="s">
        <v>48</v>
      </c>
      <c r="E328" s="62"/>
      <c r="F328" s="62"/>
      <c r="G328" s="66"/>
      <c r="H328" s="63"/>
      <c r="I328" s="27"/>
      <c r="J328" s="62"/>
      <c r="K328" s="62"/>
      <c r="L328" s="66"/>
      <c r="M328" s="63"/>
      <c r="N328" s="25"/>
      <c r="P328" s="59"/>
      <c r="Q328" s="20">
        <v>1675</v>
      </c>
      <c r="R328" s="21" t="s">
        <v>48</v>
      </c>
      <c r="S328" s="62"/>
      <c r="T328" s="78"/>
      <c r="U328" s="62"/>
      <c r="V328" s="62"/>
      <c r="W328" s="62"/>
      <c r="X328" s="81"/>
      <c r="Y328" s="80"/>
      <c r="Z328" s="79"/>
    </row>
    <row r="329" spans="2:26" ht="15" hidden="1" customHeight="1" outlineLevel="1">
      <c r="B329" s="59" t="s">
        <v>49</v>
      </c>
      <c r="C329" s="28">
        <v>1615</v>
      </c>
      <c r="D329" s="21" t="s">
        <v>50</v>
      </c>
      <c r="E329" s="62"/>
      <c r="F329" s="62"/>
      <c r="G329" s="66"/>
      <c r="H329" s="63"/>
      <c r="I329" s="27"/>
      <c r="J329" s="62"/>
      <c r="K329" s="62"/>
      <c r="L329" s="66"/>
      <c r="M329" s="63"/>
      <c r="N329" s="25"/>
      <c r="P329" s="59" t="s">
        <v>49</v>
      </c>
      <c r="Q329" s="28">
        <v>1615</v>
      </c>
      <c r="R329" s="21" t="s">
        <v>50</v>
      </c>
      <c r="S329" s="62"/>
      <c r="T329" s="78"/>
      <c r="U329" s="62"/>
      <c r="V329" s="62"/>
      <c r="W329" s="62"/>
      <c r="X329" s="81"/>
      <c r="Y329" s="80"/>
      <c r="Z329" s="79"/>
    </row>
    <row r="330" spans="2:26" ht="15" hidden="1" customHeight="1" outlineLevel="1">
      <c r="B330" s="59">
        <v>1</v>
      </c>
      <c r="C330" s="28">
        <v>1620</v>
      </c>
      <c r="D330" s="21" t="s">
        <v>51</v>
      </c>
      <c r="E330" s="62"/>
      <c r="F330" s="62"/>
      <c r="G330" s="66"/>
      <c r="H330" s="63"/>
      <c r="I330" s="27"/>
      <c r="J330" s="62"/>
      <c r="K330" s="62"/>
      <c r="L330" s="66"/>
      <c r="M330" s="63"/>
      <c r="N330" s="25"/>
      <c r="P330" s="59">
        <v>1</v>
      </c>
      <c r="Q330" s="28">
        <v>1620</v>
      </c>
      <c r="R330" s="21" t="s">
        <v>51</v>
      </c>
      <c r="S330" s="62"/>
      <c r="T330" s="78"/>
      <c r="U330" s="62"/>
      <c r="V330" s="62"/>
      <c r="W330" s="62"/>
      <c r="X330" s="81"/>
      <c r="Y330" s="80"/>
      <c r="Z330" s="79"/>
    </row>
    <row r="331" spans="2:26" collapsed="1">
      <c r="B331" s="59" t="s">
        <v>49</v>
      </c>
      <c r="C331" s="20">
        <v>1705</v>
      </c>
      <c r="D331" s="21" t="s">
        <v>50</v>
      </c>
      <c r="E331" s="69"/>
      <c r="F331" s="69"/>
      <c r="G331" s="70"/>
      <c r="H331" s="71"/>
      <c r="I331" s="27"/>
      <c r="J331" s="69"/>
      <c r="K331" s="69"/>
      <c r="L331" s="70"/>
      <c r="M331" s="71"/>
      <c r="N331" s="25"/>
      <c r="P331" s="59" t="s">
        <v>49</v>
      </c>
      <c r="Q331" s="20">
        <v>1705</v>
      </c>
      <c r="R331" s="21" t="s">
        <v>50</v>
      </c>
      <c r="S331" s="69"/>
      <c r="T331" s="83"/>
      <c r="U331" s="69"/>
      <c r="V331" s="69"/>
      <c r="W331" s="69"/>
      <c r="X331" s="84"/>
      <c r="Y331" s="85"/>
      <c r="Z331" s="86"/>
    </row>
    <row r="332" spans="2:26">
      <c r="B332" s="59">
        <v>14.1</v>
      </c>
      <c r="C332" s="28">
        <v>1706</v>
      </c>
      <c r="D332" s="21" t="s">
        <v>52</v>
      </c>
      <c r="E332" s="69">
        <f>H255</f>
        <v>35093797.786435612</v>
      </c>
      <c r="F332" s="69"/>
      <c r="G332" s="70"/>
      <c r="H332" s="71">
        <f t="shared" ref="H332" si="62">E332+F332+G332</f>
        <v>35093797.786435612</v>
      </c>
      <c r="I332" s="27"/>
      <c r="J332" s="69">
        <f>M255</f>
        <v>1316017.4169913356</v>
      </c>
      <c r="K332" s="69">
        <f>Z332</f>
        <v>350937.97786435613</v>
      </c>
      <c r="L332" s="70"/>
      <c r="M332" s="71">
        <f t="shared" ref="M332" si="63">J332+K332-L332</f>
        <v>1666955.3948556916</v>
      </c>
      <c r="N332" s="25">
        <f t="shared" ref="N332" si="64">H332-M332</f>
        <v>33426842.391579919</v>
      </c>
      <c r="P332" s="59">
        <v>14.1</v>
      </c>
      <c r="Q332" s="28">
        <v>1706</v>
      </c>
      <c r="R332" s="21" t="s">
        <v>52</v>
      </c>
      <c r="S332" s="69">
        <f>E332</f>
        <v>35093797.786435612</v>
      </c>
      <c r="T332" s="83"/>
      <c r="U332" s="69">
        <f t="shared" ref="U332" si="65">S332-T332</f>
        <v>35093797.786435612</v>
      </c>
      <c r="V332" s="69"/>
      <c r="W332" s="69">
        <f t="shared" ref="W332" si="66">U332+(V332/2)</f>
        <v>35093797.786435612</v>
      </c>
      <c r="X332" s="84">
        <v>100</v>
      </c>
      <c r="Y332" s="85">
        <f t="shared" ref="Y332:Y336" si="67">1/X332</f>
        <v>0.01</v>
      </c>
      <c r="Z332" s="69">
        <f>W332*Y332</f>
        <v>350937.97786435613</v>
      </c>
    </row>
    <row r="333" spans="2:26">
      <c r="B333" s="59">
        <v>1</v>
      </c>
      <c r="C333" s="20">
        <v>1708</v>
      </c>
      <c r="D333" s="21" t="s">
        <v>51</v>
      </c>
      <c r="E333" s="69"/>
      <c r="F333" s="69"/>
      <c r="G333" s="70"/>
      <c r="H333" s="71"/>
      <c r="I333" s="27"/>
      <c r="J333" s="69"/>
      <c r="K333" s="69"/>
      <c r="L333" s="70"/>
      <c r="M333" s="71"/>
      <c r="N333" s="25"/>
      <c r="P333" s="59">
        <v>1</v>
      </c>
      <c r="Q333" s="20">
        <v>1708</v>
      </c>
      <c r="R333" s="21" t="s">
        <v>51</v>
      </c>
      <c r="S333" s="69"/>
      <c r="T333" s="83"/>
      <c r="U333" s="69"/>
      <c r="V333" s="69"/>
      <c r="W333" s="69"/>
      <c r="X333" s="84"/>
      <c r="Y333" s="85"/>
      <c r="Z333" s="86"/>
    </row>
    <row r="334" spans="2:26" ht="15" customHeight="1">
      <c r="B334" s="59">
        <v>47</v>
      </c>
      <c r="C334" s="20">
        <v>1715</v>
      </c>
      <c r="D334" s="21" t="s">
        <v>53</v>
      </c>
      <c r="E334" s="69"/>
      <c r="F334" s="69"/>
      <c r="G334" s="70"/>
      <c r="H334" s="71"/>
      <c r="I334" s="27"/>
      <c r="J334" s="69"/>
      <c r="K334" s="69"/>
      <c r="L334" s="70"/>
      <c r="M334" s="71"/>
      <c r="N334" s="25"/>
      <c r="P334" s="59">
        <v>47</v>
      </c>
      <c r="Q334" s="20">
        <v>1715</v>
      </c>
      <c r="R334" s="21" t="s">
        <v>53</v>
      </c>
      <c r="S334" s="69"/>
      <c r="T334" s="83"/>
      <c r="U334" s="69"/>
      <c r="V334" s="69"/>
      <c r="W334" s="69"/>
      <c r="X334" s="84"/>
      <c r="Y334" s="85"/>
      <c r="Z334" s="86"/>
    </row>
    <row r="335" spans="2:26">
      <c r="B335" s="59">
        <v>47</v>
      </c>
      <c r="C335" s="20">
        <v>1720</v>
      </c>
      <c r="D335" s="21" t="s">
        <v>54</v>
      </c>
      <c r="E335" s="69">
        <f>H258</f>
        <v>580436342.66341126</v>
      </c>
      <c r="F335" s="69">
        <v>280000</v>
      </c>
      <c r="G335" s="70"/>
      <c r="H335" s="71">
        <f t="shared" ref="H335:H336" si="68">E335+F335+G335</f>
        <v>580716342.66341126</v>
      </c>
      <c r="I335" s="27"/>
      <c r="J335" s="69">
        <f>M258</f>
        <v>24134208.722086579</v>
      </c>
      <c r="K335" s="69">
        <f>Z335</f>
        <v>6450848.2518156813</v>
      </c>
      <c r="L335" s="70"/>
      <c r="M335" s="71">
        <f t="shared" ref="M335:M336" si="69">J335+K335-L335</f>
        <v>30585056.973902259</v>
      </c>
      <c r="N335" s="25">
        <f t="shared" ref="N335:N336" si="70">H335-M335</f>
        <v>550131285.68950903</v>
      </c>
      <c r="P335" s="59">
        <v>47</v>
      </c>
      <c r="Q335" s="20">
        <v>1720</v>
      </c>
      <c r="R335" s="21" t="s">
        <v>54</v>
      </c>
      <c r="S335" s="69">
        <f>E335</f>
        <v>580436342.66341126</v>
      </c>
      <c r="T335" s="83"/>
      <c r="U335" s="69">
        <f t="shared" ref="U335:U336" si="71">S335-T335</f>
        <v>580436342.66341126</v>
      </c>
      <c r="V335" s="69">
        <f>F335</f>
        <v>280000</v>
      </c>
      <c r="W335" s="69">
        <f t="shared" ref="W335:W336" si="72">U335+(V335/2)</f>
        <v>580576342.66341126</v>
      </c>
      <c r="X335" s="84">
        <v>90</v>
      </c>
      <c r="Y335" s="85">
        <f t="shared" si="67"/>
        <v>1.1111111111111112E-2</v>
      </c>
      <c r="Z335" s="69">
        <f>W335*Y335</f>
        <v>6450848.2518156813</v>
      </c>
    </row>
    <row r="336" spans="2:26">
      <c r="B336" s="59">
        <v>47</v>
      </c>
      <c r="C336" s="20">
        <v>1730</v>
      </c>
      <c r="D336" s="21" t="s">
        <v>55</v>
      </c>
      <c r="E336" s="69">
        <f>H259</f>
        <v>161608341.70781192</v>
      </c>
      <c r="F336" s="69"/>
      <c r="G336" s="70"/>
      <c r="H336" s="71">
        <f t="shared" si="68"/>
        <v>161608341.70781192</v>
      </c>
      <c r="I336" s="27"/>
      <c r="J336" s="69">
        <f>M259</f>
        <v>9318815.913168218</v>
      </c>
      <c r="K336" s="69">
        <f>Z336</f>
        <v>2485017.5768448585</v>
      </c>
      <c r="L336" s="70"/>
      <c r="M336" s="71">
        <f t="shared" si="69"/>
        <v>11803833.490013076</v>
      </c>
      <c r="N336" s="25">
        <f t="shared" si="70"/>
        <v>149804508.21779886</v>
      </c>
      <c r="P336" s="59">
        <v>47</v>
      </c>
      <c r="Q336" s="20">
        <v>1730</v>
      </c>
      <c r="R336" s="21" t="s">
        <v>55</v>
      </c>
      <c r="S336" s="69">
        <f>E336</f>
        <v>161608341.70781192</v>
      </c>
      <c r="T336" s="83"/>
      <c r="U336" s="69">
        <f t="shared" si="71"/>
        <v>161608341.70781192</v>
      </c>
      <c r="V336" s="69"/>
      <c r="W336" s="69">
        <f t="shared" si="72"/>
        <v>161608341.70781192</v>
      </c>
      <c r="X336" s="84">
        <v>65.033077920116966</v>
      </c>
      <c r="Y336" s="85">
        <f t="shared" si="67"/>
        <v>1.5376790273225952E-2</v>
      </c>
      <c r="Z336" s="69">
        <f>W336*Y336</f>
        <v>2485017.5768448585</v>
      </c>
    </row>
    <row r="337" spans="2:26" ht="15" customHeight="1">
      <c r="B337" s="59">
        <v>47</v>
      </c>
      <c r="C337" s="20">
        <v>1735</v>
      </c>
      <c r="D337" s="21" t="s">
        <v>56</v>
      </c>
      <c r="E337" s="69"/>
      <c r="F337" s="69"/>
      <c r="G337" s="70"/>
      <c r="H337" s="71"/>
      <c r="I337" s="27"/>
      <c r="J337" s="69"/>
      <c r="K337" s="69"/>
      <c r="L337" s="70"/>
      <c r="M337" s="71"/>
      <c r="N337" s="25"/>
      <c r="P337" s="59">
        <v>47</v>
      </c>
      <c r="Q337" s="20">
        <v>1735</v>
      </c>
      <c r="R337" s="21" t="s">
        <v>56</v>
      </c>
      <c r="S337" s="69"/>
      <c r="T337" s="83"/>
      <c r="U337" s="69"/>
      <c r="V337" s="69"/>
      <c r="W337" s="69"/>
      <c r="X337" s="84"/>
      <c r="Y337" s="85"/>
      <c r="Z337" s="86"/>
    </row>
    <row r="338" spans="2:26" ht="15" customHeight="1">
      <c r="B338" s="59">
        <v>47</v>
      </c>
      <c r="C338" s="20">
        <v>1740</v>
      </c>
      <c r="D338" s="21" t="s">
        <v>57</v>
      </c>
      <c r="E338" s="69"/>
      <c r="F338" s="69"/>
      <c r="G338" s="70"/>
      <c r="H338" s="71"/>
      <c r="I338" s="27"/>
      <c r="J338" s="69"/>
      <c r="K338" s="69"/>
      <c r="L338" s="70"/>
      <c r="M338" s="71"/>
      <c r="N338" s="25"/>
      <c r="P338" s="59">
        <v>47</v>
      </c>
      <c r="Q338" s="20">
        <v>1740</v>
      </c>
      <c r="R338" s="21" t="s">
        <v>57</v>
      </c>
      <c r="S338" s="69"/>
      <c r="T338" s="83"/>
      <c r="U338" s="69"/>
      <c r="V338" s="69"/>
      <c r="W338" s="69"/>
      <c r="X338" s="84"/>
      <c r="Y338" s="85"/>
      <c r="Z338" s="86"/>
    </row>
    <row r="339" spans="2:26">
      <c r="B339" s="59">
        <v>17</v>
      </c>
      <c r="C339" s="20">
        <v>1745</v>
      </c>
      <c r="D339" s="21" t="s">
        <v>58</v>
      </c>
      <c r="E339" s="69"/>
      <c r="F339" s="69"/>
      <c r="G339" s="70"/>
      <c r="H339" s="71"/>
      <c r="I339" s="27"/>
      <c r="J339" s="69"/>
      <c r="K339" s="69"/>
      <c r="L339" s="70"/>
      <c r="M339" s="71"/>
      <c r="N339" s="25"/>
      <c r="P339" s="59">
        <v>17</v>
      </c>
      <c r="Q339" s="20">
        <v>1745</v>
      </c>
      <c r="R339" s="21" t="s">
        <v>58</v>
      </c>
      <c r="S339" s="69"/>
      <c r="T339" s="83"/>
      <c r="U339" s="69"/>
      <c r="V339" s="69"/>
      <c r="W339" s="69"/>
      <c r="X339" s="84"/>
      <c r="Y339" s="85"/>
      <c r="Z339" s="86"/>
    </row>
    <row r="340" spans="2:26" ht="15" hidden="1" customHeight="1" outlineLevel="1">
      <c r="B340" s="59">
        <v>47</v>
      </c>
      <c r="C340" s="20">
        <v>1830</v>
      </c>
      <c r="D340" s="21" t="s">
        <v>59</v>
      </c>
      <c r="E340" s="69"/>
      <c r="F340" s="69"/>
      <c r="G340" s="70"/>
      <c r="H340" s="71"/>
      <c r="I340" s="27"/>
      <c r="J340" s="69"/>
      <c r="K340" s="69"/>
      <c r="L340" s="70"/>
      <c r="M340" s="71"/>
      <c r="N340" s="25"/>
      <c r="P340" s="59">
        <v>47</v>
      </c>
      <c r="Q340" s="20">
        <v>1830</v>
      </c>
      <c r="R340" s="21" t="s">
        <v>59</v>
      </c>
      <c r="S340" s="62"/>
      <c r="T340" s="78"/>
      <c r="U340" s="62"/>
      <c r="V340" s="62"/>
      <c r="W340" s="62"/>
      <c r="X340" s="81"/>
      <c r="Y340" s="80"/>
      <c r="Z340" s="79"/>
    </row>
    <row r="341" spans="2:26" ht="50.1" hidden="1" customHeight="1" outlineLevel="1">
      <c r="B341" s="59">
        <v>47</v>
      </c>
      <c r="C341" s="20">
        <v>1835</v>
      </c>
      <c r="D341" s="21" t="s">
        <v>60</v>
      </c>
      <c r="E341" s="69"/>
      <c r="F341" s="69"/>
      <c r="G341" s="70"/>
      <c r="H341" s="71"/>
      <c r="I341" s="27"/>
      <c r="J341" s="69"/>
      <c r="K341" s="69"/>
      <c r="L341" s="70"/>
      <c r="M341" s="71"/>
      <c r="N341" s="25"/>
      <c r="P341" s="59">
        <v>47</v>
      </c>
      <c r="Q341" s="20">
        <v>1835</v>
      </c>
      <c r="R341" s="21" t="s">
        <v>60</v>
      </c>
      <c r="S341" s="62"/>
      <c r="T341" s="78"/>
      <c r="U341" s="62"/>
      <c r="V341" s="62"/>
      <c r="W341" s="62"/>
      <c r="X341" s="81"/>
      <c r="Y341" s="80"/>
      <c r="Z341" s="79"/>
    </row>
    <row r="342" spans="2:26" ht="15" hidden="1" customHeight="1" outlineLevel="1">
      <c r="B342" s="59" t="s">
        <v>49</v>
      </c>
      <c r="C342" s="20">
        <v>1905</v>
      </c>
      <c r="D342" s="21" t="s">
        <v>50</v>
      </c>
      <c r="E342" s="69"/>
      <c r="F342" s="69"/>
      <c r="G342" s="70"/>
      <c r="H342" s="71"/>
      <c r="I342" s="27"/>
      <c r="J342" s="69"/>
      <c r="K342" s="69"/>
      <c r="L342" s="70"/>
      <c r="M342" s="71"/>
      <c r="N342" s="25"/>
      <c r="P342" s="59" t="s">
        <v>49</v>
      </c>
      <c r="Q342" s="20">
        <v>1905</v>
      </c>
      <c r="R342" s="21" t="s">
        <v>50</v>
      </c>
      <c r="S342" s="62"/>
      <c r="T342" s="78"/>
      <c r="U342" s="62"/>
      <c r="V342" s="62"/>
      <c r="W342" s="62"/>
      <c r="X342" s="81"/>
      <c r="Y342" s="80"/>
      <c r="Z342" s="79"/>
    </row>
    <row r="343" spans="2:26" ht="15" hidden="1" customHeight="1" outlineLevel="1">
      <c r="B343" s="59">
        <v>47</v>
      </c>
      <c r="C343" s="20">
        <v>1908</v>
      </c>
      <c r="D343" s="21" t="s">
        <v>61</v>
      </c>
      <c r="E343" s="69"/>
      <c r="F343" s="69"/>
      <c r="G343" s="70"/>
      <c r="H343" s="71"/>
      <c r="I343" s="27"/>
      <c r="J343" s="69"/>
      <c r="K343" s="69"/>
      <c r="L343" s="70"/>
      <c r="M343" s="71"/>
      <c r="N343" s="25"/>
      <c r="P343" s="59">
        <v>47</v>
      </c>
      <c r="Q343" s="20">
        <v>1908</v>
      </c>
      <c r="R343" s="21" t="s">
        <v>61</v>
      </c>
      <c r="S343" s="62"/>
      <c r="T343" s="78"/>
      <c r="U343" s="62"/>
      <c r="V343" s="62"/>
      <c r="W343" s="62"/>
      <c r="X343" s="81"/>
      <c r="Y343" s="80"/>
      <c r="Z343" s="79"/>
    </row>
    <row r="344" spans="2:26" ht="15" hidden="1" customHeight="1" outlineLevel="1">
      <c r="B344" s="59">
        <v>13</v>
      </c>
      <c r="C344" s="20">
        <v>1910</v>
      </c>
      <c r="D344" s="21" t="s">
        <v>62</v>
      </c>
      <c r="E344" s="69"/>
      <c r="F344" s="69"/>
      <c r="G344" s="70"/>
      <c r="H344" s="71"/>
      <c r="I344" s="27"/>
      <c r="J344" s="69"/>
      <c r="K344" s="69"/>
      <c r="L344" s="70"/>
      <c r="M344" s="71"/>
      <c r="N344" s="25"/>
      <c r="P344" s="59">
        <v>13</v>
      </c>
      <c r="Q344" s="20">
        <v>1910</v>
      </c>
      <c r="R344" s="21" t="s">
        <v>62</v>
      </c>
      <c r="S344" s="62"/>
      <c r="T344" s="78"/>
      <c r="U344" s="62"/>
      <c r="V344" s="62"/>
      <c r="W344" s="62"/>
      <c r="X344" s="81"/>
      <c r="Y344" s="80"/>
      <c r="Z344" s="79"/>
    </row>
    <row r="345" spans="2:26" ht="15" hidden="1" customHeight="1" outlineLevel="1">
      <c r="B345" s="59">
        <v>8</v>
      </c>
      <c r="C345" s="20">
        <v>1915</v>
      </c>
      <c r="D345" s="21" t="s">
        <v>63</v>
      </c>
      <c r="E345" s="69"/>
      <c r="F345" s="69"/>
      <c r="G345" s="70"/>
      <c r="H345" s="71"/>
      <c r="I345" s="27"/>
      <c r="J345" s="69"/>
      <c r="K345" s="69"/>
      <c r="L345" s="70"/>
      <c r="M345" s="71"/>
      <c r="N345" s="25"/>
      <c r="P345" s="59">
        <v>8</v>
      </c>
      <c r="Q345" s="20">
        <v>1915</v>
      </c>
      <c r="R345" s="21" t="s">
        <v>63</v>
      </c>
      <c r="S345" s="62"/>
      <c r="T345" s="78"/>
      <c r="U345" s="62"/>
      <c r="V345" s="62"/>
      <c r="W345" s="62"/>
      <c r="X345" s="81"/>
      <c r="Y345" s="80"/>
      <c r="Z345" s="79"/>
    </row>
    <row r="346" spans="2:26" ht="15" hidden="1" customHeight="1" outlineLevel="1">
      <c r="B346" s="59">
        <v>10</v>
      </c>
      <c r="C346" s="20">
        <v>1920</v>
      </c>
      <c r="D346" s="21" t="s">
        <v>64</v>
      </c>
      <c r="E346" s="69"/>
      <c r="F346" s="69"/>
      <c r="G346" s="70"/>
      <c r="H346" s="71"/>
      <c r="I346" s="27"/>
      <c r="J346" s="69"/>
      <c r="K346" s="69"/>
      <c r="L346" s="70"/>
      <c r="M346" s="71"/>
      <c r="N346" s="25"/>
      <c r="P346" s="59">
        <v>10</v>
      </c>
      <c r="Q346" s="20">
        <v>1920</v>
      </c>
      <c r="R346" s="21" t="s">
        <v>64</v>
      </c>
      <c r="S346" s="62"/>
      <c r="T346" s="78"/>
      <c r="U346" s="62"/>
      <c r="V346" s="62"/>
      <c r="W346" s="62"/>
      <c r="X346" s="81"/>
      <c r="Y346" s="80"/>
      <c r="Z346" s="79"/>
    </row>
    <row r="347" spans="2:26" ht="15" hidden="1" customHeight="1" outlineLevel="1">
      <c r="B347" s="59">
        <v>50</v>
      </c>
      <c r="C347" s="28">
        <v>1925</v>
      </c>
      <c r="D347" s="21" t="s">
        <v>65</v>
      </c>
      <c r="E347" s="69"/>
      <c r="F347" s="69"/>
      <c r="G347" s="70"/>
      <c r="H347" s="71"/>
      <c r="I347" s="27"/>
      <c r="J347" s="69"/>
      <c r="K347" s="69"/>
      <c r="L347" s="70"/>
      <c r="M347" s="71"/>
      <c r="N347" s="25"/>
      <c r="P347" s="59">
        <v>50</v>
      </c>
      <c r="Q347" s="28">
        <v>1925</v>
      </c>
      <c r="R347" s="21" t="s">
        <v>65</v>
      </c>
      <c r="S347" s="62"/>
      <c r="T347" s="78"/>
      <c r="U347" s="62"/>
      <c r="V347" s="62"/>
      <c r="W347" s="62"/>
      <c r="X347" s="81"/>
      <c r="Y347" s="80"/>
      <c r="Z347" s="79"/>
    </row>
    <row r="348" spans="2:26" ht="15" hidden="1" customHeight="1" outlineLevel="1">
      <c r="B348" s="59">
        <v>10</v>
      </c>
      <c r="C348" s="20">
        <v>1930</v>
      </c>
      <c r="D348" s="21" t="s">
        <v>66</v>
      </c>
      <c r="E348" s="69"/>
      <c r="F348" s="69"/>
      <c r="G348" s="70"/>
      <c r="H348" s="71"/>
      <c r="I348" s="27"/>
      <c r="J348" s="69"/>
      <c r="K348" s="69"/>
      <c r="L348" s="70"/>
      <c r="M348" s="71"/>
      <c r="N348" s="25"/>
      <c r="P348" s="59">
        <v>10</v>
      </c>
      <c r="Q348" s="20">
        <v>1930</v>
      </c>
      <c r="R348" s="21" t="s">
        <v>66</v>
      </c>
      <c r="S348" s="62"/>
      <c r="T348" s="78"/>
      <c r="U348" s="62"/>
      <c r="V348" s="62"/>
      <c r="W348" s="62"/>
      <c r="X348" s="81"/>
      <c r="Y348" s="80"/>
      <c r="Z348" s="79"/>
    </row>
    <row r="349" spans="2:26" ht="15" hidden="1" customHeight="1" outlineLevel="1">
      <c r="B349" s="59">
        <v>8</v>
      </c>
      <c r="C349" s="20">
        <v>1935</v>
      </c>
      <c r="D349" s="21" t="s">
        <v>67</v>
      </c>
      <c r="E349" s="69"/>
      <c r="F349" s="69"/>
      <c r="G349" s="70"/>
      <c r="H349" s="71"/>
      <c r="I349" s="27"/>
      <c r="J349" s="69"/>
      <c r="K349" s="69"/>
      <c r="L349" s="70"/>
      <c r="M349" s="71"/>
      <c r="N349" s="25"/>
      <c r="P349" s="59">
        <v>8</v>
      </c>
      <c r="Q349" s="20">
        <v>1935</v>
      </c>
      <c r="R349" s="21" t="s">
        <v>67</v>
      </c>
      <c r="S349" s="62"/>
      <c r="T349" s="78"/>
      <c r="U349" s="62"/>
      <c r="V349" s="62"/>
      <c r="W349" s="62"/>
      <c r="X349" s="81"/>
      <c r="Y349" s="80"/>
      <c r="Z349" s="79"/>
    </row>
    <row r="350" spans="2:26" ht="15" hidden="1" customHeight="1" outlineLevel="1">
      <c r="B350" s="59">
        <v>8</v>
      </c>
      <c r="C350" s="20">
        <v>1940</v>
      </c>
      <c r="D350" s="21" t="s">
        <v>68</v>
      </c>
      <c r="E350" s="69"/>
      <c r="F350" s="69"/>
      <c r="G350" s="70"/>
      <c r="H350" s="71"/>
      <c r="I350" s="27"/>
      <c r="J350" s="69"/>
      <c r="K350" s="69"/>
      <c r="L350" s="70"/>
      <c r="M350" s="71"/>
      <c r="N350" s="25"/>
      <c r="P350" s="59">
        <v>8</v>
      </c>
      <c r="Q350" s="20">
        <v>1940</v>
      </c>
      <c r="R350" s="21" t="s">
        <v>68</v>
      </c>
      <c r="S350" s="62"/>
      <c r="T350" s="78"/>
      <c r="U350" s="62"/>
      <c r="V350" s="62"/>
      <c r="W350" s="62"/>
      <c r="X350" s="81"/>
      <c r="Y350" s="80"/>
      <c r="Z350" s="79"/>
    </row>
    <row r="351" spans="2:26" ht="15" hidden="1" customHeight="1" outlineLevel="1">
      <c r="B351" s="59">
        <v>8</v>
      </c>
      <c r="C351" s="20">
        <v>1945</v>
      </c>
      <c r="D351" s="21" t="s">
        <v>69</v>
      </c>
      <c r="E351" s="69"/>
      <c r="F351" s="69"/>
      <c r="G351" s="70"/>
      <c r="H351" s="71"/>
      <c r="I351" s="27"/>
      <c r="J351" s="69"/>
      <c r="K351" s="69"/>
      <c r="L351" s="70"/>
      <c r="M351" s="71"/>
      <c r="N351" s="25"/>
      <c r="P351" s="59">
        <v>8</v>
      </c>
      <c r="Q351" s="20">
        <v>1945</v>
      </c>
      <c r="R351" s="21" t="s">
        <v>69</v>
      </c>
      <c r="S351" s="62"/>
      <c r="T351" s="78"/>
      <c r="U351" s="62"/>
      <c r="V351" s="62"/>
      <c r="W351" s="62"/>
      <c r="X351" s="81"/>
      <c r="Y351" s="80"/>
      <c r="Z351" s="79"/>
    </row>
    <row r="352" spans="2:26" ht="15" hidden="1" customHeight="1" outlineLevel="1">
      <c r="B352" s="59">
        <v>8</v>
      </c>
      <c r="C352" s="20">
        <v>1950</v>
      </c>
      <c r="D352" s="21" t="s">
        <v>70</v>
      </c>
      <c r="E352" s="69"/>
      <c r="F352" s="69"/>
      <c r="G352" s="70"/>
      <c r="H352" s="71"/>
      <c r="I352" s="27"/>
      <c r="J352" s="69"/>
      <c r="K352" s="69"/>
      <c r="L352" s="70"/>
      <c r="M352" s="71"/>
      <c r="N352" s="25"/>
      <c r="P352" s="59">
        <v>8</v>
      </c>
      <c r="Q352" s="20">
        <v>1950</v>
      </c>
      <c r="R352" s="21" t="s">
        <v>70</v>
      </c>
      <c r="S352" s="62"/>
      <c r="T352" s="78"/>
      <c r="U352" s="62"/>
      <c r="V352" s="62"/>
      <c r="W352" s="62"/>
      <c r="X352" s="81"/>
      <c r="Y352" s="80"/>
      <c r="Z352" s="79"/>
    </row>
    <row r="353" spans="2:26" ht="15" hidden="1" customHeight="1" outlineLevel="1">
      <c r="B353" s="59">
        <v>8</v>
      </c>
      <c r="C353" s="20">
        <v>1955</v>
      </c>
      <c r="D353" s="21" t="s">
        <v>71</v>
      </c>
      <c r="E353" s="69"/>
      <c r="F353" s="69"/>
      <c r="G353" s="70"/>
      <c r="H353" s="71"/>
      <c r="I353" s="27"/>
      <c r="J353" s="69"/>
      <c r="K353" s="69"/>
      <c r="L353" s="70"/>
      <c r="M353" s="71"/>
      <c r="N353" s="25"/>
      <c r="P353" s="59">
        <v>8</v>
      </c>
      <c r="Q353" s="20">
        <v>1955</v>
      </c>
      <c r="R353" s="21" t="s">
        <v>71</v>
      </c>
      <c r="S353" s="62"/>
      <c r="T353" s="78"/>
      <c r="U353" s="62"/>
      <c r="V353" s="62"/>
      <c r="W353" s="62"/>
      <c r="X353" s="81"/>
      <c r="Y353" s="80"/>
      <c r="Z353" s="79"/>
    </row>
    <row r="354" spans="2:26" ht="50.1" hidden="1" customHeight="1" outlineLevel="1">
      <c r="B354" s="59">
        <v>8</v>
      </c>
      <c r="C354" s="20">
        <v>1960</v>
      </c>
      <c r="D354" s="21" t="s">
        <v>72</v>
      </c>
      <c r="E354" s="69"/>
      <c r="F354" s="69"/>
      <c r="G354" s="70"/>
      <c r="H354" s="71"/>
      <c r="I354" s="27"/>
      <c r="J354" s="69"/>
      <c r="K354" s="69"/>
      <c r="L354" s="70"/>
      <c r="M354" s="71"/>
      <c r="N354" s="25"/>
      <c r="P354" s="59">
        <v>8</v>
      </c>
      <c r="Q354" s="20">
        <v>1960</v>
      </c>
      <c r="R354" s="21" t="s">
        <v>72</v>
      </c>
      <c r="S354" s="62"/>
      <c r="T354" s="78"/>
      <c r="U354" s="62"/>
      <c r="V354" s="62"/>
      <c r="W354" s="62"/>
      <c r="X354" s="81"/>
      <c r="Y354" s="80"/>
      <c r="Z354" s="79"/>
    </row>
    <row r="355" spans="2:26" ht="25.5" hidden="1" customHeight="1" outlineLevel="1">
      <c r="B355" s="72">
        <v>47</v>
      </c>
      <c r="C355" s="20">
        <v>1970</v>
      </c>
      <c r="D355" s="21" t="s">
        <v>73</v>
      </c>
      <c r="E355" s="69"/>
      <c r="F355" s="69"/>
      <c r="G355" s="70"/>
      <c r="H355" s="71"/>
      <c r="I355" s="27"/>
      <c r="J355" s="69"/>
      <c r="K355" s="69"/>
      <c r="L355" s="70"/>
      <c r="M355" s="71"/>
      <c r="N355" s="25"/>
      <c r="P355" s="72">
        <v>47</v>
      </c>
      <c r="Q355" s="20">
        <v>1970</v>
      </c>
      <c r="R355" s="21" t="s">
        <v>73</v>
      </c>
      <c r="S355" s="62"/>
      <c r="T355" s="78"/>
      <c r="U355" s="62"/>
      <c r="V355" s="62"/>
      <c r="W355" s="62"/>
      <c r="X355" s="81"/>
      <c r="Y355" s="80"/>
      <c r="Z355" s="79"/>
    </row>
    <row r="356" spans="2:26" ht="25.5" hidden="1" customHeight="1" outlineLevel="1">
      <c r="B356" s="59">
        <v>47</v>
      </c>
      <c r="C356" s="20">
        <v>1975</v>
      </c>
      <c r="D356" s="21" t="s">
        <v>74</v>
      </c>
      <c r="E356" s="69"/>
      <c r="F356" s="69"/>
      <c r="G356" s="70"/>
      <c r="H356" s="71"/>
      <c r="I356" s="27"/>
      <c r="J356" s="69"/>
      <c r="K356" s="69"/>
      <c r="L356" s="70"/>
      <c r="M356" s="71"/>
      <c r="N356" s="25"/>
      <c r="P356" s="59">
        <v>47</v>
      </c>
      <c r="Q356" s="20">
        <v>1975</v>
      </c>
      <c r="R356" s="21" t="s">
        <v>74</v>
      </c>
      <c r="S356" s="62"/>
      <c r="T356" s="78"/>
      <c r="U356" s="62"/>
      <c r="V356" s="62"/>
      <c r="W356" s="62"/>
      <c r="X356" s="81"/>
      <c r="Y356" s="80"/>
      <c r="Z356" s="79"/>
    </row>
    <row r="357" spans="2:26" ht="15" hidden="1" customHeight="1" outlineLevel="1">
      <c r="B357" s="59">
        <v>47</v>
      </c>
      <c r="C357" s="20">
        <v>1980</v>
      </c>
      <c r="D357" s="21" t="s">
        <v>75</v>
      </c>
      <c r="E357" s="69"/>
      <c r="F357" s="69"/>
      <c r="G357" s="70"/>
      <c r="H357" s="71"/>
      <c r="I357" s="27"/>
      <c r="J357" s="69"/>
      <c r="K357" s="69"/>
      <c r="L357" s="70"/>
      <c r="M357" s="71"/>
      <c r="N357" s="25"/>
      <c r="P357" s="59">
        <v>47</v>
      </c>
      <c r="Q357" s="20">
        <v>1980</v>
      </c>
      <c r="R357" s="21" t="s">
        <v>75</v>
      </c>
      <c r="S357" s="62"/>
      <c r="T357" s="78"/>
      <c r="U357" s="62"/>
      <c r="V357" s="62"/>
      <c r="W357" s="62"/>
      <c r="X357" s="81"/>
      <c r="Y357" s="80"/>
      <c r="Z357" s="79"/>
    </row>
    <row r="358" spans="2:26" ht="15" hidden="1" customHeight="1" outlineLevel="1">
      <c r="B358" s="59">
        <v>47</v>
      </c>
      <c r="C358" s="20">
        <v>1985</v>
      </c>
      <c r="D358" s="21" t="s">
        <v>76</v>
      </c>
      <c r="E358" s="69"/>
      <c r="F358" s="69"/>
      <c r="G358" s="70"/>
      <c r="H358" s="71"/>
      <c r="I358" s="27"/>
      <c r="J358" s="69"/>
      <c r="K358" s="69"/>
      <c r="L358" s="70"/>
      <c r="M358" s="71"/>
      <c r="N358" s="25"/>
      <c r="P358" s="59">
        <v>47</v>
      </c>
      <c r="Q358" s="20">
        <v>1985</v>
      </c>
      <c r="R358" s="21" t="s">
        <v>76</v>
      </c>
      <c r="S358" s="62"/>
      <c r="T358" s="78"/>
      <c r="U358" s="62"/>
      <c r="V358" s="62"/>
      <c r="W358" s="62"/>
      <c r="X358" s="81"/>
      <c r="Y358" s="80"/>
      <c r="Z358" s="79"/>
    </row>
    <row r="359" spans="2:26" ht="15" hidden="1" customHeight="1" outlineLevel="1">
      <c r="B359" s="72">
        <v>47</v>
      </c>
      <c r="C359" s="20">
        <v>1990</v>
      </c>
      <c r="D359" s="31" t="s">
        <v>77</v>
      </c>
      <c r="E359" s="69"/>
      <c r="F359" s="69"/>
      <c r="G359" s="70"/>
      <c r="H359" s="71"/>
      <c r="I359" s="27"/>
      <c r="J359" s="69"/>
      <c r="K359" s="69"/>
      <c r="L359" s="70"/>
      <c r="M359" s="71"/>
      <c r="N359" s="25"/>
      <c r="P359" s="72">
        <v>47</v>
      </c>
      <c r="Q359" s="20">
        <v>1990</v>
      </c>
      <c r="R359" s="31" t="s">
        <v>77</v>
      </c>
      <c r="S359" s="62"/>
      <c r="T359" s="78"/>
      <c r="U359" s="62"/>
      <c r="V359" s="62"/>
      <c r="W359" s="62"/>
      <c r="X359" s="81"/>
      <c r="Y359" s="80"/>
      <c r="Z359" s="79"/>
    </row>
    <row r="360" spans="2:26" ht="15" hidden="1" customHeight="1" outlineLevel="1">
      <c r="B360" s="59">
        <v>47</v>
      </c>
      <c r="C360" s="20">
        <v>1995</v>
      </c>
      <c r="D360" s="21" t="s">
        <v>78</v>
      </c>
      <c r="E360" s="69"/>
      <c r="F360" s="69"/>
      <c r="G360" s="70"/>
      <c r="H360" s="71"/>
      <c r="I360" s="27"/>
      <c r="J360" s="69"/>
      <c r="K360" s="69"/>
      <c r="L360" s="70"/>
      <c r="M360" s="71"/>
      <c r="N360" s="25"/>
      <c r="P360" s="59">
        <v>47</v>
      </c>
      <c r="Q360" s="20">
        <v>1995</v>
      </c>
      <c r="R360" s="21" t="s">
        <v>78</v>
      </c>
      <c r="S360" s="62"/>
      <c r="T360" s="78"/>
      <c r="U360" s="62"/>
      <c r="V360" s="62"/>
      <c r="W360" s="62"/>
      <c r="X360" s="81"/>
      <c r="Y360" s="80"/>
      <c r="Z360" s="79"/>
    </row>
    <row r="361" spans="2:26" ht="15" hidden="1" customHeight="1" outlineLevel="1">
      <c r="B361" s="59">
        <v>47</v>
      </c>
      <c r="C361" s="20">
        <v>2440</v>
      </c>
      <c r="D361" s="21" t="s">
        <v>79</v>
      </c>
      <c r="E361" s="69"/>
      <c r="F361" s="69"/>
      <c r="G361" s="70"/>
      <c r="H361" s="71"/>
      <c r="J361" s="69"/>
      <c r="K361" s="69"/>
      <c r="L361" s="70"/>
      <c r="M361" s="71"/>
      <c r="N361" s="25"/>
      <c r="P361" s="59">
        <v>47</v>
      </c>
      <c r="Q361" s="20">
        <v>2440</v>
      </c>
      <c r="R361" s="21" t="s">
        <v>79</v>
      </c>
      <c r="S361" s="62"/>
      <c r="T361" s="78"/>
      <c r="U361" s="62"/>
      <c r="V361" s="62"/>
      <c r="W361" s="62"/>
      <c r="X361" s="81"/>
      <c r="Y361" s="80"/>
      <c r="Z361" s="79"/>
    </row>
    <row r="362" spans="2:26" ht="15" collapsed="1">
      <c r="B362" s="32"/>
      <c r="C362" s="33"/>
      <c r="D362" s="34"/>
      <c r="E362" s="34"/>
      <c r="F362" s="34"/>
      <c r="G362" s="58"/>
      <c r="H362" s="71"/>
      <c r="J362" s="34"/>
      <c r="K362" s="69"/>
      <c r="L362" s="70"/>
      <c r="M362" s="71"/>
      <c r="N362" s="25"/>
      <c r="P362" s="32"/>
      <c r="Q362" s="33"/>
      <c r="R362" s="73" t="s">
        <v>80</v>
      </c>
      <c r="S362" s="36">
        <f>SUM(S324:S361)</f>
        <v>777138482.15765882</v>
      </c>
      <c r="T362" s="36">
        <f t="shared" ref="T362" si="73">SUM(T324:T361)</f>
        <v>0</v>
      </c>
      <c r="U362" s="36">
        <f t="shared" ref="U362" si="74">SUM(U324:U361)</f>
        <v>777138482.15765882</v>
      </c>
      <c r="V362" s="36">
        <f t="shared" ref="V362" si="75">SUM(V324:V361)</f>
        <v>280000</v>
      </c>
      <c r="W362" s="36">
        <f t="shared" ref="W362" si="76">SUM(W324:W361)</f>
        <v>777278482.15765882</v>
      </c>
      <c r="X362" s="77"/>
      <c r="Y362" s="82"/>
      <c r="Z362" s="36">
        <f t="shared" ref="Z362" si="77">SUM(Z324:Z361)</f>
        <v>9286803.8065248951</v>
      </c>
    </row>
    <row r="363" spans="2:26">
      <c r="B363" s="32"/>
      <c r="C363" s="33"/>
      <c r="D363" s="35" t="s">
        <v>81</v>
      </c>
      <c r="E363" s="36">
        <f>SUM(E324:E362)</f>
        <v>777138482.15765882</v>
      </c>
      <c r="F363" s="36">
        <f>SUM(F324:F362)</f>
        <v>280000</v>
      </c>
      <c r="G363" s="36">
        <f>SUM(G324:G362)</f>
        <v>0</v>
      </c>
      <c r="H363" s="36">
        <f>SUM(H324:H362)</f>
        <v>777418482.15765882</v>
      </c>
      <c r="I363" s="35"/>
      <c r="J363" s="36">
        <f>SUM(J324:J362)</f>
        <v>34769042.052246131</v>
      </c>
      <c r="K363" s="36">
        <f>SUM(K324:K362)</f>
        <v>9286803.8065248951</v>
      </c>
      <c r="L363" s="36">
        <f>SUM(L324:L361)</f>
        <v>0</v>
      </c>
      <c r="M363" s="36">
        <f>SUM(M324:M362)</f>
        <v>44055845.858771026</v>
      </c>
      <c r="N363" s="25">
        <f>SUM(N324:N362)</f>
        <v>733362636.29888773</v>
      </c>
    </row>
    <row r="364" spans="2:26" ht="38.25">
      <c r="B364" s="32"/>
      <c r="C364" s="33"/>
      <c r="D364" s="37" t="s">
        <v>105</v>
      </c>
      <c r="E364" s="25"/>
      <c r="F364" s="52"/>
      <c r="G364" s="52"/>
      <c r="H364" s="71"/>
      <c r="I364" s="26"/>
      <c r="J364" s="52"/>
      <c r="K364" s="52"/>
      <c r="L364" s="52"/>
      <c r="M364" s="71">
        <f>J364+K364+L364</f>
        <v>0</v>
      </c>
      <c r="N364" s="25">
        <f>H364-M364</f>
        <v>0</v>
      </c>
    </row>
    <row r="365" spans="2:26" ht="25.5">
      <c r="B365" s="32"/>
      <c r="C365" s="33"/>
      <c r="D365" s="38" t="s">
        <v>106</v>
      </c>
      <c r="E365" s="25"/>
      <c r="F365" s="52"/>
      <c r="G365" s="52"/>
      <c r="H365" s="71"/>
      <c r="I365" s="26"/>
      <c r="J365" s="52"/>
      <c r="K365" s="52"/>
      <c r="L365" s="52"/>
      <c r="M365" s="71">
        <f>J365+K365+L365</f>
        <v>0</v>
      </c>
      <c r="N365" s="25">
        <f>H365-M365</f>
        <v>0</v>
      </c>
    </row>
    <row r="366" spans="2:26">
      <c r="B366" s="32"/>
      <c r="C366" s="33"/>
      <c r="D366" s="35" t="s">
        <v>84</v>
      </c>
      <c r="E366" s="36">
        <f>SUM(E363:E365)</f>
        <v>777138482.15765882</v>
      </c>
      <c r="F366" s="36">
        <f t="shared" ref="F366:G366" si="78">SUM(F363:F365)</f>
        <v>280000</v>
      </c>
      <c r="G366" s="36">
        <f t="shared" si="78"/>
        <v>0</v>
      </c>
      <c r="H366" s="36">
        <f>SUM(H363:H365)</f>
        <v>777418482.15765882</v>
      </c>
      <c r="I366" s="35"/>
      <c r="J366" s="36">
        <f>SUM(J363:J365)</f>
        <v>34769042.052246131</v>
      </c>
      <c r="K366" s="36">
        <f t="shared" ref="K366:L366" si="79">SUM(K363:K365)</f>
        <v>9286803.8065248951</v>
      </c>
      <c r="L366" s="36">
        <f t="shared" si="79"/>
        <v>0</v>
      </c>
      <c r="M366" s="36">
        <f>SUM(M363:M365)</f>
        <v>44055845.858771026</v>
      </c>
      <c r="N366" s="25">
        <f>H366-M366</f>
        <v>733362636.29888773</v>
      </c>
    </row>
    <row r="367" spans="2:26" ht="14.25">
      <c r="B367" s="32"/>
      <c r="C367" s="33"/>
      <c r="D367" s="97" t="s">
        <v>85</v>
      </c>
      <c r="E367" s="98"/>
      <c r="F367" s="98"/>
      <c r="G367" s="98"/>
      <c r="H367" s="98"/>
      <c r="I367" s="98"/>
      <c r="J367" s="99"/>
      <c r="K367" s="52"/>
      <c r="L367" s="26"/>
      <c r="M367" s="64"/>
      <c r="N367" s="26"/>
    </row>
    <row r="368" spans="2:26" ht="14.25">
      <c r="B368" s="32"/>
      <c r="C368" s="33"/>
      <c r="D368" s="89" t="s">
        <v>80</v>
      </c>
      <c r="E368" s="90"/>
      <c r="F368" s="90"/>
      <c r="G368" s="90"/>
      <c r="H368" s="90"/>
      <c r="I368" s="90"/>
      <c r="J368" s="91"/>
      <c r="K368" s="35">
        <f>K366+K367</f>
        <v>9286803.8065248951</v>
      </c>
      <c r="M368" s="64"/>
      <c r="N368" s="26"/>
    </row>
    <row r="370" spans="2:14">
      <c r="E370" s="40"/>
      <c r="J370" s="3" t="s">
        <v>86</v>
      </c>
    </row>
    <row r="371" spans="2:14" ht="14.25">
      <c r="B371" s="32">
        <v>10</v>
      </c>
      <c r="C371" s="33"/>
      <c r="D371" s="34" t="s">
        <v>87</v>
      </c>
      <c r="E371" s="29"/>
      <c r="J371" s="3" t="s">
        <v>87</v>
      </c>
      <c r="L371" s="67"/>
    </row>
    <row r="372" spans="2:14" ht="14.25">
      <c r="B372" s="32">
        <v>8</v>
      </c>
      <c r="C372" s="33"/>
      <c r="D372" s="34" t="s">
        <v>67</v>
      </c>
      <c r="E372" s="41"/>
      <c r="J372" s="3" t="s">
        <v>67</v>
      </c>
      <c r="L372" s="68"/>
    </row>
    <row r="373" spans="2:14" ht="14.25">
      <c r="J373" s="4" t="s">
        <v>88</v>
      </c>
      <c r="L373" s="65">
        <f>K368-L371-L372</f>
        <v>9286803.8065248951</v>
      </c>
      <c r="M373" s="26"/>
    </row>
    <row r="375" spans="2:14" hidden="1" outlineLevel="1">
      <c r="B375" s="43" t="s">
        <v>89</v>
      </c>
    </row>
    <row r="376" spans="2:14" hidden="1" outlineLevel="1">
      <c r="E376" s="26"/>
      <c r="J376" s="26"/>
    </row>
    <row r="377" spans="2:14" hidden="1" outlineLevel="1">
      <c r="B377" s="44">
        <v>1</v>
      </c>
      <c r="C377" s="87" t="s">
        <v>90</v>
      </c>
      <c r="D377" s="87"/>
      <c r="E377" s="87"/>
      <c r="F377" s="87"/>
      <c r="G377" s="87"/>
      <c r="H377" s="87"/>
      <c r="I377" s="87"/>
      <c r="J377" s="87"/>
      <c r="K377" s="87"/>
      <c r="L377" s="87"/>
      <c r="M377" s="87"/>
      <c r="N377" s="87"/>
    </row>
    <row r="378" spans="2:14" hidden="1" outlineLevel="1">
      <c r="B378" s="44"/>
      <c r="C378" s="87"/>
      <c r="D378" s="87"/>
      <c r="E378" s="87"/>
      <c r="F378" s="87"/>
      <c r="G378" s="87"/>
      <c r="H378" s="87"/>
      <c r="I378" s="87"/>
      <c r="J378" s="87"/>
      <c r="K378" s="87"/>
      <c r="L378" s="87"/>
      <c r="M378" s="87"/>
      <c r="N378" s="87"/>
    </row>
    <row r="379" spans="2:14" hidden="1" outlineLevel="1">
      <c r="B379" s="44"/>
      <c r="C379" s="45"/>
      <c r="D379" s="46"/>
      <c r="E379" s="46"/>
      <c r="F379" s="46"/>
      <c r="G379" s="46"/>
      <c r="H379" s="46"/>
      <c r="I379" s="46"/>
      <c r="J379" s="46"/>
      <c r="K379" s="46"/>
      <c r="L379" s="46"/>
      <c r="M379" s="46"/>
      <c r="N379" s="46"/>
    </row>
    <row r="380" spans="2:14" hidden="1" outlineLevel="1">
      <c r="B380" s="44">
        <v>2</v>
      </c>
      <c r="C380" s="87" t="s">
        <v>91</v>
      </c>
      <c r="D380" s="87"/>
      <c r="E380" s="87"/>
      <c r="F380" s="87"/>
      <c r="G380" s="87"/>
      <c r="H380" s="87"/>
      <c r="I380" s="87"/>
      <c r="J380" s="87"/>
      <c r="K380" s="87"/>
      <c r="L380" s="87"/>
      <c r="M380" s="87"/>
      <c r="N380" s="87"/>
    </row>
    <row r="381" spans="2:14" hidden="1" outlineLevel="1">
      <c r="B381" s="44"/>
      <c r="C381" s="87"/>
      <c r="D381" s="87"/>
      <c r="E381" s="87"/>
      <c r="F381" s="87"/>
      <c r="G381" s="87"/>
      <c r="H381" s="87"/>
      <c r="I381" s="87"/>
      <c r="J381" s="87"/>
      <c r="K381" s="87"/>
      <c r="L381" s="87"/>
      <c r="M381" s="87"/>
      <c r="N381" s="87"/>
    </row>
    <row r="382" spans="2:14" hidden="1" outlineLevel="1">
      <c r="B382" s="44"/>
      <c r="C382" s="45"/>
      <c r="D382" s="46"/>
      <c r="E382" s="46"/>
      <c r="F382" s="46"/>
      <c r="G382" s="46"/>
      <c r="H382" s="46"/>
      <c r="I382" s="46"/>
      <c r="J382" s="46"/>
      <c r="K382" s="46"/>
      <c r="L382" s="46"/>
      <c r="M382" s="46"/>
      <c r="N382" s="46"/>
    </row>
    <row r="383" spans="2:14" hidden="1" outlineLevel="1">
      <c r="B383" s="44">
        <v>3</v>
      </c>
      <c r="C383" s="87" t="s">
        <v>92</v>
      </c>
      <c r="D383" s="87"/>
      <c r="E383" s="87"/>
      <c r="F383" s="87"/>
      <c r="G383" s="87"/>
      <c r="H383" s="87"/>
      <c r="I383" s="87"/>
      <c r="J383" s="87"/>
      <c r="K383" s="87"/>
      <c r="L383" s="87"/>
      <c r="M383" s="87"/>
      <c r="N383" s="87"/>
    </row>
    <row r="384" spans="2:14" hidden="1" outlineLevel="1">
      <c r="B384" s="44"/>
      <c r="C384" s="45"/>
      <c r="D384" s="46"/>
      <c r="E384" s="46"/>
      <c r="F384" s="46"/>
      <c r="G384" s="46"/>
      <c r="H384" s="46"/>
      <c r="I384" s="46"/>
      <c r="J384" s="46"/>
      <c r="K384" s="46"/>
      <c r="L384" s="46"/>
      <c r="M384" s="46"/>
      <c r="N384" s="46"/>
    </row>
    <row r="385" spans="2:26" hidden="1" outlineLevel="1">
      <c r="B385" s="44">
        <v>4</v>
      </c>
      <c r="C385" s="47" t="s">
        <v>93</v>
      </c>
      <c r="D385" s="46"/>
      <c r="E385" s="46"/>
      <c r="F385" s="46"/>
      <c r="G385" s="46"/>
      <c r="H385" s="46"/>
      <c r="I385" s="46"/>
      <c r="J385" s="46"/>
      <c r="K385" s="46"/>
      <c r="L385" s="46"/>
      <c r="M385" s="46"/>
      <c r="N385" s="46"/>
    </row>
    <row r="386" spans="2:26" hidden="1" outlineLevel="1">
      <c r="B386" s="44"/>
      <c r="C386" s="45"/>
      <c r="D386" s="46"/>
      <c r="E386" s="46"/>
      <c r="F386" s="46"/>
      <c r="G386" s="46"/>
      <c r="H386" s="46"/>
      <c r="I386" s="46"/>
      <c r="J386" s="46"/>
      <c r="K386" s="46"/>
      <c r="L386" s="46"/>
      <c r="M386" s="46"/>
      <c r="N386" s="46"/>
    </row>
    <row r="387" spans="2:26" hidden="1" outlineLevel="1">
      <c r="B387" s="44">
        <v>5</v>
      </c>
      <c r="C387" s="47" t="s">
        <v>94</v>
      </c>
      <c r="D387" s="46"/>
      <c r="E387" s="46"/>
      <c r="F387" s="46"/>
      <c r="G387" s="46"/>
      <c r="H387" s="46"/>
      <c r="I387" s="46"/>
      <c r="J387" s="46"/>
      <c r="K387" s="46"/>
      <c r="L387" s="46"/>
      <c r="M387" s="46"/>
      <c r="N387" s="46"/>
    </row>
    <row r="388" spans="2:26" hidden="1" outlineLevel="1">
      <c r="B388" s="44"/>
      <c r="C388" s="45"/>
      <c r="D388" s="46"/>
      <c r="E388" s="46"/>
      <c r="F388" s="46"/>
      <c r="G388" s="46"/>
      <c r="H388" s="46"/>
      <c r="I388" s="46"/>
      <c r="J388" s="46"/>
      <c r="K388" s="46"/>
      <c r="L388" s="46"/>
      <c r="M388" s="46"/>
      <c r="N388" s="46"/>
    </row>
    <row r="389" spans="2:26" hidden="1" outlineLevel="1">
      <c r="B389" s="44">
        <v>6</v>
      </c>
      <c r="C389" s="87" t="s">
        <v>95</v>
      </c>
      <c r="D389" s="87"/>
      <c r="E389" s="87"/>
      <c r="F389" s="87"/>
      <c r="G389" s="87"/>
      <c r="H389" s="87"/>
      <c r="I389" s="87"/>
      <c r="J389" s="87"/>
      <c r="K389" s="87"/>
      <c r="L389" s="87"/>
      <c r="M389" s="87"/>
      <c r="N389" s="87"/>
    </row>
    <row r="390" spans="2:26" hidden="1" outlineLevel="1">
      <c r="B390" s="46"/>
      <c r="C390" s="87"/>
      <c r="D390" s="87"/>
      <c r="E390" s="87"/>
      <c r="F390" s="87"/>
      <c r="G390" s="87"/>
      <c r="H390" s="87"/>
      <c r="I390" s="87"/>
      <c r="J390" s="87"/>
      <c r="K390" s="87"/>
      <c r="L390" s="87"/>
      <c r="M390" s="87"/>
      <c r="N390" s="87"/>
    </row>
    <row r="391" spans="2:26" hidden="1" outlineLevel="1">
      <c r="B391" s="46"/>
      <c r="C391" s="87"/>
      <c r="D391" s="87"/>
      <c r="E391" s="87"/>
      <c r="F391" s="87"/>
      <c r="G391" s="87"/>
      <c r="H391" s="87"/>
      <c r="I391" s="87"/>
      <c r="J391" s="87"/>
      <c r="K391" s="87"/>
      <c r="L391" s="87"/>
      <c r="M391" s="87"/>
      <c r="N391" s="87"/>
    </row>
    <row r="392" spans="2:26" hidden="1" outlineLevel="1"/>
    <row r="393" spans="2:26" collapsed="1"/>
    <row r="394" spans="2:26" ht="21">
      <c r="B394" s="88" t="s">
        <v>103</v>
      </c>
      <c r="C394" s="88"/>
      <c r="D394" s="88"/>
      <c r="E394" s="88"/>
      <c r="F394" s="88"/>
      <c r="G394" s="88"/>
      <c r="H394" s="88"/>
      <c r="I394" s="88"/>
      <c r="J394" s="88"/>
      <c r="K394" s="88"/>
      <c r="L394" s="88"/>
      <c r="M394" s="88"/>
      <c r="N394" s="88"/>
      <c r="P394" s="100" t="s">
        <v>104</v>
      </c>
      <c r="Q394" s="100"/>
      <c r="R394" s="100"/>
      <c r="S394" s="100"/>
      <c r="T394" s="100"/>
      <c r="U394" s="100"/>
      <c r="V394" s="100"/>
      <c r="W394" s="100"/>
      <c r="X394" s="100"/>
      <c r="Y394" s="100"/>
      <c r="Z394" s="100"/>
    </row>
    <row r="396" spans="2:26" ht="14.25">
      <c r="F396" s="7" t="s">
        <v>9</v>
      </c>
      <c r="G396" s="61" t="s">
        <v>10</v>
      </c>
      <c r="S396" s="7" t="s">
        <v>9</v>
      </c>
      <c r="T396" s="61" t="s">
        <v>10</v>
      </c>
    </row>
    <row r="397" spans="2:26" ht="15">
      <c r="F397" s="7" t="s">
        <v>11</v>
      </c>
      <c r="G397" s="93" t="s">
        <v>102</v>
      </c>
      <c r="H397" s="93"/>
      <c r="S397" s="7" t="s">
        <v>11</v>
      </c>
      <c r="T397" s="93" t="str">
        <f>G397</f>
        <v>1/1/27 - 12/31/27</v>
      </c>
      <c r="U397" s="93"/>
    </row>
    <row r="399" spans="2:26">
      <c r="E399" s="94" t="s">
        <v>13</v>
      </c>
      <c r="F399" s="95"/>
      <c r="G399" s="95"/>
      <c r="H399" s="96"/>
      <c r="J399" s="9"/>
      <c r="K399" s="10" t="s">
        <v>14</v>
      </c>
      <c r="L399" s="10"/>
      <c r="M399" s="11"/>
      <c r="S399" s="74" t="s">
        <v>15</v>
      </c>
      <c r="T399" s="74" t="s">
        <v>16</v>
      </c>
      <c r="U399" s="74" t="s">
        <v>17</v>
      </c>
      <c r="V399" s="74" t="s">
        <v>18</v>
      </c>
      <c r="W399" s="74" t="s">
        <v>19</v>
      </c>
      <c r="X399" s="74" t="s">
        <v>20</v>
      </c>
      <c r="Y399" s="74" t="s">
        <v>21</v>
      </c>
      <c r="Z399" s="74" t="s">
        <v>99</v>
      </c>
    </row>
    <row r="400" spans="2:26" ht="27">
      <c r="B400" s="12" t="s">
        <v>23</v>
      </c>
      <c r="C400" s="13" t="s">
        <v>24</v>
      </c>
      <c r="D400" s="14" t="s">
        <v>25</v>
      </c>
      <c r="E400" s="15" t="s">
        <v>26</v>
      </c>
      <c r="F400" s="16" t="s">
        <v>27</v>
      </c>
      <c r="G400" s="16" t="s">
        <v>28</v>
      </c>
      <c r="H400" s="12" t="s">
        <v>29</v>
      </c>
      <c r="I400" s="17"/>
      <c r="J400" s="18" t="s">
        <v>26</v>
      </c>
      <c r="K400" s="16" t="s">
        <v>30</v>
      </c>
      <c r="L400" s="16" t="s">
        <v>28</v>
      </c>
      <c r="M400" s="12" t="s">
        <v>29</v>
      </c>
      <c r="N400" s="12" t="s">
        <v>31</v>
      </c>
      <c r="P400" s="75" t="s">
        <v>32</v>
      </c>
      <c r="Q400" s="75" t="s">
        <v>33</v>
      </c>
      <c r="R400" s="75" t="s">
        <v>34</v>
      </c>
      <c r="S400" s="76" t="s">
        <v>35</v>
      </c>
      <c r="T400" s="76" t="s">
        <v>36</v>
      </c>
      <c r="U400" s="76" t="s">
        <v>37</v>
      </c>
      <c r="V400" s="76" t="s">
        <v>38</v>
      </c>
      <c r="W400" s="76" t="s">
        <v>39</v>
      </c>
      <c r="X400" s="76" t="s">
        <v>40</v>
      </c>
      <c r="Y400" s="76" t="s">
        <v>41</v>
      </c>
      <c r="Z400" s="76" t="s">
        <v>42</v>
      </c>
    </row>
    <row r="401" spans="2:26" ht="15" hidden="1" customHeight="1" outlineLevel="1">
      <c r="B401" s="59">
        <v>12</v>
      </c>
      <c r="C401" s="20">
        <v>1610</v>
      </c>
      <c r="D401" s="21" t="s">
        <v>43</v>
      </c>
      <c r="E401" s="62"/>
      <c r="F401" s="62"/>
      <c r="G401" s="66"/>
      <c r="H401" s="63"/>
      <c r="I401" s="24"/>
      <c r="J401" s="62"/>
      <c r="K401" s="62"/>
      <c r="L401" s="66"/>
      <c r="M401" s="63"/>
      <c r="N401" s="25"/>
      <c r="P401" s="59">
        <v>12</v>
      </c>
      <c r="Q401" s="20">
        <v>1610</v>
      </c>
      <c r="R401" s="21" t="s">
        <v>43</v>
      </c>
      <c r="S401" s="62"/>
      <c r="T401" s="78"/>
      <c r="U401" s="62"/>
      <c r="V401" s="62"/>
      <c r="W401" s="62"/>
      <c r="X401" s="81"/>
      <c r="Y401" s="80"/>
      <c r="Z401" s="79"/>
    </row>
    <row r="402" spans="2:26" ht="25.5" hidden="1" customHeight="1" outlineLevel="1">
      <c r="B402" s="59">
        <v>12</v>
      </c>
      <c r="C402" s="20">
        <v>1611</v>
      </c>
      <c r="D402" s="21" t="s">
        <v>44</v>
      </c>
      <c r="E402" s="62"/>
      <c r="F402" s="62"/>
      <c r="G402" s="66"/>
      <c r="H402" s="63"/>
      <c r="I402" s="27"/>
      <c r="J402" s="62"/>
      <c r="K402" s="62"/>
      <c r="L402" s="66"/>
      <c r="M402" s="63"/>
      <c r="N402" s="25"/>
      <c r="P402" s="59">
        <v>12</v>
      </c>
      <c r="Q402" s="20">
        <v>1611</v>
      </c>
      <c r="R402" s="21" t="s">
        <v>44</v>
      </c>
      <c r="S402" s="62"/>
      <c r="T402" s="78"/>
      <c r="U402" s="62"/>
      <c r="V402" s="62"/>
      <c r="W402" s="62"/>
      <c r="X402" s="81"/>
      <c r="Y402" s="80"/>
      <c r="Z402" s="79"/>
    </row>
    <row r="403" spans="2:26" ht="25.5" hidden="1" customHeight="1" outlineLevel="1">
      <c r="B403" s="59" t="s">
        <v>45</v>
      </c>
      <c r="C403" s="20">
        <v>1612</v>
      </c>
      <c r="D403" s="21" t="s">
        <v>46</v>
      </c>
      <c r="E403" s="62"/>
      <c r="F403" s="62"/>
      <c r="G403" s="66"/>
      <c r="H403" s="63"/>
      <c r="I403" s="27"/>
      <c r="J403" s="62"/>
      <c r="K403" s="62"/>
      <c r="L403" s="66"/>
      <c r="M403" s="63"/>
      <c r="N403" s="25"/>
      <c r="P403" s="59" t="s">
        <v>45</v>
      </c>
      <c r="Q403" s="20">
        <v>1612</v>
      </c>
      <c r="R403" s="21" t="s">
        <v>46</v>
      </c>
      <c r="S403" s="62"/>
      <c r="T403" s="78"/>
      <c r="U403" s="62"/>
      <c r="V403" s="62"/>
      <c r="W403" s="62"/>
      <c r="X403" s="81"/>
      <c r="Y403" s="80"/>
      <c r="Z403" s="79"/>
    </row>
    <row r="404" spans="2:26" ht="15" hidden="1" customHeight="1" outlineLevel="1">
      <c r="B404" s="59"/>
      <c r="C404" s="20">
        <v>1665</v>
      </c>
      <c r="D404" s="21" t="s">
        <v>47</v>
      </c>
      <c r="E404" s="62"/>
      <c r="F404" s="62"/>
      <c r="G404" s="66"/>
      <c r="H404" s="63"/>
      <c r="I404" s="27"/>
      <c r="J404" s="62"/>
      <c r="K404" s="62"/>
      <c r="L404" s="66"/>
      <c r="M404" s="63"/>
      <c r="N404" s="25"/>
      <c r="P404" s="59"/>
      <c r="Q404" s="20">
        <v>1665</v>
      </c>
      <c r="R404" s="21" t="s">
        <v>47</v>
      </c>
      <c r="S404" s="62"/>
      <c r="T404" s="78"/>
      <c r="U404" s="62"/>
      <c r="V404" s="62"/>
      <c r="W404" s="62"/>
      <c r="X404" s="81"/>
      <c r="Y404" s="80"/>
      <c r="Z404" s="79"/>
    </row>
    <row r="405" spans="2:26" ht="15" hidden="1" customHeight="1" outlineLevel="1">
      <c r="B405" s="59"/>
      <c r="C405" s="20">
        <v>1675</v>
      </c>
      <c r="D405" s="21" t="s">
        <v>48</v>
      </c>
      <c r="E405" s="62"/>
      <c r="F405" s="62"/>
      <c r="G405" s="66"/>
      <c r="H405" s="63"/>
      <c r="I405" s="27"/>
      <c r="J405" s="62"/>
      <c r="K405" s="62"/>
      <c r="L405" s="66"/>
      <c r="M405" s="63"/>
      <c r="N405" s="25"/>
      <c r="P405" s="59"/>
      <c r="Q405" s="20">
        <v>1675</v>
      </c>
      <c r="R405" s="21" t="s">
        <v>48</v>
      </c>
      <c r="S405" s="62"/>
      <c r="T405" s="78"/>
      <c r="U405" s="62"/>
      <c r="V405" s="62"/>
      <c r="W405" s="62"/>
      <c r="X405" s="81"/>
      <c r="Y405" s="80"/>
      <c r="Z405" s="79"/>
    </row>
    <row r="406" spans="2:26" ht="15" hidden="1" customHeight="1" outlineLevel="1">
      <c r="B406" s="59" t="s">
        <v>49</v>
      </c>
      <c r="C406" s="28">
        <v>1615</v>
      </c>
      <c r="D406" s="21" t="s">
        <v>50</v>
      </c>
      <c r="E406" s="62"/>
      <c r="F406" s="62"/>
      <c r="G406" s="66"/>
      <c r="H406" s="63"/>
      <c r="I406" s="27"/>
      <c r="J406" s="62"/>
      <c r="K406" s="62"/>
      <c r="L406" s="66"/>
      <c r="M406" s="63"/>
      <c r="N406" s="25"/>
      <c r="P406" s="59" t="s">
        <v>49</v>
      </c>
      <c r="Q406" s="28">
        <v>1615</v>
      </c>
      <c r="R406" s="21" t="s">
        <v>50</v>
      </c>
      <c r="S406" s="62"/>
      <c r="T406" s="78"/>
      <c r="U406" s="62"/>
      <c r="V406" s="62"/>
      <c r="W406" s="62"/>
      <c r="X406" s="81"/>
      <c r="Y406" s="80"/>
      <c r="Z406" s="79"/>
    </row>
    <row r="407" spans="2:26" ht="15" hidden="1" customHeight="1" outlineLevel="1">
      <c r="B407" s="59">
        <v>1</v>
      </c>
      <c r="C407" s="28">
        <v>1620</v>
      </c>
      <c r="D407" s="21" t="s">
        <v>51</v>
      </c>
      <c r="E407" s="62"/>
      <c r="F407" s="62"/>
      <c r="G407" s="66"/>
      <c r="H407" s="63"/>
      <c r="I407" s="27"/>
      <c r="J407" s="62"/>
      <c r="K407" s="62"/>
      <c r="L407" s="66"/>
      <c r="M407" s="63"/>
      <c r="N407" s="25"/>
      <c r="P407" s="59">
        <v>1</v>
      </c>
      <c r="Q407" s="28">
        <v>1620</v>
      </c>
      <c r="R407" s="21" t="s">
        <v>51</v>
      </c>
      <c r="S407" s="62"/>
      <c r="T407" s="78"/>
      <c r="U407" s="62"/>
      <c r="V407" s="62"/>
      <c r="W407" s="62"/>
      <c r="X407" s="81"/>
      <c r="Y407" s="80"/>
      <c r="Z407" s="79"/>
    </row>
    <row r="408" spans="2:26" collapsed="1">
      <c r="B408" s="59" t="s">
        <v>49</v>
      </c>
      <c r="C408" s="20">
        <v>1705</v>
      </c>
      <c r="D408" s="21" t="s">
        <v>50</v>
      </c>
      <c r="E408" s="69"/>
      <c r="F408" s="69"/>
      <c r="G408" s="70"/>
      <c r="H408" s="71"/>
      <c r="I408" s="27"/>
      <c r="J408" s="69"/>
      <c r="K408" s="69"/>
      <c r="L408" s="70"/>
      <c r="M408" s="71"/>
      <c r="N408" s="25"/>
      <c r="P408" s="59" t="s">
        <v>49</v>
      </c>
      <c r="Q408" s="20">
        <v>1705</v>
      </c>
      <c r="R408" s="21" t="s">
        <v>50</v>
      </c>
      <c r="S408" s="69"/>
      <c r="T408" s="83"/>
      <c r="U408" s="69"/>
      <c r="V408" s="69"/>
      <c r="W408" s="69"/>
      <c r="X408" s="84"/>
      <c r="Y408" s="85"/>
      <c r="Z408" s="86"/>
    </row>
    <row r="409" spans="2:26">
      <c r="B409" s="59">
        <v>14.1</v>
      </c>
      <c r="C409" s="28">
        <v>1706</v>
      </c>
      <c r="D409" s="21" t="s">
        <v>52</v>
      </c>
      <c r="E409" s="69">
        <f>H332</f>
        <v>35093797.786435612</v>
      </c>
      <c r="F409" s="69"/>
      <c r="G409" s="70"/>
      <c r="H409" s="71">
        <f t="shared" ref="H409" si="80">E409+F409+G409</f>
        <v>35093797.786435612</v>
      </c>
      <c r="I409" s="27"/>
      <c r="J409" s="69">
        <f>M332</f>
        <v>1666955.3948556916</v>
      </c>
      <c r="K409" s="69">
        <f>Z409</f>
        <v>350937.97786435613</v>
      </c>
      <c r="L409" s="70"/>
      <c r="M409" s="71">
        <f t="shared" ref="M409" si="81">J409+K409-L409</f>
        <v>2017893.3727200478</v>
      </c>
      <c r="N409" s="25">
        <f t="shared" ref="N409" si="82">H409-M409</f>
        <v>33075904.413715564</v>
      </c>
      <c r="P409" s="59">
        <v>14.1</v>
      </c>
      <c r="Q409" s="28">
        <v>1706</v>
      </c>
      <c r="R409" s="21" t="s">
        <v>52</v>
      </c>
      <c r="S409" s="69">
        <f>E409</f>
        <v>35093797.786435612</v>
      </c>
      <c r="T409" s="83"/>
      <c r="U409" s="69">
        <f t="shared" ref="U409" si="83">S409-T409</f>
        <v>35093797.786435612</v>
      </c>
      <c r="V409" s="69"/>
      <c r="W409" s="69">
        <f t="shared" ref="W409" si="84">U409+(V409/2)</f>
        <v>35093797.786435612</v>
      </c>
      <c r="X409" s="84">
        <v>100</v>
      </c>
      <c r="Y409" s="85">
        <f t="shared" ref="Y409:Y413" si="85">1/X409</f>
        <v>0.01</v>
      </c>
      <c r="Z409" s="69">
        <f>W409*Y409</f>
        <v>350937.97786435613</v>
      </c>
    </row>
    <row r="410" spans="2:26">
      <c r="B410" s="59">
        <v>1</v>
      </c>
      <c r="C410" s="20">
        <v>1708</v>
      </c>
      <c r="D410" s="21" t="s">
        <v>51</v>
      </c>
      <c r="E410" s="69"/>
      <c r="F410" s="69"/>
      <c r="G410" s="70"/>
      <c r="H410" s="71"/>
      <c r="I410" s="27"/>
      <c r="J410" s="69"/>
      <c r="K410" s="69"/>
      <c r="L410" s="70"/>
      <c r="M410" s="71"/>
      <c r="N410" s="25"/>
      <c r="P410" s="59">
        <v>1</v>
      </c>
      <c r="Q410" s="20">
        <v>1708</v>
      </c>
      <c r="R410" s="21" t="s">
        <v>51</v>
      </c>
      <c r="S410" s="69"/>
      <c r="T410" s="83"/>
      <c r="U410" s="69"/>
      <c r="V410" s="69"/>
      <c r="W410" s="69"/>
      <c r="X410" s="84"/>
      <c r="Y410" s="85"/>
      <c r="Z410" s="86"/>
    </row>
    <row r="411" spans="2:26" ht="15" customHeight="1">
      <c r="B411" s="59">
        <v>47</v>
      </c>
      <c r="C411" s="20">
        <v>1715</v>
      </c>
      <c r="D411" s="21" t="s">
        <v>53</v>
      </c>
      <c r="E411" s="69"/>
      <c r="F411" s="69"/>
      <c r="G411" s="70"/>
      <c r="H411" s="71"/>
      <c r="I411" s="27"/>
      <c r="J411" s="69"/>
      <c r="K411" s="69"/>
      <c r="L411" s="70"/>
      <c r="M411" s="71"/>
      <c r="N411" s="25"/>
      <c r="P411" s="59">
        <v>47</v>
      </c>
      <c r="Q411" s="20">
        <v>1715</v>
      </c>
      <c r="R411" s="21" t="s">
        <v>53</v>
      </c>
      <c r="S411" s="69"/>
      <c r="T411" s="83"/>
      <c r="U411" s="69"/>
      <c r="V411" s="69"/>
      <c r="W411" s="69"/>
      <c r="X411" s="84"/>
      <c r="Y411" s="85"/>
      <c r="Z411" s="86"/>
    </row>
    <row r="412" spans="2:26">
      <c r="B412" s="59">
        <v>47</v>
      </c>
      <c r="C412" s="20">
        <v>1720</v>
      </c>
      <c r="D412" s="21" t="s">
        <v>54</v>
      </c>
      <c r="E412" s="69">
        <f>H335</f>
        <v>580716342.66341126</v>
      </c>
      <c r="F412" s="69">
        <v>200000</v>
      </c>
      <c r="G412" s="70"/>
      <c r="H412" s="71">
        <f t="shared" ref="H412:H413" si="86">E412+F412+G412</f>
        <v>580916342.66341126</v>
      </c>
      <c r="I412" s="27"/>
      <c r="J412" s="69">
        <f>M335</f>
        <v>30585056.973902259</v>
      </c>
      <c r="K412" s="69">
        <f>Z412</f>
        <v>6453514.9184823474</v>
      </c>
      <c r="L412" s="70"/>
      <c r="M412" s="71">
        <f t="shared" ref="M412:M413" si="87">J412+K412-L412</f>
        <v>37038571.892384604</v>
      </c>
      <c r="N412" s="25">
        <f t="shared" ref="N412:N413" si="88">H412-M412</f>
        <v>543877770.77102661</v>
      </c>
      <c r="P412" s="59">
        <v>47</v>
      </c>
      <c r="Q412" s="20">
        <v>1720</v>
      </c>
      <c r="R412" s="21" t="s">
        <v>54</v>
      </c>
      <c r="S412" s="69">
        <f>E412</f>
        <v>580716342.66341126</v>
      </c>
      <c r="T412" s="83"/>
      <c r="U412" s="69">
        <f t="shared" ref="U412:U413" si="89">S412-T412</f>
        <v>580716342.66341126</v>
      </c>
      <c r="V412" s="69">
        <f>F412</f>
        <v>200000</v>
      </c>
      <c r="W412" s="69">
        <f t="shared" ref="W412:W413" si="90">U412+(V412/2)</f>
        <v>580816342.66341126</v>
      </c>
      <c r="X412" s="84">
        <v>90</v>
      </c>
      <c r="Y412" s="85">
        <f t="shared" si="85"/>
        <v>1.1111111111111112E-2</v>
      </c>
      <c r="Z412" s="69">
        <f>W412*Y412</f>
        <v>6453514.9184823474</v>
      </c>
    </row>
    <row r="413" spans="2:26">
      <c r="B413" s="59">
        <v>47</v>
      </c>
      <c r="C413" s="20">
        <v>1730</v>
      </c>
      <c r="D413" s="21" t="s">
        <v>55</v>
      </c>
      <c r="E413" s="69">
        <f>H336</f>
        <v>161608341.70781192</v>
      </c>
      <c r="F413" s="69"/>
      <c r="G413" s="70"/>
      <c r="H413" s="71">
        <f t="shared" si="86"/>
        <v>161608341.70781192</v>
      </c>
      <c r="I413" s="27"/>
      <c r="J413" s="69">
        <f>M336</f>
        <v>11803833.490013076</v>
      </c>
      <c r="K413" s="69">
        <f>Z413</f>
        <v>2485017.5768448585</v>
      </c>
      <c r="L413" s="70"/>
      <c r="M413" s="71">
        <f t="shared" si="87"/>
        <v>14288851.066857934</v>
      </c>
      <c r="N413" s="25">
        <f t="shared" si="88"/>
        <v>147319490.64095399</v>
      </c>
      <c r="P413" s="59">
        <v>47</v>
      </c>
      <c r="Q413" s="20">
        <v>1730</v>
      </c>
      <c r="R413" s="21" t="s">
        <v>55</v>
      </c>
      <c r="S413" s="69">
        <f>E413</f>
        <v>161608341.70781192</v>
      </c>
      <c r="T413" s="83"/>
      <c r="U413" s="69">
        <f t="shared" si="89"/>
        <v>161608341.70781192</v>
      </c>
      <c r="V413" s="69"/>
      <c r="W413" s="69">
        <f t="shared" si="90"/>
        <v>161608341.70781192</v>
      </c>
      <c r="X413" s="84">
        <v>65.033077920116966</v>
      </c>
      <c r="Y413" s="85">
        <f t="shared" si="85"/>
        <v>1.5376790273225952E-2</v>
      </c>
      <c r="Z413" s="69">
        <f>W413*Y413</f>
        <v>2485017.5768448585</v>
      </c>
    </row>
    <row r="414" spans="2:26" ht="15" customHeight="1">
      <c r="B414" s="59">
        <v>47</v>
      </c>
      <c r="C414" s="20">
        <v>1735</v>
      </c>
      <c r="D414" s="21" t="s">
        <v>56</v>
      </c>
      <c r="E414" s="69"/>
      <c r="F414" s="69"/>
      <c r="G414" s="70"/>
      <c r="H414" s="71"/>
      <c r="I414" s="27"/>
      <c r="J414" s="69"/>
      <c r="K414" s="69"/>
      <c r="L414" s="70"/>
      <c r="M414" s="71"/>
      <c r="N414" s="25"/>
      <c r="P414" s="59">
        <v>47</v>
      </c>
      <c r="Q414" s="20">
        <v>1735</v>
      </c>
      <c r="R414" s="21" t="s">
        <v>56</v>
      </c>
      <c r="S414" s="69"/>
      <c r="T414" s="83"/>
      <c r="U414" s="69"/>
      <c r="V414" s="69"/>
      <c r="W414" s="69"/>
      <c r="X414" s="84"/>
      <c r="Y414" s="85"/>
      <c r="Z414" s="86"/>
    </row>
    <row r="415" spans="2:26" ht="15" customHeight="1">
      <c r="B415" s="59">
        <v>47</v>
      </c>
      <c r="C415" s="20">
        <v>1740</v>
      </c>
      <c r="D415" s="21" t="s">
        <v>57</v>
      </c>
      <c r="E415" s="69"/>
      <c r="F415" s="69"/>
      <c r="G415" s="70"/>
      <c r="H415" s="71"/>
      <c r="I415" s="27"/>
      <c r="J415" s="69"/>
      <c r="K415" s="69"/>
      <c r="L415" s="70"/>
      <c r="M415" s="71"/>
      <c r="N415" s="25"/>
      <c r="P415" s="59">
        <v>47</v>
      </c>
      <c r="Q415" s="20">
        <v>1740</v>
      </c>
      <c r="R415" s="21" t="s">
        <v>57</v>
      </c>
      <c r="S415" s="69"/>
      <c r="T415" s="83"/>
      <c r="U415" s="69"/>
      <c r="V415" s="69"/>
      <c r="W415" s="69"/>
      <c r="X415" s="84"/>
      <c r="Y415" s="85"/>
      <c r="Z415" s="86"/>
    </row>
    <row r="416" spans="2:26">
      <c r="B416" s="59">
        <v>17</v>
      </c>
      <c r="C416" s="20">
        <v>1745</v>
      </c>
      <c r="D416" s="21" t="s">
        <v>58</v>
      </c>
      <c r="E416" s="69"/>
      <c r="F416" s="69"/>
      <c r="G416" s="70"/>
      <c r="H416" s="71"/>
      <c r="I416" s="27"/>
      <c r="J416" s="69"/>
      <c r="K416" s="69"/>
      <c r="L416" s="70"/>
      <c r="M416" s="71"/>
      <c r="N416" s="25"/>
      <c r="P416" s="59">
        <v>17</v>
      </c>
      <c r="Q416" s="20">
        <v>1745</v>
      </c>
      <c r="R416" s="21" t="s">
        <v>58</v>
      </c>
      <c r="S416" s="69"/>
      <c r="T416" s="83"/>
      <c r="U416" s="69"/>
      <c r="V416" s="69"/>
      <c r="W416" s="69"/>
      <c r="X416" s="84"/>
      <c r="Y416" s="85"/>
      <c r="Z416" s="86"/>
    </row>
    <row r="417" spans="2:26" ht="15" hidden="1" customHeight="1" outlineLevel="1">
      <c r="B417" s="59">
        <v>47</v>
      </c>
      <c r="C417" s="20">
        <v>1830</v>
      </c>
      <c r="D417" s="21" t="s">
        <v>59</v>
      </c>
      <c r="E417" s="69"/>
      <c r="F417" s="69"/>
      <c r="G417" s="70"/>
      <c r="H417" s="71"/>
      <c r="I417" s="27"/>
      <c r="J417" s="69"/>
      <c r="K417" s="69"/>
      <c r="L417" s="70"/>
      <c r="M417" s="71"/>
      <c r="N417" s="25"/>
      <c r="P417" s="59">
        <v>47</v>
      </c>
      <c r="Q417" s="20">
        <v>1830</v>
      </c>
      <c r="R417" s="21" t="s">
        <v>59</v>
      </c>
      <c r="S417" s="62"/>
      <c r="T417" s="78"/>
      <c r="U417" s="62"/>
      <c r="V417" s="62"/>
      <c r="W417" s="62"/>
      <c r="X417" s="81"/>
      <c r="Y417" s="80"/>
      <c r="Z417" s="79"/>
    </row>
    <row r="418" spans="2:26" ht="50.1" hidden="1" customHeight="1" outlineLevel="1">
      <c r="B418" s="59">
        <v>47</v>
      </c>
      <c r="C418" s="20">
        <v>1835</v>
      </c>
      <c r="D418" s="21" t="s">
        <v>60</v>
      </c>
      <c r="E418" s="69"/>
      <c r="F418" s="69"/>
      <c r="G418" s="70"/>
      <c r="H418" s="71"/>
      <c r="I418" s="27"/>
      <c r="J418" s="69"/>
      <c r="K418" s="69"/>
      <c r="L418" s="70"/>
      <c r="M418" s="71"/>
      <c r="N418" s="25"/>
      <c r="P418" s="59">
        <v>47</v>
      </c>
      <c r="Q418" s="20">
        <v>1835</v>
      </c>
      <c r="R418" s="21" t="s">
        <v>60</v>
      </c>
      <c r="S418" s="62"/>
      <c r="T418" s="78"/>
      <c r="U418" s="62"/>
      <c r="V418" s="62"/>
      <c r="W418" s="62"/>
      <c r="X418" s="81"/>
      <c r="Y418" s="80"/>
      <c r="Z418" s="79"/>
    </row>
    <row r="419" spans="2:26" ht="15" hidden="1" customHeight="1" outlineLevel="1">
      <c r="B419" s="59" t="s">
        <v>49</v>
      </c>
      <c r="C419" s="20">
        <v>1905</v>
      </c>
      <c r="D419" s="21" t="s">
        <v>50</v>
      </c>
      <c r="E419" s="69"/>
      <c r="F419" s="69"/>
      <c r="G419" s="70"/>
      <c r="H419" s="71"/>
      <c r="I419" s="27"/>
      <c r="J419" s="69"/>
      <c r="K419" s="69"/>
      <c r="L419" s="70"/>
      <c r="M419" s="71"/>
      <c r="N419" s="25"/>
      <c r="P419" s="59" t="s">
        <v>49</v>
      </c>
      <c r="Q419" s="20">
        <v>1905</v>
      </c>
      <c r="R419" s="21" t="s">
        <v>50</v>
      </c>
      <c r="S419" s="62"/>
      <c r="T419" s="78"/>
      <c r="U419" s="62"/>
      <c r="V419" s="62"/>
      <c r="W419" s="62"/>
      <c r="X419" s="81"/>
      <c r="Y419" s="80"/>
      <c r="Z419" s="79"/>
    </row>
    <row r="420" spans="2:26" ht="15" hidden="1" customHeight="1" outlineLevel="1">
      <c r="B420" s="59">
        <v>47</v>
      </c>
      <c r="C420" s="20">
        <v>1908</v>
      </c>
      <c r="D420" s="21" t="s">
        <v>61</v>
      </c>
      <c r="E420" s="69"/>
      <c r="F420" s="69"/>
      <c r="G420" s="70"/>
      <c r="H420" s="71"/>
      <c r="I420" s="27"/>
      <c r="J420" s="69"/>
      <c r="K420" s="69"/>
      <c r="L420" s="70"/>
      <c r="M420" s="71"/>
      <c r="N420" s="25"/>
      <c r="P420" s="59">
        <v>47</v>
      </c>
      <c r="Q420" s="20">
        <v>1908</v>
      </c>
      <c r="R420" s="21" t="s">
        <v>61</v>
      </c>
      <c r="S420" s="62"/>
      <c r="T420" s="78"/>
      <c r="U420" s="62"/>
      <c r="V420" s="62"/>
      <c r="W420" s="62"/>
      <c r="X420" s="81"/>
      <c r="Y420" s="80"/>
      <c r="Z420" s="79"/>
    </row>
    <row r="421" spans="2:26" ht="15" hidden="1" customHeight="1" outlineLevel="1">
      <c r="B421" s="59">
        <v>13</v>
      </c>
      <c r="C421" s="20">
        <v>1910</v>
      </c>
      <c r="D421" s="21" t="s">
        <v>62</v>
      </c>
      <c r="E421" s="69"/>
      <c r="F421" s="69"/>
      <c r="G421" s="70"/>
      <c r="H421" s="71"/>
      <c r="I421" s="27"/>
      <c r="J421" s="69"/>
      <c r="K421" s="69"/>
      <c r="L421" s="70"/>
      <c r="M421" s="71"/>
      <c r="N421" s="25"/>
      <c r="P421" s="59">
        <v>13</v>
      </c>
      <c r="Q421" s="20">
        <v>1910</v>
      </c>
      <c r="R421" s="21" t="s">
        <v>62</v>
      </c>
      <c r="S421" s="62"/>
      <c r="T421" s="78"/>
      <c r="U421" s="62"/>
      <c r="V421" s="62"/>
      <c r="W421" s="62"/>
      <c r="X421" s="81"/>
      <c r="Y421" s="80"/>
      <c r="Z421" s="79"/>
    </row>
    <row r="422" spans="2:26" ht="15" hidden="1" customHeight="1" outlineLevel="1">
      <c r="B422" s="59">
        <v>8</v>
      </c>
      <c r="C422" s="20">
        <v>1915</v>
      </c>
      <c r="D422" s="21" t="s">
        <v>63</v>
      </c>
      <c r="E422" s="69"/>
      <c r="F422" s="69"/>
      <c r="G422" s="70"/>
      <c r="H422" s="71"/>
      <c r="I422" s="27"/>
      <c r="J422" s="69"/>
      <c r="K422" s="69"/>
      <c r="L422" s="70"/>
      <c r="M422" s="71"/>
      <c r="N422" s="25"/>
      <c r="P422" s="59">
        <v>8</v>
      </c>
      <c r="Q422" s="20">
        <v>1915</v>
      </c>
      <c r="R422" s="21" t="s">
        <v>63</v>
      </c>
      <c r="S422" s="62"/>
      <c r="T422" s="78"/>
      <c r="U422" s="62"/>
      <c r="V422" s="62"/>
      <c r="W422" s="62"/>
      <c r="X422" s="81"/>
      <c r="Y422" s="80"/>
      <c r="Z422" s="79"/>
    </row>
    <row r="423" spans="2:26" ht="15" hidden="1" customHeight="1" outlineLevel="1">
      <c r="B423" s="59">
        <v>10</v>
      </c>
      <c r="C423" s="20">
        <v>1920</v>
      </c>
      <c r="D423" s="21" t="s">
        <v>64</v>
      </c>
      <c r="E423" s="69"/>
      <c r="F423" s="69"/>
      <c r="G423" s="70"/>
      <c r="H423" s="71"/>
      <c r="I423" s="27"/>
      <c r="J423" s="69"/>
      <c r="K423" s="69"/>
      <c r="L423" s="70"/>
      <c r="M423" s="71"/>
      <c r="N423" s="25"/>
      <c r="P423" s="59">
        <v>10</v>
      </c>
      <c r="Q423" s="20">
        <v>1920</v>
      </c>
      <c r="R423" s="21" t="s">
        <v>64</v>
      </c>
      <c r="S423" s="62"/>
      <c r="T423" s="78"/>
      <c r="U423" s="62"/>
      <c r="V423" s="62"/>
      <c r="W423" s="62"/>
      <c r="X423" s="81"/>
      <c r="Y423" s="80"/>
      <c r="Z423" s="79"/>
    </row>
    <row r="424" spans="2:26" ht="15" hidden="1" customHeight="1" outlineLevel="1">
      <c r="B424" s="59">
        <v>50</v>
      </c>
      <c r="C424" s="28">
        <v>1925</v>
      </c>
      <c r="D424" s="21" t="s">
        <v>65</v>
      </c>
      <c r="E424" s="69"/>
      <c r="F424" s="69"/>
      <c r="G424" s="70"/>
      <c r="H424" s="71"/>
      <c r="I424" s="27"/>
      <c r="J424" s="69"/>
      <c r="K424" s="69"/>
      <c r="L424" s="70"/>
      <c r="M424" s="71"/>
      <c r="N424" s="25"/>
      <c r="P424" s="59">
        <v>50</v>
      </c>
      <c r="Q424" s="28">
        <v>1925</v>
      </c>
      <c r="R424" s="21" t="s">
        <v>65</v>
      </c>
      <c r="S424" s="62"/>
      <c r="T424" s="78"/>
      <c r="U424" s="62"/>
      <c r="V424" s="62"/>
      <c r="W424" s="62"/>
      <c r="X424" s="81"/>
      <c r="Y424" s="80"/>
      <c r="Z424" s="79"/>
    </row>
    <row r="425" spans="2:26" ht="15" hidden="1" customHeight="1" outlineLevel="1">
      <c r="B425" s="59">
        <v>10</v>
      </c>
      <c r="C425" s="20">
        <v>1930</v>
      </c>
      <c r="D425" s="21" t="s">
        <v>66</v>
      </c>
      <c r="E425" s="69"/>
      <c r="F425" s="69"/>
      <c r="G425" s="70"/>
      <c r="H425" s="71"/>
      <c r="I425" s="27"/>
      <c r="J425" s="69"/>
      <c r="K425" s="69"/>
      <c r="L425" s="70"/>
      <c r="M425" s="71"/>
      <c r="N425" s="25"/>
      <c r="P425" s="59">
        <v>10</v>
      </c>
      <c r="Q425" s="20">
        <v>1930</v>
      </c>
      <c r="R425" s="21" t="s">
        <v>66</v>
      </c>
      <c r="S425" s="62"/>
      <c r="T425" s="78"/>
      <c r="U425" s="62"/>
      <c r="V425" s="62"/>
      <c r="W425" s="62"/>
      <c r="X425" s="81"/>
      <c r="Y425" s="80"/>
      <c r="Z425" s="79"/>
    </row>
    <row r="426" spans="2:26" ht="15" hidden="1" customHeight="1" outlineLevel="1">
      <c r="B426" s="59">
        <v>8</v>
      </c>
      <c r="C426" s="20">
        <v>1935</v>
      </c>
      <c r="D426" s="21" t="s">
        <v>67</v>
      </c>
      <c r="E426" s="69"/>
      <c r="F426" s="69"/>
      <c r="G426" s="70"/>
      <c r="H426" s="71"/>
      <c r="I426" s="27"/>
      <c r="J426" s="69"/>
      <c r="K426" s="69"/>
      <c r="L426" s="70"/>
      <c r="M426" s="71"/>
      <c r="N426" s="25"/>
      <c r="P426" s="59">
        <v>8</v>
      </c>
      <c r="Q426" s="20">
        <v>1935</v>
      </c>
      <c r="R426" s="21" t="s">
        <v>67</v>
      </c>
      <c r="S426" s="62"/>
      <c r="T426" s="78"/>
      <c r="U426" s="62"/>
      <c r="V426" s="62"/>
      <c r="W426" s="62"/>
      <c r="X426" s="81"/>
      <c r="Y426" s="80"/>
      <c r="Z426" s="79"/>
    </row>
    <row r="427" spans="2:26" ht="15" hidden="1" customHeight="1" outlineLevel="1">
      <c r="B427" s="59">
        <v>8</v>
      </c>
      <c r="C427" s="20">
        <v>1940</v>
      </c>
      <c r="D427" s="21" t="s">
        <v>68</v>
      </c>
      <c r="E427" s="69"/>
      <c r="F427" s="69"/>
      <c r="G427" s="70"/>
      <c r="H427" s="71"/>
      <c r="I427" s="27"/>
      <c r="J427" s="69"/>
      <c r="K427" s="69"/>
      <c r="L427" s="70"/>
      <c r="M427" s="71"/>
      <c r="N427" s="25"/>
      <c r="P427" s="59">
        <v>8</v>
      </c>
      <c r="Q427" s="20">
        <v>1940</v>
      </c>
      <c r="R427" s="21" t="s">
        <v>68</v>
      </c>
      <c r="S427" s="62"/>
      <c r="T427" s="78"/>
      <c r="U427" s="62"/>
      <c r="V427" s="62"/>
      <c r="W427" s="62"/>
      <c r="X427" s="81"/>
      <c r="Y427" s="80"/>
      <c r="Z427" s="79"/>
    </row>
    <row r="428" spans="2:26" ht="15" hidden="1" customHeight="1" outlineLevel="1">
      <c r="B428" s="59">
        <v>8</v>
      </c>
      <c r="C428" s="20">
        <v>1945</v>
      </c>
      <c r="D428" s="21" t="s">
        <v>69</v>
      </c>
      <c r="E428" s="69"/>
      <c r="F428" s="69"/>
      <c r="G428" s="70"/>
      <c r="H428" s="71"/>
      <c r="I428" s="27"/>
      <c r="J428" s="69"/>
      <c r="K428" s="69"/>
      <c r="L428" s="70"/>
      <c r="M428" s="71"/>
      <c r="N428" s="25"/>
      <c r="P428" s="59">
        <v>8</v>
      </c>
      <c r="Q428" s="20">
        <v>1945</v>
      </c>
      <c r="R428" s="21" t="s">
        <v>69</v>
      </c>
      <c r="S428" s="62"/>
      <c r="T428" s="78"/>
      <c r="U428" s="62"/>
      <c r="V428" s="62"/>
      <c r="W428" s="62"/>
      <c r="X428" s="81"/>
      <c r="Y428" s="80"/>
      <c r="Z428" s="79"/>
    </row>
    <row r="429" spans="2:26" ht="15" hidden="1" customHeight="1" outlineLevel="1">
      <c r="B429" s="59">
        <v>8</v>
      </c>
      <c r="C429" s="20">
        <v>1950</v>
      </c>
      <c r="D429" s="21" t="s">
        <v>70</v>
      </c>
      <c r="E429" s="69"/>
      <c r="F429" s="69"/>
      <c r="G429" s="70"/>
      <c r="H429" s="71"/>
      <c r="I429" s="27"/>
      <c r="J429" s="69"/>
      <c r="K429" s="69"/>
      <c r="L429" s="70"/>
      <c r="M429" s="71"/>
      <c r="N429" s="25"/>
      <c r="P429" s="59">
        <v>8</v>
      </c>
      <c r="Q429" s="20">
        <v>1950</v>
      </c>
      <c r="R429" s="21" t="s">
        <v>70</v>
      </c>
      <c r="S429" s="62"/>
      <c r="T429" s="78"/>
      <c r="U429" s="62"/>
      <c r="V429" s="62"/>
      <c r="W429" s="62"/>
      <c r="X429" s="81"/>
      <c r="Y429" s="80"/>
      <c r="Z429" s="79"/>
    </row>
    <row r="430" spans="2:26" ht="15" hidden="1" customHeight="1" outlineLevel="1">
      <c r="B430" s="59">
        <v>8</v>
      </c>
      <c r="C430" s="20">
        <v>1955</v>
      </c>
      <c r="D430" s="21" t="s">
        <v>71</v>
      </c>
      <c r="E430" s="69"/>
      <c r="F430" s="69"/>
      <c r="G430" s="70"/>
      <c r="H430" s="71"/>
      <c r="I430" s="27"/>
      <c r="J430" s="69"/>
      <c r="K430" s="69"/>
      <c r="L430" s="70"/>
      <c r="M430" s="71"/>
      <c r="N430" s="25"/>
      <c r="P430" s="59">
        <v>8</v>
      </c>
      <c r="Q430" s="20">
        <v>1955</v>
      </c>
      <c r="R430" s="21" t="s">
        <v>71</v>
      </c>
      <c r="S430" s="62"/>
      <c r="T430" s="78"/>
      <c r="U430" s="62"/>
      <c r="V430" s="62"/>
      <c r="W430" s="62"/>
      <c r="X430" s="81"/>
      <c r="Y430" s="80"/>
      <c r="Z430" s="79"/>
    </row>
    <row r="431" spans="2:26" ht="50.1" hidden="1" customHeight="1" outlineLevel="1">
      <c r="B431" s="59">
        <v>8</v>
      </c>
      <c r="C431" s="20">
        <v>1960</v>
      </c>
      <c r="D431" s="21" t="s">
        <v>72</v>
      </c>
      <c r="E431" s="69"/>
      <c r="F431" s="69"/>
      <c r="G431" s="70"/>
      <c r="H431" s="71"/>
      <c r="I431" s="27"/>
      <c r="J431" s="69"/>
      <c r="K431" s="69"/>
      <c r="L431" s="70"/>
      <c r="M431" s="71"/>
      <c r="N431" s="25"/>
      <c r="P431" s="59">
        <v>8</v>
      </c>
      <c r="Q431" s="20">
        <v>1960</v>
      </c>
      <c r="R431" s="21" t="s">
        <v>72</v>
      </c>
      <c r="S431" s="62"/>
      <c r="T431" s="78"/>
      <c r="U431" s="62"/>
      <c r="V431" s="62"/>
      <c r="W431" s="62"/>
      <c r="X431" s="81"/>
      <c r="Y431" s="80"/>
      <c r="Z431" s="79"/>
    </row>
    <row r="432" spans="2:26" ht="25.5" hidden="1" customHeight="1" outlineLevel="1">
      <c r="B432" s="72">
        <v>47</v>
      </c>
      <c r="C432" s="20">
        <v>1970</v>
      </c>
      <c r="D432" s="21" t="s">
        <v>73</v>
      </c>
      <c r="E432" s="69"/>
      <c r="F432" s="69"/>
      <c r="G432" s="70"/>
      <c r="H432" s="71"/>
      <c r="I432" s="27"/>
      <c r="J432" s="69"/>
      <c r="K432" s="69"/>
      <c r="L432" s="70"/>
      <c r="M432" s="71"/>
      <c r="N432" s="25"/>
      <c r="P432" s="72">
        <v>47</v>
      </c>
      <c r="Q432" s="20">
        <v>1970</v>
      </c>
      <c r="R432" s="21" t="s">
        <v>73</v>
      </c>
      <c r="S432" s="62"/>
      <c r="T432" s="78"/>
      <c r="U432" s="62"/>
      <c r="V432" s="62"/>
      <c r="W432" s="62"/>
      <c r="X432" s="81"/>
      <c r="Y432" s="80"/>
      <c r="Z432" s="79"/>
    </row>
    <row r="433" spans="2:26" ht="25.5" hidden="1" customHeight="1" outlineLevel="1">
      <c r="B433" s="59">
        <v>47</v>
      </c>
      <c r="C433" s="20">
        <v>1975</v>
      </c>
      <c r="D433" s="21" t="s">
        <v>74</v>
      </c>
      <c r="E433" s="69"/>
      <c r="F433" s="69"/>
      <c r="G433" s="70"/>
      <c r="H433" s="71"/>
      <c r="I433" s="27"/>
      <c r="J433" s="69"/>
      <c r="K433" s="69"/>
      <c r="L433" s="70"/>
      <c r="M433" s="71"/>
      <c r="N433" s="25"/>
      <c r="P433" s="59">
        <v>47</v>
      </c>
      <c r="Q433" s="20">
        <v>1975</v>
      </c>
      <c r="R433" s="21" t="s">
        <v>74</v>
      </c>
      <c r="S433" s="62"/>
      <c r="T433" s="78"/>
      <c r="U433" s="62"/>
      <c r="V433" s="62"/>
      <c r="W433" s="62"/>
      <c r="X433" s="81"/>
      <c r="Y433" s="80"/>
      <c r="Z433" s="79"/>
    </row>
    <row r="434" spans="2:26" ht="15" hidden="1" customHeight="1" outlineLevel="1">
      <c r="B434" s="59">
        <v>47</v>
      </c>
      <c r="C434" s="20">
        <v>1980</v>
      </c>
      <c r="D434" s="21" t="s">
        <v>75</v>
      </c>
      <c r="E434" s="69"/>
      <c r="F434" s="69"/>
      <c r="G434" s="70"/>
      <c r="H434" s="71"/>
      <c r="I434" s="27"/>
      <c r="J434" s="69"/>
      <c r="K434" s="69"/>
      <c r="L434" s="70"/>
      <c r="M434" s="71"/>
      <c r="N434" s="25"/>
      <c r="P434" s="59">
        <v>47</v>
      </c>
      <c r="Q434" s="20">
        <v>1980</v>
      </c>
      <c r="R434" s="21" t="s">
        <v>75</v>
      </c>
      <c r="S434" s="62"/>
      <c r="T434" s="78"/>
      <c r="U434" s="62"/>
      <c r="V434" s="62"/>
      <c r="W434" s="62"/>
      <c r="X434" s="81"/>
      <c r="Y434" s="80"/>
      <c r="Z434" s="79"/>
    </row>
    <row r="435" spans="2:26" ht="15" hidden="1" customHeight="1" outlineLevel="1">
      <c r="B435" s="59">
        <v>47</v>
      </c>
      <c r="C435" s="20">
        <v>1985</v>
      </c>
      <c r="D435" s="21" t="s">
        <v>76</v>
      </c>
      <c r="E435" s="69"/>
      <c r="F435" s="69"/>
      <c r="G435" s="70"/>
      <c r="H435" s="71"/>
      <c r="I435" s="27"/>
      <c r="J435" s="69"/>
      <c r="K435" s="69"/>
      <c r="L435" s="70"/>
      <c r="M435" s="71"/>
      <c r="N435" s="25"/>
      <c r="P435" s="59">
        <v>47</v>
      </c>
      <c r="Q435" s="20">
        <v>1985</v>
      </c>
      <c r="R435" s="21" t="s">
        <v>76</v>
      </c>
      <c r="S435" s="62"/>
      <c r="T435" s="78"/>
      <c r="U435" s="62"/>
      <c r="V435" s="62"/>
      <c r="W435" s="62"/>
      <c r="X435" s="81"/>
      <c r="Y435" s="80"/>
      <c r="Z435" s="79"/>
    </row>
    <row r="436" spans="2:26" ht="15" hidden="1" customHeight="1" outlineLevel="1">
      <c r="B436" s="72">
        <v>47</v>
      </c>
      <c r="C436" s="20">
        <v>1990</v>
      </c>
      <c r="D436" s="31" t="s">
        <v>77</v>
      </c>
      <c r="E436" s="69"/>
      <c r="F436" s="69"/>
      <c r="G436" s="70"/>
      <c r="H436" s="71"/>
      <c r="I436" s="27"/>
      <c r="J436" s="69"/>
      <c r="K436" s="69"/>
      <c r="L436" s="70"/>
      <c r="M436" s="71"/>
      <c r="N436" s="25"/>
      <c r="P436" s="72">
        <v>47</v>
      </c>
      <c r="Q436" s="20">
        <v>1990</v>
      </c>
      <c r="R436" s="31" t="s">
        <v>77</v>
      </c>
      <c r="S436" s="62"/>
      <c r="T436" s="78"/>
      <c r="U436" s="62"/>
      <c r="V436" s="62"/>
      <c r="W436" s="62"/>
      <c r="X436" s="81"/>
      <c r="Y436" s="80"/>
      <c r="Z436" s="79"/>
    </row>
    <row r="437" spans="2:26" ht="15" hidden="1" customHeight="1" outlineLevel="1">
      <c r="B437" s="59">
        <v>47</v>
      </c>
      <c r="C437" s="20">
        <v>1995</v>
      </c>
      <c r="D437" s="21" t="s">
        <v>78</v>
      </c>
      <c r="E437" s="69"/>
      <c r="F437" s="69"/>
      <c r="G437" s="70"/>
      <c r="H437" s="71"/>
      <c r="I437" s="27"/>
      <c r="J437" s="69"/>
      <c r="K437" s="69"/>
      <c r="L437" s="70"/>
      <c r="M437" s="71"/>
      <c r="N437" s="25"/>
      <c r="P437" s="59">
        <v>47</v>
      </c>
      <c r="Q437" s="20">
        <v>1995</v>
      </c>
      <c r="R437" s="21" t="s">
        <v>78</v>
      </c>
      <c r="S437" s="62"/>
      <c r="T437" s="78"/>
      <c r="U437" s="62"/>
      <c r="V437" s="62"/>
      <c r="W437" s="62"/>
      <c r="X437" s="81"/>
      <c r="Y437" s="80"/>
      <c r="Z437" s="79"/>
    </row>
    <row r="438" spans="2:26" ht="15" hidden="1" customHeight="1" outlineLevel="1">
      <c r="B438" s="59">
        <v>47</v>
      </c>
      <c r="C438" s="20">
        <v>2440</v>
      </c>
      <c r="D438" s="21" t="s">
        <v>79</v>
      </c>
      <c r="E438" s="69"/>
      <c r="F438" s="69"/>
      <c r="G438" s="70"/>
      <c r="H438" s="71"/>
      <c r="J438" s="69"/>
      <c r="K438" s="69"/>
      <c r="L438" s="70"/>
      <c r="M438" s="71"/>
      <c r="N438" s="25"/>
      <c r="P438" s="59">
        <v>47</v>
      </c>
      <c r="Q438" s="20">
        <v>2440</v>
      </c>
      <c r="R438" s="21" t="s">
        <v>79</v>
      </c>
      <c r="S438" s="62"/>
      <c r="T438" s="78"/>
      <c r="U438" s="62"/>
      <c r="V438" s="62"/>
      <c r="W438" s="62"/>
      <c r="X438" s="81"/>
      <c r="Y438" s="80"/>
      <c r="Z438" s="79"/>
    </row>
    <row r="439" spans="2:26" ht="15" collapsed="1">
      <c r="B439" s="32"/>
      <c r="C439" s="33"/>
      <c r="D439" s="34"/>
      <c r="E439" s="34"/>
      <c r="F439" s="34"/>
      <c r="G439" s="58"/>
      <c r="H439" s="71"/>
      <c r="J439" s="34"/>
      <c r="K439" s="69"/>
      <c r="L439" s="70"/>
      <c r="M439" s="71"/>
      <c r="N439" s="25"/>
      <c r="P439" s="32"/>
      <c r="Q439" s="33"/>
      <c r="R439" s="73" t="s">
        <v>80</v>
      </c>
      <c r="S439" s="36">
        <f>SUM(S401:S438)</f>
        <v>777418482.15765882</v>
      </c>
      <c r="T439" s="36">
        <f t="shared" ref="T439" si="91">SUM(T401:T438)</f>
        <v>0</v>
      </c>
      <c r="U439" s="36">
        <f t="shared" ref="U439" si="92">SUM(U401:U438)</f>
        <v>777418482.15765882</v>
      </c>
      <c r="V439" s="36">
        <f t="shared" ref="V439" si="93">SUM(V401:V438)</f>
        <v>200000</v>
      </c>
      <c r="W439" s="36">
        <f t="shared" ref="W439" si="94">SUM(W401:W438)</f>
        <v>777518482.15765882</v>
      </c>
      <c r="X439" s="77"/>
      <c r="Y439" s="82"/>
      <c r="Z439" s="36">
        <f t="shared" ref="Z439" si="95">SUM(Z401:Z438)</f>
        <v>9289470.4731915612</v>
      </c>
    </row>
    <row r="440" spans="2:26">
      <c r="B440" s="32"/>
      <c r="C440" s="33"/>
      <c r="D440" s="35" t="s">
        <v>81</v>
      </c>
      <c r="E440" s="36">
        <f>SUM(E401:E439)</f>
        <v>777418482.15765882</v>
      </c>
      <c r="F440" s="36">
        <f>SUM(F401:F439)</f>
        <v>200000</v>
      </c>
      <c r="G440" s="36">
        <f>SUM(G401:G439)</f>
        <v>0</v>
      </c>
      <c r="H440" s="36">
        <f>SUM(H401:H439)</f>
        <v>777618482.15765882</v>
      </c>
      <c r="I440" s="35"/>
      <c r="J440" s="36">
        <f>SUM(J401:J439)</f>
        <v>44055845.858771026</v>
      </c>
      <c r="K440" s="36">
        <f>SUM(K401:K439)</f>
        <v>9289470.4731915612</v>
      </c>
      <c r="L440" s="36">
        <f>SUM(L401:L438)</f>
        <v>0</v>
      </c>
      <c r="M440" s="36">
        <f>SUM(M401:M439)</f>
        <v>53345316.331962585</v>
      </c>
      <c r="N440" s="25">
        <f>SUM(N401:N439)</f>
        <v>724273165.82569623</v>
      </c>
    </row>
    <row r="441" spans="2:26" ht="38.25">
      <c r="B441" s="32"/>
      <c r="C441" s="33"/>
      <c r="D441" s="37" t="s">
        <v>105</v>
      </c>
      <c r="E441" s="25"/>
      <c r="F441" s="52"/>
      <c r="G441" s="52"/>
      <c r="H441" s="71"/>
      <c r="I441" s="26"/>
      <c r="J441" s="52"/>
      <c r="K441" s="52"/>
      <c r="L441" s="52"/>
      <c r="M441" s="71">
        <f>J441+K441+L441</f>
        <v>0</v>
      </c>
      <c r="N441" s="25">
        <f>H441-M441</f>
        <v>0</v>
      </c>
    </row>
    <row r="442" spans="2:26" ht="25.5">
      <c r="B442" s="32"/>
      <c r="C442" s="33"/>
      <c r="D442" s="38" t="s">
        <v>106</v>
      </c>
      <c r="E442" s="25"/>
      <c r="F442" s="52"/>
      <c r="G442" s="52"/>
      <c r="H442" s="71"/>
      <c r="I442" s="26"/>
      <c r="J442" s="52"/>
      <c r="K442" s="52"/>
      <c r="L442" s="52"/>
      <c r="M442" s="71">
        <f>J442+K442+L442</f>
        <v>0</v>
      </c>
      <c r="N442" s="25">
        <f>H442-M442</f>
        <v>0</v>
      </c>
    </row>
    <row r="443" spans="2:26">
      <c r="B443" s="32"/>
      <c r="C443" s="33"/>
      <c r="D443" s="35" t="s">
        <v>84</v>
      </c>
      <c r="E443" s="36">
        <f>SUM(E440:E442)</f>
        <v>777418482.15765882</v>
      </c>
      <c r="F443" s="36">
        <f t="shared" ref="F443:G443" si="96">SUM(F440:F442)</f>
        <v>200000</v>
      </c>
      <c r="G443" s="36">
        <f t="shared" si="96"/>
        <v>0</v>
      </c>
      <c r="H443" s="36">
        <f>SUM(H440:H442)</f>
        <v>777618482.15765882</v>
      </c>
      <c r="I443" s="35"/>
      <c r="J443" s="36">
        <f>SUM(J440:J442)</f>
        <v>44055845.858771026</v>
      </c>
      <c r="K443" s="36">
        <f t="shared" ref="K443:L443" si="97">SUM(K440:K442)</f>
        <v>9289470.4731915612</v>
      </c>
      <c r="L443" s="36">
        <f t="shared" si="97"/>
        <v>0</v>
      </c>
      <c r="M443" s="36">
        <f>SUM(M440:M442)</f>
        <v>53345316.331962585</v>
      </c>
      <c r="N443" s="25">
        <f>H443-M443</f>
        <v>724273165.82569623</v>
      </c>
    </row>
    <row r="444" spans="2:26" ht="14.25">
      <c r="B444" s="32"/>
      <c r="C444" s="33"/>
      <c r="D444" s="97" t="s">
        <v>85</v>
      </c>
      <c r="E444" s="98"/>
      <c r="F444" s="98"/>
      <c r="G444" s="98"/>
      <c r="H444" s="98"/>
      <c r="I444" s="98"/>
      <c r="J444" s="99"/>
      <c r="K444" s="52"/>
      <c r="L444" s="26"/>
      <c r="M444" s="64"/>
      <c r="N444" s="26"/>
    </row>
    <row r="445" spans="2:26" ht="14.25">
      <c r="B445" s="32"/>
      <c r="C445" s="33"/>
      <c r="D445" s="89" t="s">
        <v>80</v>
      </c>
      <c r="E445" s="90"/>
      <c r="F445" s="90"/>
      <c r="G445" s="90"/>
      <c r="H445" s="90"/>
      <c r="I445" s="90"/>
      <c r="J445" s="91"/>
      <c r="K445" s="35">
        <f>K443+K444</f>
        <v>9289470.4731915612</v>
      </c>
      <c r="M445" s="64"/>
      <c r="N445" s="26"/>
    </row>
    <row r="447" spans="2:26">
      <c r="E447" s="40"/>
      <c r="J447" s="3" t="s">
        <v>86</v>
      </c>
    </row>
    <row r="448" spans="2:26" ht="14.25">
      <c r="B448" s="32">
        <v>10</v>
      </c>
      <c r="C448" s="33"/>
      <c r="D448" s="34" t="s">
        <v>87</v>
      </c>
      <c r="E448" s="29"/>
      <c r="J448" s="3" t="s">
        <v>87</v>
      </c>
      <c r="L448" s="67"/>
    </row>
    <row r="449" spans="2:14" ht="14.25">
      <c r="B449" s="32">
        <v>8</v>
      </c>
      <c r="C449" s="33"/>
      <c r="D449" s="34" t="s">
        <v>67</v>
      </c>
      <c r="E449" s="41"/>
      <c r="J449" s="3" t="s">
        <v>67</v>
      </c>
      <c r="L449" s="68"/>
    </row>
    <row r="450" spans="2:14" ht="14.25">
      <c r="J450" s="4" t="s">
        <v>88</v>
      </c>
      <c r="L450" s="65">
        <f>K445-L448-L449</f>
        <v>9289470.4731915612</v>
      </c>
      <c r="M450" s="26"/>
    </row>
    <row r="452" spans="2:14">
      <c r="B452" s="43" t="s">
        <v>89</v>
      </c>
    </row>
    <row r="453" spans="2:14">
      <c r="E453" s="26"/>
      <c r="J453" s="26"/>
    </row>
    <row r="454" spans="2:14">
      <c r="B454" s="44">
        <v>1</v>
      </c>
      <c r="C454" s="87" t="s">
        <v>90</v>
      </c>
      <c r="D454" s="87"/>
      <c r="E454" s="87"/>
      <c r="F454" s="87"/>
      <c r="G454" s="87"/>
      <c r="H454" s="87"/>
      <c r="I454" s="87"/>
      <c r="J454" s="87"/>
      <c r="K454" s="87"/>
      <c r="L454" s="87"/>
      <c r="M454" s="87"/>
      <c r="N454" s="87"/>
    </row>
    <row r="455" spans="2:14">
      <c r="B455" s="44"/>
      <c r="C455" s="87"/>
      <c r="D455" s="87"/>
      <c r="E455" s="87"/>
      <c r="F455" s="87"/>
      <c r="G455" s="87"/>
      <c r="H455" s="87"/>
      <c r="I455" s="87"/>
      <c r="J455" s="87"/>
      <c r="K455" s="87"/>
      <c r="L455" s="87"/>
      <c r="M455" s="87"/>
      <c r="N455" s="87"/>
    </row>
    <row r="456" spans="2:14">
      <c r="B456" s="44"/>
      <c r="C456" s="45"/>
      <c r="D456" s="46"/>
      <c r="E456" s="46"/>
      <c r="F456" s="46"/>
      <c r="G456" s="46"/>
      <c r="H456" s="46"/>
      <c r="I456" s="46"/>
      <c r="J456" s="46"/>
      <c r="K456" s="46"/>
      <c r="L456" s="46"/>
      <c r="M456" s="46"/>
      <c r="N456" s="46"/>
    </row>
    <row r="457" spans="2:14">
      <c r="B457" s="44">
        <v>2</v>
      </c>
      <c r="C457" s="87" t="s">
        <v>91</v>
      </c>
      <c r="D457" s="87"/>
      <c r="E457" s="87"/>
      <c r="F457" s="87"/>
      <c r="G457" s="87"/>
      <c r="H457" s="87"/>
      <c r="I457" s="87"/>
      <c r="J457" s="87"/>
      <c r="K457" s="87"/>
      <c r="L457" s="87"/>
      <c r="M457" s="87"/>
      <c r="N457" s="87"/>
    </row>
    <row r="458" spans="2:14">
      <c r="B458" s="44"/>
      <c r="C458" s="87"/>
      <c r="D458" s="87"/>
      <c r="E458" s="87"/>
      <c r="F458" s="87"/>
      <c r="G458" s="87"/>
      <c r="H458" s="87"/>
      <c r="I458" s="87"/>
      <c r="J458" s="87"/>
      <c r="K458" s="87"/>
      <c r="L458" s="87"/>
      <c r="M458" s="87"/>
      <c r="N458" s="87"/>
    </row>
    <row r="459" spans="2:14">
      <c r="B459" s="44"/>
      <c r="C459" s="45"/>
      <c r="D459" s="46"/>
      <c r="E459" s="46"/>
      <c r="F459" s="46"/>
      <c r="G459" s="46"/>
      <c r="H459" s="46"/>
      <c r="I459" s="46"/>
      <c r="J459" s="46"/>
      <c r="K459" s="46"/>
      <c r="L459" s="46"/>
      <c r="M459" s="46"/>
      <c r="N459" s="46"/>
    </row>
    <row r="460" spans="2:14">
      <c r="B460" s="44">
        <v>3</v>
      </c>
      <c r="C460" s="87" t="s">
        <v>92</v>
      </c>
      <c r="D460" s="87"/>
      <c r="E460" s="87"/>
      <c r="F460" s="87"/>
      <c r="G460" s="87"/>
      <c r="H460" s="87"/>
      <c r="I460" s="87"/>
      <c r="J460" s="87"/>
      <c r="K460" s="87"/>
      <c r="L460" s="87"/>
      <c r="M460" s="87"/>
      <c r="N460" s="87"/>
    </row>
    <row r="461" spans="2:14">
      <c r="B461" s="44"/>
      <c r="C461" s="45"/>
      <c r="D461" s="46"/>
      <c r="E461" s="46"/>
      <c r="F461" s="46"/>
      <c r="G461" s="46"/>
      <c r="H461" s="46"/>
      <c r="I461" s="46"/>
      <c r="J461" s="46"/>
      <c r="K461" s="46"/>
      <c r="L461" s="46"/>
      <c r="M461" s="46"/>
      <c r="N461" s="46"/>
    </row>
    <row r="462" spans="2:14">
      <c r="B462" s="44">
        <v>4</v>
      </c>
      <c r="C462" s="47" t="s">
        <v>93</v>
      </c>
      <c r="D462" s="46"/>
      <c r="E462" s="46"/>
      <c r="F462" s="46"/>
      <c r="G462" s="46"/>
      <c r="H462" s="46"/>
      <c r="I462" s="46"/>
      <c r="J462" s="46"/>
      <c r="K462" s="46"/>
      <c r="L462" s="46"/>
      <c r="M462" s="46"/>
      <c r="N462" s="46"/>
    </row>
    <row r="463" spans="2:14">
      <c r="B463" s="44"/>
      <c r="C463" s="45"/>
      <c r="D463" s="46"/>
      <c r="E463" s="46"/>
      <c r="F463" s="46"/>
      <c r="G463" s="46"/>
      <c r="H463" s="46"/>
      <c r="I463" s="46"/>
      <c r="J463" s="46"/>
      <c r="K463" s="46"/>
      <c r="L463" s="46"/>
      <c r="M463" s="46"/>
      <c r="N463" s="46"/>
    </row>
    <row r="464" spans="2:14">
      <c r="B464" s="44">
        <v>5</v>
      </c>
      <c r="C464" s="47" t="s">
        <v>94</v>
      </c>
      <c r="D464" s="46"/>
      <c r="E464" s="46"/>
      <c r="F464" s="46"/>
      <c r="G464" s="46"/>
      <c r="H464" s="46"/>
      <c r="I464" s="46"/>
      <c r="J464" s="46"/>
      <c r="K464" s="46"/>
      <c r="L464" s="46"/>
      <c r="M464" s="46"/>
      <c r="N464" s="46"/>
    </row>
    <row r="465" spans="2:14">
      <c r="B465" s="44"/>
      <c r="C465" s="45"/>
      <c r="D465" s="46"/>
      <c r="E465" s="46"/>
      <c r="F465" s="46"/>
      <c r="G465" s="46"/>
      <c r="H465" s="46"/>
      <c r="I465" s="46"/>
      <c r="J465" s="46"/>
      <c r="K465" s="46"/>
      <c r="L465" s="46"/>
      <c r="M465" s="46"/>
      <c r="N465" s="46"/>
    </row>
    <row r="466" spans="2:14">
      <c r="B466" s="44">
        <v>6</v>
      </c>
      <c r="C466" s="87" t="s">
        <v>95</v>
      </c>
      <c r="D466" s="87"/>
      <c r="E466" s="87"/>
      <c r="F466" s="87"/>
      <c r="G466" s="87"/>
      <c r="H466" s="87"/>
      <c r="I466" s="87"/>
      <c r="J466" s="87"/>
      <c r="K466" s="87"/>
      <c r="L466" s="87"/>
      <c r="M466" s="87"/>
      <c r="N466" s="87"/>
    </row>
    <row r="467" spans="2:14">
      <c r="B467" s="46"/>
      <c r="C467" s="87"/>
      <c r="D467" s="87"/>
      <c r="E467" s="87"/>
      <c r="F467" s="87"/>
      <c r="G467" s="87"/>
      <c r="H467" s="87"/>
      <c r="I467" s="87"/>
      <c r="J467" s="87"/>
      <c r="K467" s="87"/>
      <c r="L467" s="87"/>
      <c r="M467" s="87"/>
      <c r="N467" s="87"/>
    </row>
    <row r="468" spans="2:14">
      <c r="B468" s="46"/>
      <c r="C468" s="87"/>
      <c r="D468" s="87"/>
      <c r="E468" s="87"/>
      <c r="F468" s="87"/>
      <c r="G468" s="87"/>
      <c r="H468" s="87"/>
      <c r="I468" s="87"/>
      <c r="J468" s="87"/>
      <c r="K468" s="87"/>
      <c r="L468" s="87"/>
      <c r="M468" s="87"/>
      <c r="N468" s="87"/>
    </row>
  </sheetData>
  <mergeCells count="68">
    <mergeCell ref="P9:Z9"/>
    <mergeCell ref="T243:U243"/>
    <mergeCell ref="P317:Z317"/>
    <mergeCell ref="T320:U320"/>
    <mergeCell ref="P394:Z394"/>
    <mergeCell ref="P10:Z10"/>
    <mergeCell ref="T13:U13"/>
    <mergeCell ref="T397:U397"/>
    <mergeCell ref="P163:Z163"/>
    <mergeCell ref="T166:U166"/>
    <mergeCell ref="P240:Z240"/>
    <mergeCell ref="P86:Z86"/>
    <mergeCell ref="T89:U89"/>
    <mergeCell ref="C454:N455"/>
    <mergeCell ref="C457:N458"/>
    <mergeCell ref="C460:N460"/>
    <mergeCell ref="C466:N468"/>
    <mergeCell ref="C300:N301"/>
    <mergeCell ref="C303:N304"/>
    <mergeCell ref="C306:N306"/>
    <mergeCell ref="C312:N314"/>
    <mergeCell ref="D445:J445"/>
    <mergeCell ref="D368:J368"/>
    <mergeCell ref="C377:N378"/>
    <mergeCell ref="C380:N381"/>
    <mergeCell ref="C383:N383"/>
    <mergeCell ref="B394:N394"/>
    <mergeCell ref="G397:H397"/>
    <mergeCell ref="E399:H399"/>
    <mergeCell ref="D444:J444"/>
    <mergeCell ref="B317:N317"/>
    <mergeCell ref="G320:H320"/>
    <mergeCell ref="E322:H322"/>
    <mergeCell ref="D367:J367"/>
    <mergeCell ref="C389:N391"/>
    <mergeCell ref="D291:J291"/>
    <mergeCell ref="D214:J214"/>
    <mergeCell ref="C223:N224"/>
    <mergeCell ref="C226:N227"/>
    <mergeCell ref="C229:N229"/>
    <mergeCell ref="B240:N240"/>
    <mergeCell ref="G243:H243"/>
    <mergeCell ref="E245:H245"/>
    <mergeCell ref="D290:J290"/>
    <mergeCell ref="C235:N237"/>
    <mergeCell ref="B9:N9"/>
    <mergeCell ref="B86:N86"/>
    <mergeCell ref="G89:H89"/>
    <mergeCell ref="E91:H91"/>
    <mergeCell ref="D136:J136"/>
    <mergeCell ref="B10:N10"/>
    <mergeCell ref="E15:H15"/>
    <mergeCell ref="D60:J60"/>
    <mergeCell ref="D61:J61"/>
    <mergeCell ref="G13:H13"/>
    <mergeCell ref="D213:J213"/>
    <mergeCell ref="C70:N71"/>
    <mergeCell ref="C73:N74"/>
    <mergeCell ref="C76:N76"/>
    <mergeCell ref="C82:N84"/>
    <mergeCell ref="G166:H166"/>
    <mergeCell ref="E168:H168"/>
    <mergeCell ref="C146:N147"/>
    <mergeCell ref="C149:N150"/>
    <mergeCell ref="C152:N152"/>
    <mergeCell ref="C158:N160"/>
    <mergeCell ref="B163:N163"/>
    <mergeCell ref="D137:J137"/>
  </mergeCells>
  <dataValidations count="1">
    <dataValidation type="list" allowBlank="1" showErrorMessage="1" error="Use the following date format when inserting a date:_x000a__x000a_Eg:  &quot;January 1, 2013&quot;" prompt="Use the following format eg: January 1, 2013" sqref="G88 G165 G242 G319 G396 T88 T165 T242 T319 T396 G12 T12" xr:uid="{B3337776-C6C6-4FE4-BA22-2CAB690FA878}">
      <formula1>"CGAAP, MIFRS,USGAAP, ASPE"</formula1>
    </dataValidation>
  </dataValidations>
  <printOptions horizontalCentered="1"/>
  <pageMargins left="0.7" right="0.7" top="0.75" bottom="0.75" header="0.3" footer="0.3"/>
  <pageSetup scale="37" fitToHeight="0" orientation="portrait" r:id="rId1"/>
  <rowBreaks count="1" manualBreakCount="1">
    <brk id="316" min="1" max="25" man="1"/>
  </rowBreaks>
  <colBreaks count="1" manualBreakCount="1">
    <brk id="15" min="8" max="467"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F3CE1-8EE8-4214-AC0D-4E2A62AFEECB}">
  <sheetPr>
    <tabColor theme="8" tint="0.79998168889431442"/>
  </sheetPr>
  <dimension ref="B1:Z469"/>
  <sheetViews>
    <sheetView showGridLines="0" topLeftCell="A240" zoomScale="70" zoomScaleNormal="70" zoomScaleSheetLayoutView="70" workbookViewId="0">
      <selection activeCell="O240" sqref="O1:AA1048576"/>
    </sheetView>
  </sheetViews>
  <sheetFormatPr defaultColWidth="9.140625" defaultRowHeight="12.75" outlineLevelRow="1"/>
  <cols>
    <col min="1" max="1" width="9.140625" style="3"/>
    <col min="2" max="2" width="7.5703125" style="1" customWidth="1"/>
    <col min="3" max="3" width="10.140625" style="2" customWidth="1"/>
    <col min="4" max="4" width="37.85546875" style="3" customWidth="1"/>
    <col min="5" max="5" width="26.42578125" style="3" customWidth="1"/>
    <col min="6" max="6" width="13" style="3" customWidth="1"/>
    <col min="7" max="7" width="13.42578125" style="3" bestFit="1" customWidth="1"/>
    <col min="8" max="8" width="17" style="3" customWidth="1"/>
    <col min="9" max="9" width="1.5703125" style="3" customWidth="1"/>
    <col min="10" max="10" width="14.42578125" style="3" customWidth="1"/>
    <col min="11" max="11" width="27.5703125" style="3" customWidth="1"/>
    <col min="12" max="12" width="16" style="3" customWidth="1"/>
    <col min="13" max="13" width="14.5703125" style="3" customWidth="1"/>
    <col min="14" max="14" width="15.5703125" style="3" customWidth="1"/>
    <col min="15" max="15" width="9.140625" style="3" hidden="1" customWidth="1"/>
    <col min="16" max="16" width="11.5703125" style="3" hidden="1" customWidth="1"/>
    <col min="17" max="17" width="5.85546875" style="3" hidden="1" customWidth="1"/>
    <col min="18" max="18" width="37.5703125" style="3" hidden="1" customWidth="1"/>
    <col min="19" max="19" width="15.5703125" style="3" hidden="1" customWidth="1"/>
    <col min="20" max="20" width="17" style="3" hidden="1" customWidth="1"/>
    <col min="21" max="21" width="15.5703125" style="3" hidden="1" customWidth="1"/>
    <col min="22" max="22" width="16.85546875" style="3" hidden="1" customWidth="1"/>
    <col min="23" max="23" width="16.5703125" style="3" hidden="1" customWidth="1"/>
    <col min="24" max="24" width="11.5703125" style="3" hidden="1" customWidth="1"/>
    <col min="25" max="25" width="18.85546875" style="3" hidden="1" customWidth="1"/>
    <col min="26" max="26" width="16.85546875" style="3" hidden="1" customWidth="1"/>
    <col min="27" max="27" width="0" style="3" hidden="1" customWidth="1"/>
    <col min="28" max="16384" width="9.140625" style="3"/>
  </cols>
  <sheetData>
    <row r="1" spans="2:26">
      <c r="M1" s="4" t="s">
        <v>0</v>
      </c>
      <c r="N1" s="5"/>
      <c r="Y1" s="4" t="s">
        <v>0</v>
      </c>
      <c r="Z1" s="60"/>
    </row>
    <row r="2" spans="2:26" ht="12.75" customHeight="1">
      <c r="M2" s="4" t="s">
        <v>1</v>
      </c>
      <c r="N2" s="53"/>
      <c r="Y2" s="4" t="s">
        <v>1</v>
      </c>
      <c r="Z2" s="53"/>
    </row>
    <row r="3" spans="2:26" ht="12.75" customHeight="1">
      <c r="M3" s="4" t="s">
        <v>2</v>
      </c>
      <c r="N3" s="53"/>
      <c r="Y3" s="4" t="s">
        <v>2</v>
      </c>
      <c r="Z3" s="53"/>
    </row>
    <row r="4" spans="2:26" ht="12.75" customHeight="1">
      <c r="M4" s="4" t="s">
        <v>3</v>
      </c>
      <c r="N4" s="53"/>
      <c r="Y4" s="4" t="s">
        <v>3</v>
      </c>
      <c r="Z4" s="53"/>
    </row>
    <row r="5" spans="2:26" ht="12.75" customHeight="1">
      <c r="M5" s="4" t="s">
        <v>4</v>
      </c>
      <c r="N5" s="54"/>
      <c r="Y5" s="4" t="s">
        <v>4</v>
      </c>
      <c r="Z5" s="54"/>
    </row>
    <row r="6" spans="2:26" ht="12.75" customHeight="1">
      <c r="M6" s="4"/>
      <c r="N6" s="6"/>
      <c r="Y6" s="4"/>
      <c r="Z6" s="6"/>
    </row>
    <row r="7" spans="2:26">
      <c r="M7" s="4" t="s">
        <v>5</v>
      </c>
      <c r="N7" s="55"/>
      <c r="Y7" s="4" t="s">
        <v>5</v>
      </c>
      <c r="Z7" s="55"/>
    </row>
    <row r="9" spans="2:26" ht="18">
      <c r="B9" s="92" t="s">
        <v>6</v>
      </c>
      <c r="C9" s="92"/>
      <c r="D9" s="92"/>
      <c r="E9" s="92"/>
      <c r="F9" s="92"/>
      <c r="G9" s="92"/>
      <c r="H9" s="92"/>
      <c r="I9" s="92"/>
      <c r="J9" s="92"/>
      <c r="K9" s="92"/>
      <c r="L9" s="92"/>
      <c r="M9" s="92"/>
      <c r="N9" s="92"/>
      <c r="P9" s="92" t="s">
        <v>6</v>
      </c>
      <c r="Q9" s="92"/>
      <c r="R9" s="92"/>
      <c r="S9" s="92"/>
      <c r="T9" s="92"/>
      <c r="U9" s="92"/>
      <c r="V9" s="92"/>
      <c r="W9" s="92"/>
      <c r="X9" s="92"/>
      <c r="Y9" s="92"/>
      <c r="Z9" s="92"/>
    </row>
    <row r="10" spans="2:26" ht="21">
      <c r="B10" s="88" t="s">
        <v>107</v>
      </c>
      <c r="C10" s="88"/>
      <c r="D10" s="88"/>
      <c r="E10" s="88"/>
      <c r="F10" s="88"/>
      <c r="G10" s="88"/>
      <c r="H10" s="88"/>
      <c r="I10" s="88"/>
      <c r="J10" s="88"/>
      <c r="K10" s="88"/>
      <c r="L10" s="88"/>
      <c r="M10" s="88"/>
      <c r="N10" s="88"/>
      <c r="P10" s="100" t="s">
        <v>108</v>
      </c>
      <c r="Q10" s="100"/>
      <c r="R10" s="100"/>
      <c r="S10" s="100"/>
      <c r="T10" s="100"/>
      <c r="U10" s="100"/>
      <c r="V10" s="100"/>
      <c r="W10" s="100"/>
      <c r="X10" s="100"/>
      <c r="Y10" s="100"/>
      <c r="Z10" s="100"/>
    </row>
    <row r="12" spans="2:26" ht="14.25">
      <c r="F12" s="7" t="s">
        <v>9</v>
      </c>
      <c r="G12" s="8" t="s">
        <v>10</v>
      </c>
      <c r="S12" s="7" t="s">
        <v>9</v>
      </c>
      <c r="T12" s="61" t="s">
        <v>10</v>
      </c>
    </row>
    <row r="13" spans="2:26" ht="15">
      <c r="F13" s="7" t="s">
        <v>11</v>
      </c>
      <c r="G13" s="93" t="s">
        <v>12</v>
      </c>
      <c r="H13" s="93"/>
      <c r="S13" s="7" t="s">
        <v>11</v>
      </c>
      <c r="T13" s="93" t="s">
        <v>12</v>
      </c>
      <c r="U13" s="93"/>
    </row>
    <row r="15" spans="2:26">
      <c r="E15" s="94" t="s">
        <v>13</v>
      </c>
      <c r="F15" s="95"/>
      <c r="G15" s="95"/>
      <c r="H15" s="96"/>
      <c r="J15" s="9"/>
      <c r="K15" s="10" t="s">
        <v>14</v>
      </c>
      <c r="L15" s="10"/>
      <c r="M15" s="11"/>
      <c r="S15" s="74" t="s">
        <v>15</v>
      </c>
      <c r="T15" s="74" t="s">
        <v>16</v>
      </c>
      <c r="U15" s="74" t="s">
        <v>17</v>
      </c>
      <c r="V15" s="74" t="s">
        <v>18</v>
      </c>
      <c r="W15" s="74" t="s">
        <v>19</v>
      </c>
      <c r="X15" s="74" t="s">
        <v>20</v>
      </c>
      <c r="Y15" s="74" t="s">
        <v>21</v>
      </c>
      <c r="Z15" s="74" t="s">
        <v>22</v>
      </c>
    </row>
    <row r="16" spans="2:26" ht="27">
      <c r="B16" s="12" t="s">
        <v>23</v>
      </c>
      <c r="C16" s="13" t="s">
        <v>24</v>
      </c>
      <c r="D16" s="14" t="s">
        <v>25</v>
      </c>
      <c r="E16" s="15" t="s">
        <v>26</v>
      </c>
      <c r="F16" s="16" t="s">
        <v>27</v>
      </c>
      <c r="G16" s="16" t="s">
        <v>28</v>
      </c>
      <c r="H16" s="12" t="s">
        <v>29</v>
      </c>
      <c r="I16" s="17"/>
      <c r="J16" s="18" t="s">
        <v>26</v>
      </c>
      <c r="K16" s="16" t="s">
        <v>30</v>
      </c>
      <c r="L16" s="16" t="s">
        <v>28</v>
      </c>
      <c r="M16" s="12" t="s">
        <v>29</v>
      </c>
      <c r="N16" s="12" t="s">
        <v>31</v>
      </c>
      <c r="P16" s="75" t="s">
        <v>32</v>
      </c>
      <c r="Q16" s="75" t="s">
        <v>33</v>
      </c>
      <c r="R16" s="75" t="s">
        <v>34</v>
      </c>
      <c r="S16" s="76" t="s">
        <v>35</v>
      </c>
      <c r="T16" s="76" t="s">
        <v>36</v>
      </c>
      <c r="U16" s="76" t="s">
        <v>37</v>
      </c>
      <c r="V16" s="76" t="s">
        <v>38</v>
      </c>
      <c r="W16" s="76" t="s">
        <v>39</v>
      </c>
      <c r="X16" s="76" t="s">
        <v>40</v>
      </c>
      <c r="Y16" s="76" t="s">
        <v>41</v>
      </c>
      <c r="Z16" s="76" t="s">
        <v>42</v>
      </c>
    </row>
    <row r="17" spans="2:26" ht="15" hidden="1" customHeight="1" outlineLevel="1">
      <c r="B17" s="19">
        <v>12</v>
      </c>
      <c r="C17" s="20">
        <v>1610</v>
      </c>
      <c r="D17" s="21" t="s">
        <v>43</v>
      </c>
      <c r="E17" s="22"/>
      <c r="F17" s="22"/>
      <c r="G17" s="50"/>
      <c r="H17" s="23"/>
      <c r="I17" s="24"/>
      <c r="J17" s="22"/>
      <c r="K17" s="22"/>
      <c r="L17" s="50"/>
      <c r="M17" s="23"/>
      <c r="N17" s="25"/>
      <c r="P17" s="59">
        <v>12</v>
      </c>
      <c r="Q17" s="20">
        <v>1610</v>
      </c>
      <c r="R17" s="21" t="s">
        <v>43</v>
      </c>
      <c r="S17" s="62"/>
      <c r="T17" s="78"/>
      <c r="U17" s="62"/>
      <c r="V17" s="62"/>
      <c r="W17" s="62"/>
      <c r="X17" s="81"/>
      <c r="Y17" s="80"/>
      <c r="Z17" s="79"/>
    </row>
    <row r="18" spans="2:26" ht="25.5" hidden="1" customHeight="1" outlineLevel="1">
      <c r="B18" s="19">
        <v>12</v>
      </c>
      <c r="C18" s="20">
        <v>1611</v>
      </c>
      <c r="D18" s="21" t="s">
        <v>44</v>
      </c>
      <c r="E18" s="22"/>
      <c r="F18" s="22"/>
      <c r="G18" s="50"/>
      <c r="H18" s="23"/>
      <c r="I18" s="27"/>
      <c r="J18" s="22"/>
      <c r="K18" s="22"/>
      <c r="L18" s="50"/>
      <c r="M18" s="23"/>
      <c r="N18" s="25"/>
      <c r="P18" s="59">
        <v>12</v>
      </c>
      <c r="Q18" s="20">
        <v>1611</v>
      </c>
      <c r="R18" s="21" t="s">
        <v>44</v>
      </c>
      <c r="S18" s="62"/>
      <c r="T18" s="78"/>
      <c r="U18" s="62"/>
      <c r="V18" s="62"/>
      <c r="W18" s="62"/>
      <c r="X18" s="81"/>
      <c r="Y18" s="80"/>
      <c r="Z18" s="79"/>
    </row>
    <row r="19" spans="2:26" ht="25.5" hidden="1" customHeight="1" outlineLevel="1">
      <c r="B19" s="19" t="s">
        <v>45</v>
      </c>
      <c r="C19" s="20">
        <v>1612</v>
      </c>
      <c r="D19" s="21" t="s">
        <v>46</v>
      </c>
      <c r="E19" s="22"/>
      <c r="F19" s="22"/>
      <c r="G19" s="50"/>
      <c r="H19" s="23"/>
      <c r="I19" s="27"/>
      <c r="J19" s="22"/>
      <c r="K19" s="22"/>
      <c r="L19" s="50"/>
      <c r="M19" s="23"/>
      <c r="N19" s="25"/>
      <c r="P19" s="59" t="s">
        <v>45</v>
      </c>
      <c r="Q19" s="20">
        <v>1612</v>
      </c>
      <c r="R19" s="21" t="s">
        <v>46</v>
      </c>
      <c r="S19" s="62"/>
      <c r="T19" s="78"/>
      <c r="U19" s="62"/>
      <c r="V19" s="62"/>
      <c r="W19" s="62"/>
      <c r="X19" s="81"/>
      <c r="Y19" s="80"/>
      <c r="Z19" s="79"/>
    </row>
    <row r="20" spans="2:26" ht="15" hidden="1" customHeight="1" outlineLevel="1">
      <c r="B20" s="19"/>
      <c r="C20" s="20">
        <v>1665</v>
      </c>
      <c r="D20" s="21" t="s">
        <v>47</v>
      </c>
      <c r="E20" s="22"/>
      <c r="F20" s="22"/>
      <c r="G20" s="50"/>
      <c r="H20" s="23"/>
      <c r="I20" s="27"/>
      <c r="J20" s="22"/>
      <c r="K20" s="22"/>
      <c r="L20" s="50"/>
      <c r="M20" s="23"/>
      <c r="N20" s="25"/>
      <c r="P20" s="59"/>
      <c r="Q20" s="20">
        <v>1665</v>
      </c>
      <c r="R20" s="21" t="s">
        <v>47</v>
      </c>
      <c r="S20" s="62"/>
      <c r="T20" s="78"/>
      <c r="U20" s="62"/>
      <c r="V20" s="62"/>
      <c r="W20" s="62"/>
      <c r="X20" s="81"/>
      <c r="Y20" s="80"/>
      <c r="Z20" s="79"/>
    </row>
    <row r="21" spans="2:26" ht="15" hidden="1" customHeight="1" outlineLevel="1">
      <c r="B21" s="19"/>
      <c r="C21" s="20">
        <v>1675</v>
      </c>
      <c r="D21" s="21" t="s">
        <v>48</v>
      </c>
      <c r="E21" s="22"/>
      <c r="F21" s="22"/>
      <c r="G21" s="50"/>
      <c r="H21" s="23"/>
      <c r="I21" s="27"/>
      <c r="J21" s="22"/>
      <c r="K21" s="22"/>
      <c r="L21" s="50"/>
      <c r="M21" s="23"/>
      <c r="N21" s="25"/>
      <c r="P21" s="59"/>
      <c r="Q21" s="20">
        <v>1675</v>
      </c>
      <c r="R21" s="21" t="s">
        <v>48</v>
      </c>
      <c r="S21" s="62"/>
      <c r="T21" s="78"/>
      <c r="U21" s="62"/>
      <c r="V21" s="62"/>
      <c r="W21" s="62"/>
      <c r="X21" s="81"/>
      <c r="Y21" s="80"/>
      <c r="Z21" s="79"/>
    </row>
    <row r="22" spans="2:26" ht="15" hidden="1" customHeight="1" outlineLevel="1">
      <c r="B22" s="19" t="s">
        <v>49</v>
      </c>
      <c r="C22" s="28">
        <v>1615</v>
      </c>
      <c r="D22" s="21" t="s">
        <v>50</v>
      </c>
      <c r="E22" s="22"/>
      <c r="F22" s="22"/>
      <c r="G22" s="50"/>
      <c r="H22" s="23"/>
      <c r="I22" s="27"/>
      <c r="J22" s="22"/>
      <c r="K22" s="22"/>
      <c r="L22" s="50"/>
      <c r="M22" s="23"/>
      <c r="N22" s="25"/>
      <c r="P22" s="59" t="s">
        <v>49</v>
      </c>
      <c r="Q22" s="28">
        <v>1615</v>
      </c>
      <c r="R22" s="21" t="s">
        <v>50</v>
      </c>
      <c r="S22" s="62"/>
      <c r="T22" s="78"/>
      <c r="U22" s="62"/>
      <c r="V22" s="62"/>
      <c r="W22" s="62"/>
      <c r="X22" s="81"/>
      <c r="Y22" s="80"/>
      <c r="Z22" s="79"/>
    </row>
    <row r="23" spans="2:26" ht="15" hidden="1" customHeight="1" outlineLevel="1">
      <c r="B23" s="19">
        <v>1</v>
      </c>
      <c r="C23" s="28">
        <v>1620</v>
      </c>
      <c r="D23" s="21" t="s">
        <v>51</v>
      </c>
      <c r="E23" s="22"/>
      <c r="F23" s="22"/>
      <c r="G23" s="50"/>
      <c r="H23" s="23"/>
      <c r="I23" s="27"/>
      <c r="J23" s="22"/>
      <c r="K23" s="22"/>
      <c r="L23" s="50"/>
      <c r="M23" s="23"/>
      <c r="N23" s="25"/>
      <c r="P23" s="59">
        <v>1</v>
      </c>
      <c r="Q23" s="28">
        <v>1620</v>
      </c>
      <c r="R23" s="21" t="s">
        <v>51</v>
      </c>
      <c r="S23" s="62"/>
      <c r="T23" s="78"/>
      <c r="U23" s="62"/>
      <c r="V23" s="62"/>
      <c r="W23" s="62"/>
      <c r="X23" s="81"/>
      <c r="Y23" s="80"/>
      <c r="Z23" s="79"/>
    </row>
    <row r="24" spans="2:26" collapsed="1">
      <c r="B24" s="59" t="s">
        <v>49</v>
      </c>
      <c r="C24" s="20">
        <v>1705</v>
      </c>
      <c r="D24" s="21" t="s">
        <v>50</v>
      </c>
      <c r="E24" s="48"/>
      <c r="F24" s="48"/>
      <c r="G24" s="51"/>
      <c r="H24" s="49"/>
      <c r="I24" s="27"/>
      <c r="J24" s="48"/>
      <c r="K24" s="48"/>
      <c r="L24" s="51"/>
      <c r="M24" s="49"/>
      <c r="N24" s="25"/>
      <c r="P24" s="59" t="s">
        <v>49</v>
      </c>
      <c r="Q24" s="20">
        <v>1705</v>
      </c>
      <c r="R24" s="21" t="s">
        <v>50</v>
      </c>
      <c r="S24" s="69"/>
      <c r="T24" s="83"/>
      <c r="U24" s="69"/>
      <c r="V24" s="69"/>
      <c r="W24" s="69"/>
      <c r="X24" s="84"/>
      <c r="Y24" s="85"/>
      <c r="Z24" s="86"/>
    </row>
    <row r="25" spans="2:26">
      <c r="B25" s="59">
        <v>14.1</v>
      </c>
      <c r="C25" s="28">
        <v>1706</v>
      </c>
      <c r="D25" s="21" t="s">
        <v>52</v>
      </c>
      <c r="E25" s="48">
        <v>4983214.798649611</v>
      </c>
      <c r="F25" s="48"/>
      <c r="G25" s="51"/>
      <c r="H25" s="49">
        <f>E25+F25+G25</f>
        <v>4983214.798649611</v>
      </c>
      <c r="I25" s="27"/>
      <c r="J25" s="48">
        <v>0</v>
      </c>
      <c r="K25" s="48">
        <f>Z25</f>
        <v>37374.110989872082</v>
      </c>
      <c r="L25" s="51"/>
      <c r="M25" s="49">
        <f>J25+K25-L25</f>
        <v>37374.110989872082</v>
      </c>
      <c r="N25" s="25">
        <f t="shared" ref="N25" si="0">H25-M25</f>
        <v>4945840.6876597386</v>
      </c>
      <c r="P25" s="59">
        <v>14.1</v>
      </c>
      <c r="Q25" s="28">
        <v>1706</v>
      </c>
      <c r="R25" s="21" t="s">
        <v>52</v>
      </c>
      <c r="S25" s="69">
        <f>E25</f>
        <v>4983214.798649611</v>
      </c>
      <c r="T25" s="83"/>
      <c r="U25" s="69">
        <f t="shared" ref="U25" si="1">S25-T25</f>
        <v>4983214.798649611</v>
      </c>
      <c r="V25" s="69"/>
      <c r="W25" s="69">
        <f t="shared" ref="W25" si="2">U25+(V25/2)</f>
        <v>4983214.798649611</v>
      </c>
      <c r="X25" s="84">
        <v>100</v>
      </c>
      <c r="Y25" s="85">
        <f t="shared" ref="Y25" si="3">1/X25</f>
        <v>0.01</v>
      </c>
      <c r="Z25" s="69">
        <f>(W25*Y25)/12*9</f>
        <v>37374.110989872082</v>
      </c>
    </row>
    <row r="26" spans="2:26">
      <c r="B26" s="59">
        <v>1</v>
      </c>
      <c r="C26" s="20">
        <v>1708</v>
      </c>
      <c r="D26" s="21" t="s">
        <v>51</v>
      </c>
      <c r="E26" s="48"/>
      <c r="F26" s="48"/>
      <c r="G26" s="51"/>
      <c r="H26" s="49"/>
      <c r="I26" s="27"/>
      <c r="J26" s="48"/>
      <c r="K26" s="48"/>
      <c r="L26" s="51"/>
      <c r="M26" s="49"/>
      <c r="N26" s="25"/>
      <c r="P26" s="59">
        <v>1</v>
      </c>
      <c r="Q26" s="20">
        <v>1708</v>
      </c>
      <c r="R26" s="21" t="s">
        <v>51</v>
      </c>
      <c r="S26" s="69"/>
      <c r="T26" s="83"/>
      <c r="U26" s="69"/>
      <c r="V26" s="69"/>
      <c r="W26" s="69"/>
      <c r="X26" s="84"/>
      <c r="Y26" s="85"/>
      <c r="Z26" s="86"/>
    </row>
    <row r="27" spans="2:26" ht="15" customHeight="1">
      <c r="B27" s="59">
        <v>47</v>
      </c>
      <c r="C27" s="20">
        <v>1715</v>
      </c>
      <c r="D27" s="21" t="s">
        <v>53</v>
      </c>
      <c r="E27" s="48"/>
      <c r="F27" s="48"/>
      <c r="G27" s="51"/>
      <c r="H27" s="49"/>
      <c r="I27" s="27"/>
      <c r="J27" s="48"/>
      <c r="K27" s="48"/>
      <c r="L27" s="51"/>
      <c r="M27" s="49"/>
      <c r="N27" s="25"/>
      <c r="P27" s="59">
        <v>47</v>
      </c>
      <c r="Q27" s="20">
        <v>1715</v>
      </c>
      <c r="R27" s="21" t="s">
        <v>53</v>
      </c>
      <c r="S27" s="69"/>
      <c r="T27" s="83"/>
      <c r="U27" s="69"/>
      <c r="V27" s="69"/>
      <c r="W27" s="69"/>
      <c r="X27" s="84"/>
      <c r="Y27" s="85"/>
      <c r="Z27" s="86"/>
    </row>
    <row r="28" spans="2:26">
      <c r="B28" s="59">
        <v>47</v>
      </c>
      <c r="C28" s="20">
        <v>1720</v>
      </c>
      <c r="D28" s="21" t="s">
        <v>54</v>
      </c>
      <c r="E28" s="48">
        <v>83460939.724783093</v>
      </c>
      <c r="F28" s="48"/>
      <c r="G28" s="51"/>
      <c r="H28" s="49">
        <f>E28+F28+G28</f>
        <v>83460939.724783093</v>
      </c>
      <c r="I28" s="27"/>
      <c r="J28" s="48">
        <v>0</v>
      </c>
      <c r="K28" s="48">
        <f>Z28</f>
        <v>695507.83103985921</v>
      </c>
      <c r="L28" s="51"/>
      <c r="M28" s="49">
        <f>J28+K28-L28</f>
        <v>695507.83103985921</v>
      </c>
      <c r="N28" s="25">
        <f t="shared" ref="N28:N29" si="4">H28-M28</f>
        <v>82765431.893743232</v>
      </c>
      <c r="P28" s="59">
        <v>47</v>
      </c>
      <c r="Q28" s="20">
        <v>1720</v>
      </c>
      <c r="R28" s="21" t="s">
        <v>54</v>
      </c>
      <c r="S28" s="69">
        <f>E28</f>
        <v>83460939.724783093</v>
      </c>
      <c r="T28" s="83"/>
      <c r="U28" s="69">
        <f t="shared" ref="U28:U29" si="5">S28-T28</f>
        <v>83460939.724783093</v>
      </c>
      <c r="V28" s="69"/>
      <c r="W28" s="69">
        <f t="shared" ref="W28:W29" si="6">U28+(V28/2)</f>
        <v>83460939.724783093</v>
      </c>
      <c r="X28" s="84">
        <v>90</v>
      </c>
      <c r="Y28" s="85">
        <f t="shared" ref="Y28:Y29" si="7">1/X28</f>
        <v>1.1111111111111112E-2</v>
      </c>
      <c r="Z28" s="69">
        <f>(W28*Y28)/12*9</f>
        <v>695507.83103985921</v>
      </c>
    </row>
    <row r="29" spans="2:26">
      <c r="B29" s="59">
        <v>47</v>
      </c>
      <c r="C29" s="20">
        <v>1730</v>
      </c>
      <c r="D29" s="21" t="s">
        <v>55</v>
      </c>
      <c r="E29" s="48">
        <v>23257643.826567292</v>
      </c>
      <c r="F29" s="48"/>
      <c r="G29" s="51"/>
      <c r="H29" s="49">
        <f>E29+F29+G29</f>
        <v>23257643.826567292</v>
      </c>
      <c r="I29" s="27"/>
      <c r="J29" s="48">
        <v>0</v>
      </c>
      <c r="K29" s="48">
        <f>Z29</f>
        <v>268399.51111111016</v>
      </c>
      <c r="L29" s="51"/>
      <c r="M29" s="49">
        <f>J29+K29-L29</f>
        <v>268399.51111111016</v>
      </c>
      <c r="N29" s="25">
        <f t="shared" si="4"/>
        <v>22989244.315456182</v>
      </c>
      <c r="P29" s="59">
        <v>47</v>
      </c>
      <c r="Q29" s="20">
        <v>1730</v>
      </c>
      <c r="R29" s="21" t="s">
        <v>55</v>
      </c>
      <c r="S29" s="69">
        <f>E29</f>
        <v>23257643.826567292</v>
      </c>
      <c r="T29" s="83"/>
      <c r="U29" s="69">
        <f t="shared" si="5"/>
        <v>23257643.826567292</v>
      </c>
      <c r="V29" s="69">
        <f>F29</f>
        <v>0</v>
      </c>
      <c r="W29" s="69">
        <f t="shared" si="6"/>
        <v>23257643.826567292</v>
      </c>
      <c r="X29" s="84">
        <v>64.989808653952579</v>
      </c>
      <c r="Y29" s="85">
        <f t="shared" si="7"/>
        <v>1.5387027915786632E-2</v>
      </c>
      <c r="Z29" s="69">
        <f>(W29*Y29)/12*9</f>
        <v>268399.51111111016</v>
      </c>
    </row>
    <row r="30" spans="2:26" ht="15" customHeight="1">
      <c r="B30" s="59">
        <v>47</v>
      </c>
      <c r="C30" s="20">
        <v>1735</v>
      </c>
      <c r="D30" s="21" t="s">
        <v>56</v>
      </c>
      <c r="E30" s="48"/>
      <c r="F30" s="48"/>
      <c r="G30" s="51"/>
      <c r="H30" s="49"/>
      <c r="I30" s="27"/>
      <c r="J30" s="48"/>
      <c r="K30" s="48"/>
      <c r="L30" s="51"/>
      <c r="M30" s="49"/>
      <c r="N30" s="25"/>
      <c r="P30" s="59">
        <v>47</v>
      </c>
      <c r="Q30" s="20">
        <v>1735</v>
      </c>
      <c r="R30" s="21" t="s">
        <v>56</v>
      </c>
      <c r="S30" s="69"/>
      <c r="T30" s="83"/>
      <c r="U30" s="69"/>
      <c r="V30" s="69"/>
      <c r="W30" s="69"/>
      <c r="X30" s="84"/>
      <c r="Y30" s="85"/>
      <c r="Z30" s="86"/>
    </row>
    <row r="31" spans="2:26" ht="15" customHeight="1">
      <c r="B31" s="59">
        <v>47</v>
      </c>
      <c r="C31" s="20">
        <v>1740</v>
      </c>
      <c r="D31" s="21" t="s">
        <v>57</v>
      </c>
      <c r="E31" s="48"/>
      <c r="F31" s="48"/>
      <c r="G31" s="51"/>
      <c r="H31" s="49"/>
      <c r="I31" s="27"/>
      <c r="J31" s="48"/>
      <c r="K31" s="48"/>
      <c r="L31" s="51"/>
      <c r="M31" s="49"/>
      <c r="N31" s="25"/>
      <c r="P31" s="59">
        <v>47</v>
      </c>
      <c r="Q31" s="20">
        <v>1740</v>
      </c>
      <c r="R31" s="21" t="s">
        <v>57</v>
      </c>
      <c r="S31" s="69"/>
      <c r="T31" s="83"/>
      <c r="U31" s="69"/>
      <c r="V31" s="69"/>
      <c r="W31" s="69"/>
      <c r="X31" s="84"/>
      <c r="Y31" s="85"/>
      <c r="Z31" s="86"/>
    </row>
    <row r="32" spans="2:26">
      <c r="B32" s="59">
        <v>17</v>
      </c>
      <c r="C32" s="20">
        <v>1745</v>
      </c>
      <c r="D32" s="21" t="s">
        <v>58</v>
      </c>
      <c r="E32" s="48"/>
      <c r="F32" s="48"/>
      <c r="G32" s="51"/>
      <c r="H32" s="49"/>
      <c r="I32" s="27"/>
      <c r="J32" s="48"/>
      <c r="K32" s="48"/>
      <c r="L32" s="51"/>
      <c r="M32" s="49"/>
      <c r="N32" s="25"/>
      <c r="P32" s="59">
        <v>17</v>
      </c>
      <c r="Q32" s="20">
        <v>1745</v>
      </c>
      <c r="R32" s="21" t="s">
        <v>58</v>
      </c>
      <c r="S32" s="69"/>
      <c r="T32" s="83"/>
      <c r="U32" s="69"/>
      <c r="V32" s="69"/>
      <c r="W32" s="69"/>
      <c r="X32" s="84"/>
      <c r="Y32" s="85"/>
      <c r="Z32" s="86"/>
    </row>
    <row r="33" spans="2:26" ht="15" hidden="1" customHeight="1" outlineLevel="1">
      <c r="B33" s="19">
        <v>47</v>
      </c>
      <c r="C33" s="20">
        <v>1830</v>
      </c>
      <c r="D33" s="21" t="s">
        <v>59</v>
      </c>
      <c r="E33" s="48"/>
      <c r="F33" s="48"/>
      <c r="G33" s="51"/>
      <c r="H33" s="49"/>
      <c r="I33" s="27"/>
      <c r="J33" s="48"/>
      <c r="K33" s="48"/>
      <c r="L33" s="51"/>
      <c r="M33" s="49"/>
      <c r="N33" s="25"/>
      <c r="P33" s="59">
        <v>47</v>
      </c>
      <c r="Q33" s="20">
        <v>1830</v>
      </c>
      <c r="R33" s="21" t="s">
        <v>59</v>
      </c>
      <c r="S33" s="62"/>
      <c r="T33" s="78"/>
      <c r="U33" s="62"/>
      <c r="V33" s="62"/>
      <c r="W33" s="62"/>
      <c r="X33" s="81"/>
      <c r="Y33" s="80"/>
      <c r="Z33" s="79"/>
    </row>
    <row r="34" spans="2:26" ht="14.25" hidden="1" outlineLevel="1">
      <c r="B34" s="19">
        <v>47</v>
      </c>
      <c r="C34" s="20">
        <v>1835</v>
      </c>
      <c r="D34" s="21" t="s">
        <v>60</v>
      </c>
      <c r="E34" s="48"/>
      <c r="F34" s="48"/>
      <c r="G34" s="51"/>
      <c r="H34" s="49"/>
      <c r="I34" s="27"/>
      <c r="J34" s="48"/>
      <c r="K34" s="48"/>
      <c r="L34" s="51"/>
      <c r="M34" s="49"/>
      <c r="N34" s="25"/>
      <c r="P34" s="59">
        <v>47</v>
      </c>
      <c r="Q34" s="20">
        <v>1835</v>
      </c>
      <c r="R34" s="21" t="s">
        <v>60</v>
      </c>
      <c r="S34" s="62"/>
      <c r="T34" s="78"/>
      <c r="U34" s="62"/>
      <c r="V34" s="62"/>
      <c r="W34" s="62"/>
      <c r="X34" s="81"/>
      <c r="Y34" s="80"/>
      <c r="Z34" s="79"/>
    </row>
    <row r="35" spans="2:26" ht="15" hidden="1" customHeight="1" outlineLevel="1">
      <c r="B35" s="19" t="s">
        <v>49</v>
      </c>
      <c r="C35" s="20">
        <v>1905</v>
      </c>
      <c r="D35" s="21" t="s">
        <v>50</v>
      </c>
      <c r="E35" s="48"/>
      <c r="F35" s="48"/>
      <c r="G35" s="51"/>
      <c r="H35" s="49"/>
      <c r="I35" s="27"/>
      <c r="J35" s="48"/>
      <c r="K35" s="48"/>
      <c r="L35" s="51"/>
      <c r="M35" s="49"/>
      <c r="N35" s="25"/>
      <c r="P35" s="59" t="s">
        <v>49</v>
      </c>
      <c r="Q35" s="20">
        <v>1905</v>
      </c>
      <c r="R35" s="21" t="s">
        <v>50</v>
      </c>
      <c r="S35" s="62"/>
      <c r="T35" s="78"/>
      <c r="U35" s="62"/>
      <c r="V35" s="62"/>
      <c r="W35" s="62"/>
      <c r="X35" s="81"/>
      <c r="Y35" s="80"/>
      <c r="Z35" s="79"/>
    </row>
    <row r="36" spans="2:26" ht="15" hidden="1" customHeight="1" outlineLevel="1">
      <c r="B36" s="19">
        <v>47</v>
      </c>
      <c r="C36" s="20">
        <v>1908</v>
      </c>
      <c r="D36" s="21" t="s">
        <v>61</v>
      </c>
      <c r="E36" s="48"/>
      <c r="F36" s="48"/>
      <c r="G36" s="51"/>
      <c r="H36" s="49"/>
      <c r="I36" s="27"/>
      <c r="J36" s="48"/>
      <c r="K36" s="48"/>
      <c r="L36" s="51"/>
      <c r="M36" s="49"/>
      <c r="N36" s="25"/>
      <c r="P36" s="59">
        <v>47</v>
      </c>
      <c r="Q36" s="20">
        <v>1908</v>
      </c>
      <c r="R36" s="21" t="s">
        <v>61</v>
      </c>
      <c r="S36" s="62"/>
      <c r="T36" s="78"/>
      <c r="U36" s="62"/>
      <c r="V36" s="62"/>
      <c r="W36" s="62"/>
      <c r="X36" s="81"/>
      <c r="Y36" s="80"/>
      <c r="Z36" s="79"/>
    </row>
    <row r="37" spans="2:26" ht="15" hidden="1" customHeight="1" outlineLevel="1">
      <c r="B37" s="19">
        <v>13</v>
      </c>
      <c r="C37" s="20">
        <v>1910</v>
      </c>
      <c r="D37" s="21" t="s">
        <v>62</v>
      </c>
      <c r="E37" s="48"/>
      <c r="F37" s="48"/>
      <c r="G37" s="51"/>
      <c r="H37" s="49"/>
      <c r="I37" s="27"/>
      <c r="J37" s="48"/>
      <c r="K37" s="48"/>
      <c r="L37" s="51"/>
      <c r="M37" s="49"/>
      <c r="N37" s="25"/>
      <c r="P37" s="59">
        <v>13</v>
      </c>
      <c r="Q37" s="20">
        <v>1910</v>
      </c>
      <c r="R37" s="21" t="s">
        <v>62</v>
      </c>
      <c r="S37" s="62"/>
      <c r="T37" s="78"/>
      <c r="U37" s="62"/>
      <c r="V37" s="62"/>
      <c r="W37" s="62"/>
      <c r="X37" s="81"/>
      <c r="Y37" s="80"/>
      <c r="Z37" s="79"/>
    </row>
    <row r="38" spans="2:26" ht="15" hidden="1" customHeight="1" outlineLevel="1">
      <c r="B38" s="19">
        <v>8</v>
      </c>
      <c r="C38" s="20">
        <v>1915</v>
      </c>
      <c r="D38" s="21" t="s">
        <v>63</v>
      </c>
      <c r="E38" s="48"/>
      <c r="F38" s="48"/>
      <c r="G38" s="51"/>
      <c r="H38" s="49"/>
      <c r="I38" s="27"/>
      <c r="J38" s="48"/>
      <c r="K38" s="48"/>
      <c r="L38" s="51"/>
      <c r="M38" s="49"/>
      <c r="N38" s="25"/>
      <c r="P38" s="59">
        <v>8</v>
      </c>
      <c r="Q38" s="20">
        <v>1915</v>
      </c>
      <c r="R38" s="21" t="s">
        <v>63</v>
      </c>
      <c r="S38" s="62"/>
      <c r="T38" s="78"/>
      <c r="U38" s="62"/>
      <c r="V38" s="62"/>
      <c r="W38" s="62"/>
      <c r="X38" s="81"/>
      <c r="Y38" s="80"/>
      <c r="Z38" s="79"/>
    </row>
    <row r="39" spans="2:26" ht="15" hidden="1" customHeight="1" outlineLevel="1">
      <c r="B39" s="19">
        <v>10</v>
      </c>
      <c r="C39" s="20">
        <v>1920</v>
      </c>
      <c r="D39" s="21" t="s">
        <v>64</v>
      </c>
      <c r="E39" s="48"/>
      <c r="F39" s="48"/>
      <c r="G39" s="51"/>
      <c r="H39" s="49"/>
      <c r="I39" s="27"/>
      <c r="J39" s="48"/>
      <c r="K39" s="48"/>
      <c r="L39" s="51"/>
      <c r="M39" s="49"/>
      <c r="N39" s="25"/>
      <c r="P39" s="59">
        <v>10</v>
      </c>
      <c r="Q39" s="20">
        <v>1920</v>
      </c>
      <c r="R39" s="21" t="s">
        <v>64</v>
      </c>
      <c r="S39" s="62"/>
      <c r="T39" s="78"/>
      <c r="U39" s="62"/>
      <c r="V39" s="62"/>
      <c r="W39" s="62"/>
      <c r="X39" s="81"/>
      <c r="Y39" s="80"/>
      <c r="Z39" s="79"/>
    </row>
    <row r="40" spans="2:26" ht="15" hidden="1" customHeight="1" outlineLevel="1">
      <c r="B40" s="19">
        <v>50</v>
      </c>
      <c r="C40" s="28">
        <v>1925</v>
      </c>
      <c r="D40" s="21" t="s">
        <v>65</v>
      </c>
      <c r="E40" s="48"/>
      <c r="F40" s="48"/>
      <c r="G40" s="51"/>
      <c r="H40" s="49"/>
      <c r="I40" s="27"/>
      <c r="J40" s="48"/>
      <c r="K40" s="48"/>
      <c r="L40" s="51"/>
      <c r="M40" s="49"/>
      <c r="N40" s="25"/>
      <c r="P40" s="59">
        <v>50</v>
      </c>
      <c r="Q40" s="28">
        <v>1925</v>
      </c>
      <c r="R40" s="21" t="s">
        <v>65</v>
      </c>
      <c r="S40" s="62"/>
      <c r="T40" s="78"/>
      <c r="U40" s="62"/>
      <c r="V40" s="62"/>
      <c r="W40" s="62"/>
      <c r="X40" s="81"/>
      <c r="Y40" s="80"/>
      <c r="Z40" s="79"/>
    </row>
    <row r="41" spans="2:26" ht="15" hidden="1" customHeight="1" outlineLevel="1">
      <c r="B41" s="19">
        <v>10</v>
      </c>
      <c r="C41" s="20">
        <v>1930</v>
      </c>
      <c r="D41" s="21" t="s">
        <v>66</v>
      </c>
      <c r="E41" s="48"/>
      <c r="F41" s="48"/>
      <c r="G41" s="51"/>
      <c r="H41" s="49"/>
      <c r="I41" s="27"/>
      <c r="J41" s="48"/>
      <c r="K41" s="48"/>
      <c r="L41" s="51"/>
      <c r="M41" s="49"/>
      <c r="N41" s="25"/>
      <c r="P41" s="59">
        <v>10</v>
      </c>
      <c r="Q41" s="20">
        <v>1930</v>
      </c>
      <c r="R41" s="21" t="s">
        <v>66</v>
      </c>
      <c r="S41" s="62"/>
      <c r="T41" s="78"/>
      <c r="U41" s="62"/>
      <c r="V41" s="62"/>
      <c r="W41" s="62"/>
      <c r="X41" s="81"/>
      <c r="Y41" s="80"/>
      <c r="Z41" s="79"/>
    </row>
    <row r="42" spans="2:26" ht="15" hidden="1" customHeight="1" outlineLevel="1">
      <c r="B42" s="19">
        <v>8</v>
      </c>
      <c r="C42" s="20">
        <v>1935</v>
      </c>
      <c r="D42" s="21" t="s">
        <v>67</v>
      </c>
      <c r="E42" s="48"/>
      <c r="F42" s="48"/>
      <c r="G42" s="51"/>
      <c r="H42" s="49"/>
      <c r="I42" s="27"/>
      <c r="J42" s="48"/>
      <c r="K42" s="48"/>
      <c r="L42" s="51"/>
      <c r="M42" s="49"/>
      <c r="N42" s="25"/>
      <c r="P42" s="59">
        <v>8</v>
      </c>
      <c r="Q42" s="20">
        <v>1935</v>
      </c>
      <c r="R42" s="21" t="s">
        <v>67</v>
      </c>
      <c r="S42" s="62"/>
      <c r="T42" s="78"/>
      <c r="U42" s="62"/>
      <c r="V42" s="62"/>
      <c r="W42" s="62"/>
      <c r="X42" s="81"/>
      <c r="Y42" s="80"/>
      <c r="Z42" s="79"/>
    </row>
    <row r="43" spans="2:26" ht="15" hidden="1" customHeight="1" outlineLevel="1">
      <c r="B43" s="19">
        <v>8</v>
      </c>
      <c r="C43" s="20">
        <v>1940</v>
      </c>
      <c r="D43" s="21" t="s">
        <v>68</v>
      </c>
      <c r="E43" s="48"/>
      <c r="F43" s="48"/>
      <c r="G43" s="51"/>
      <c r="H43" s="49"/>
      <c r="I43" s="27"/>
      <c r="J43" s="48"/>
      <c r="K43" s="48"/>
      <c r="L43" s="51"/>
      <c r="M43" s="49"/>
      <c r="N43" s="25"/>
      <c r="P43" s="59">
        <v>8</v>
      </c>
      <c r="Q43" s="20">
        <v>1940</v>
      </c>
      <c r="R43" s="21" t="s">
        <v>68</v>
      </c>
      <c r="S43" s="62"/>
      <c r="T43" s="78"/>
      <c r="U43" s="62"/>
      <c r="V43" s="62"/>
      <c r="W43" s="62"/>
      <c r="X43" s="81"/>
      <c r="Y43" s="80"/>
      <c r="Z43" s="79"/>
    </row>
    <row r="44" spans="2:26" ht="15" hidden="1" customHeight="1" outlineLevel="1">
      <c r="B44" s="19">
        <v>8</v>
      </c>
      <c r="C44" s="20">
        <v>1945</v>
      </c>
      <c r="D44" s="21" t="s">
        <v>69</v>
      </c>
      <c r="E44" s="48"/>
      <c r="F44" s="48"/>
      <c r="G44" s="51"/>
      <c r="H44" s="49"/>
      <c r="I44" s="27"/>
      <c r="J44" s="48"/>
      <c r="K44" s="48"/>
      <c r="L44" s="51"/>
      <c r="M44" s="49"/>
      <c r="N44" s="25"/>
      <c r="P44" s="59">
        <v>8</v>
      </c>
      <c r="Q44" s="20">
        <v>1945</v>
      </c>
      <c r="R44" s="21" t="s">
        <v>69</v>
      </c>
      <c r="S44" s="62"/>
      <c r="T44" s="78"/>
      <c r="U44" s="62"/>
      <c r="V44" s="62"/>
      <c r="W44" s="62"/>
      <c r="X44" s="81"/>
      <c r="Y44" s="80"/>
      <c r="Z44" s="79"/>
    </row>
    <row r="45" spans="2:26" ht="15" hidden="1" customHeight="1" outlineLevel="1">
      <c r="B45" s="19">
        <v>8</v>
      </c>
      <c r="C45" s="20">
        <v>1950</v>
      </c>
      <c r="D45" s="21" t="s">
        <v>70</v>
      </c>
      <c r="E45" s="48"/>
      <c r="F45" s="48"/>
      <c r="G45" s="51"/>
      <c r="H45" s="49"/>
      <c r="I45" s="27"/>
      <c r="J45" s="48"/>
      <c r="K45" s="48"/>
      <c r="L45" s="51"/>
      <c r="M45" s="49"/>
      <c r="N45" s="25"/>
      <c r="P45" s="59">
        <v>8</v>
      </c>
      <c r="Q45" s="20">
        <v>1950</v>
      </c>
      <c r="R45" s="21" t="s">
        <v>70</v>
      </c>
      <c r="S45" s="62"/>
      <c r="T45" s="78"/>
      <c r="U45" s="62"/>
      <c r="V45" s="62"/>
      <c r="W45" s="62"/>
      <c r="X45" s="81"/>
      <c r="Y45" s="80"/>
      <c r="Z45" s="79"/>
    </row>
    <row r="46" spans="2:26" ht="15" hidden="1" customHeight="1" outlineLevel="1">
      <c r="B46" s="19">
        <v>8</v>
      </c>
      <c r="C46" s="20">
        <v>1955</v>
      </c>
      <c r="D46" s="21" t="s">
        <v>71</v>
      </c>
      <c r="E46" s="48"/>
      <c r="F46" s="48"/>
      <c r="G46" s="51"/>
      <c r="H46" s="49"/>
      <c r="I46" s="27"/>
      <c r="J46" s="48"/>
      <c r="K46" s="48"/>
      <c r="L46" s="51"/>
      <c r="M46" s="49"/>
      <c r="N46" s="25"/>
      <c r="P46" s="59">
        <v>8</v>
      </c>
      <c r="Q46" s="20">
        <v>1955</v>
      </c>
      <c r="R46" s="21" t="s">
        <v>71</v>
      </c>
      <c r="S46" s="62"/>
      <c r="T46" s="78"/>
      <c r="U46" s="62"/>
      <c r="V46" s="62"/>
      <c r="W46" s="62"/>
      <c r="X46" s="81"/>
      <c r="Y46" s="80"/>
      <c r="Z46" s="79"/>
    </row>
    <row r="47" spans="2:26" ht="14.25" hidden="1" outlineLevel="1">
      <c r="B47" s="19">
        <v>8</v>
      </c>
      <c r="C47" s="20">
        <v>1960</v>
      </c>
      <c r="D47" s="21" t="s">
        <v>72</v>
      </c>
      <c r="E47" s="48"/>
      <c r="F47" s="48"/>
      <c r="G47" s="51"/>
      <c r="H47" s="49"/>
      <c r="I47" s="27"/>
      <c r="J47" s="48"/>
      <c r="K47" s="48"/>
      <c r="L47" s="51"/>
      <c r="M47" s="49"/>
      <c r="N47" s="25"/>
      <c r="P47" s="59">
        <v>8</v>
      </c>
      <c r="Q47" s="20">
        <v>1960</v>
      </c>
      <c r="R47" s="21" t="s">
        <v>72</v>
      </c>
      <c r="S47" s="62"/>
      <c r="T47" s="78"/>
      <c r="U47" s="62"/>
      <c r="V47" s="62"/>
      <c r="W47" s="62"/>
      <c r="X47" s="81"/>
      <c r="Y47" s="80"/>
      <c r="Z47" s="79"/>
    </row>
    <row r="48" spans="2:26" ht="25.5" hidden="1" customHeight="1" outlineLevel="1">
      <c r="B48" s="30">
        <v>47</v>
      </c>
      <c r="C48" s="20">
        <v>1970</v>
      </c>
      <c r="D48" s="21" t="s">
        <v>73</v>
      </c>
      <c r="E48" s="48"/>
      <c r="F48" s="48"/>
      <c r="G48" s="51"/>
      <c r="H48" s="49"/>
      <c r="I48" s="27"/>
      <c r="J48" s="48"/>
      <c r="K48" s="48"/>
      <c r="L48" s="51"/>
      <c r="M48" s="49"/>
      <c r="N48" s="25"/>
      <c r="P48" s="72">
        <v>47</v>
      </c>
      <c r="Q48" s="20">
        <v>1970</v>
      </c>
      <c r="R48" s="21" t="s">
        <v>73</v>
      </c>
      <c r="S48" s="62"/>
      <c r="T48" s="78"/>
      <c r="U48" s="62"/>
      <c r="V48" s="62"/>
      <c r="W48" s="62"/>
      <c r="X48" s="81"/>
      <c r="Y48" s="80"/>
      <c r="Z48" s="79"/>
    </row>
    <row r="49" spans="2:26" ht="25.5" hidden="1" customHeight="1" outlineLevel="1">
      <c r="B49" s="19">
        <v>47</v>
      </c>
      <c r="C49" s="20">
        <v>1975</v>
      </c>
      <c r="D49" s="21" t="s">
        <v>74</v>
      </c>
      <c r="E49" s="48"/>
      <c r="F49" s="48"/>
      <c r="G49" s="51"/>
      <c r="H49" s="49"/>
      <c r="I49" s="27"/>
      <c r="J49" s="48"/>
      <c r="K49" s="48"/>
      <c r="L49" s="51"/>
      <c r="M49" s="49"/>
      <c r="N49" s="25"/>
      <c r="P49" s="59">
        <v>47</v>
      </c>
      <c r="Q49" s="20">
        <v>1975</v>
      </c>
      <c r="R49" s="21" t="s">
        <v>74</v>
      </c>
      <c r="S49" s="62"/>
      <c r="T49" s="78"/>
      <c r="U49" s="62"/>
      <c r="V49" s="62"/>
      <c r="W49" s="62"/>
      <c r="X49" s="81"/>
      <c r="Y49" s="80"/>
      <c r="Z49" s="79"/>
    </row>
    <row r="50" spans="2:26" ht="15" hidden="1" customHeight="1" outlineLevel="1">
      <c r="B50" s="19">
        <v>47</v>
      </c>
      <c r="C50" s="20">
        <v>1980</v>
      </c>
      <c r="D50" s="21" t="s">
        <v>75</v>
      </c>
      <c r="E50" s="48"/>
      <c r="F50" s="48"/>
      <c r="G50" s="51"/>
      <c r="H50" s="49"/>
      <c r="I50" s="27"/>
      <c r="J50" s="48"/>
      <c r="K50" s="48"/>
      <c r="L50" s="51"/>
      <c r="M50" s="49"/>
      <c r="N50" s="25"/>
      <c r="P50" s="59">
        <v>47</v>
      </c>
      <c r="Q50" s="20">
        <v>1980</v>
      </c>
      <c r="R50" s="21" t="s">
        <v>75</v>
      </c>
      <c r="S50" s="62"/>
      <c r="T50" s="78"/>
      <c r="U50" s="62"/>
      <c r="V50" s="62"/>
      <c r="W50" s="62"/>
      <c r="X50" s="81"/>
      <c r="Y50" s="80"/>
      <c r="Z50" s="79"/>
    </row>
    <row r="51" spans="2:26" ht="15" hidden="1" customHeight="1" outlineLevel="1">
      <c r="B51" s="19">
        <v>47</v>
      </c>
      <c r="C51" s="20">
        <v>1985</v>
      </c>
      <c r="D51" s="21" t="s">
        <v>76</v>
      </c>
      <c r="E51" s="48"/>
      <c r="F51" s="48"/>
      <c r="G51" s="51"/>
      <c r="H51" s="49"/>
      <c r="I51" s="27"/>
      <c r="J51" s="48"/>
      <c r="K51" s="48"/>
      <c r="L51" s="51"/>
      <c r="M51" s="49"/>
      <c r="N51" s="25"/>
      <c r="P51" s="59">
        <v>47</v>
      </c>
      <c r="Q51" s="20">
        <v>1985</v>
      </c>
      <c r="R51" s="21" t="s">
        <v>76</v>
      </c>
      <c r="S51" s="62"/>
      <c r="T51" s="78"/>
      <c r="U51" s="62"/>
      <c r="V51" s="62"/>
      <c r="W51" s="62"/>
      <c r="X51" s="81"/>
      <c r="Y51" s="80"/>
      <c r="Z51" s="79"/>
    </row>
    <row r="52" spans="2:26" ht="15" hidden="1" customHeight="1" outlineLevel="1">
      <c r="B52" s="30">
        <v>47</v>
      </c>
      <c r="C52" s="20">
        <v>1990</v>
      </c>
      <c r="D52" s="31" t="s">
        <v>77</v>
      </c>
      <c r="E52" s="48"/>
      <c r="F52" s="48"/>
      <c r="G52" s="51"/>
      <c r="H52" s="49"/>
      <c r="I52" s="27"/>
      <c r="J52" s="48"/>
      <c r="K52" s="48"/>
      <c r="L52" s="51"/>
      <c r="M52" s="49"/>
      <c r="N52" s="25"/>
      <c r="P52" s="72">
        <v>47</v>
      </c>
      <c r="Q52" s="20">
        <v>1990</v>
      </c>
      <c r="R52" s="31" t="s">
        <v>77</v>
      </c>
      <c r="S52" s="62"/>
      <c r="T52" s="78"/>
      <c r="U52" s="62"/>
      <c r="V52" s="62"/>
      <c r="W52" s="62"/>
      <c r="X52" s="81"/>
      <c r="Y52" s="80"/>
      <c r="Z52" s="79"/>
    </row>
    <row r="53" spans="2:26" ht="15" hidden="1" customHeight="1" outlineLevel="1">
      <c r="B53" s="19">
        <v>47</v>
      </c>
      <c r="C53" s="20">
        <v>1995</v>
      </c>
      <c r="D53" s="21" t="s">
        <v>78</v>
      </c>
      <c r="E53" s="48"/>
      <c r="F53" s="48"/>
      <c r="G53" s="51"/>
      <c r="H53" s="49"/>
      <c r="I53" s="27"/>
      <c r="J53" s="48"/>
      <c r="K53" s="48"/>
      <c r="L53" s="51"/>
      <c r="M53" s="49"/>
      <c r="N53" s="25"/>
      <c r="P53" s="59">
        <v>47</v>
      </c>
      <c r="Q53" s="20">
        <v>1995</v>
      </c>
      <c r="R53" s="21" t="s">
        <v>78</v>
      </c>
      <c r="S53" s="62"/>
      <c r="T53" s="78"/>
      <c r="U53" s="62"/>
      <c r="V53" s="62"/>
      <c r="W53" s="62"/>
      <c r="X53" s="81"/>
      <c r="Y53" s="80"/>
      <c r="Z53" s="79"/>
    </row>
    <row r="54" spans="2:26" ht="15" hidden="1" customHeight="1" outlineLevel="1">
      <c r="B54" s="19">
        <v>47</v>
      </c>
      <c r="C54" s="20">
        <v>2440</v>
      </c>
      <c r="D54" s="21" t="s">
        <v>79</v>
      </c>
      <c r="E54" s="48"/>
      <c r="F54" s="48"/>
      <c r="G54" s="51"/>
      <c r="H54" s="49"/>
      <c r="J54" s="48"/>
      <c r="K54" s="48"/>
      <c r="L54" s="51"/>
      <c r="M54" s="49"/>
      <c r="N54" s="25"/>
      <c r="P54" s="59">
        <v>47</v>
      </c>
      <c r="Q54" s="20">
        <v>2440</v>
      </c>
      <c r="R54" s="21" t="s">
        <v>79</v>
      </c>
      <c r="S54" s="62"/>
      <c r="T54" s="78"/>
      <c r="U54" s="62"/>
      <c r="V54" s="62"/>
      <c r="W54" s="62"/>
      <c r="X54" s="81"/>
      <c r="Y54" s="80"/>
      <c r="Z54" s="79"/>
    </row>
    <row r="55" spans="2:26" ht="15" collapsed="1">
      <c r="B55" s="32"/>
      <c r="C55" s="33"/>
      <c r="D55" s="34"/>
      <c r="E55" s="34"/>
      <c r="F55" s="34"/>
      <c r="G55" s="58"/>
      <c r="H55" s="49"/>
      <c r="J55" s="34"/>
      <c r="K55" s="48"/>
      <c r="L55" s="51"/>
      <c r="M55" s="49"/>
      <c r="N55" s="25"/>
      <c r="P55" s="32"/>
      <c r="Q55" s="33"/>
      <c r="R55" s="73" t="s">
        <v>80</v>
      </c>
      <c r="S55" s="36">
        <f>SUM(S17:S54)</f>
        <v>111701798.34999999</v>
      </c>
      <c r="T55" s="36">
        <f t="shared" ref="T55:W55" si="8">SUM(T17:T54)</f>
        <v>0</v>
      </c>
      <c r="U55" s="36">
        <f t="shared" si="8"/>
        <v>111701798.34999999</v>
      </c>
      <c r="V55" s="36">
        <f t="shared" si="8"/>
        <v>0</v>
      </c>
      <c r="W55" s="36">
        <f t="shared" si="8"/>
        <v>111701798.34999999</v>
      </c>
      <c r="X55" s="77"/>
      <c r="Y55" s="82"/>
      <c r="Z55" s="36">
        <f t="shared" ref="Z55" si="9">SUM(Z17:Z54)</f>
        <v>1001281.4531408416</v>
      </c>
    </row>
    <row r="56" spans="2:26">
      <c r="B56" s="32"/>
      <c r="C56" s="33"/>
      <c r="D56" s="35" t="s">
        <v>81</v>
      </c>
      <c r="E56" s="36">
        <f>SUM(E17:E55)</f>
        <v>111701798.34999999</v>
      </c>
      <c r="F56" s="36">
        <f>SUM(F17:F55)</f>
        <v>0</v>
      </c>
      <c r="G56" s="36">
        <f>SUM(G17:G55)</f>
        <v>0</v>
      </c>
      <c r="H56" s="36">
        <f>SUM(H17:H55)</f>
        <v>111701798.34999999</v>
      </c>
      <c r="I56" s="35"/>
      <c r="J56" s="36">
        <f>SUM(J17:J55)</f>
        <v>0</v>
      </c>
      <c r="K56" s="36">
        <f>SUM(K17:K55)</f>
        <v>1001281.4531408416</v>
      </c>
      <c r="L56" s="36">
        <f>SUM(L17:L54)</f>
        <v>0</v>
      </c>
      <c r="M56" s="36">
        <f>SUM(M17:M55)</f>
        <v>1001281.4531408416</v>
      </c>
      <c r="N56" s="25">
        <f>SUM(N17:N55)</f>
        <v>110700516.89685915</v>
      </c>
    </row>
    <row r="57" spans="2:26" ht="38.25">
      <c r="B57" s="32"/>
      <c r="C57" s="33"/>
      <c r="D57" s="37" t="s">
        <v>105</v>
      </c>
      <c r="E57" s="25"/>
      <c r="F57" s="52"/>
      <c r="G57" s="52"/>
      <c r="H57" s="49"/>
      <c r="I57" s="26"/>
      <c r="J57" s="52"/>
      <c r="K57" s="52"/>
      <c r="L57" s="52"/>
      <c r="M57" s="49">
        <f>J57+K57+L57</f>
        <v>0</v>
      </c>
      <c r="N57" s="25">
        <f>H57-M57</f>
        <v>0</v>
      </c>
    </row>
    <row r="58" spans="2:26" ht="25.5">
      <c r="B58" s="32"/>
      <c r="C58" s="33"/>
      <c r="D58" s="38" t="s">
        <v>106</v>
      </c>
      <c r="E58" s="25"/>
      <c r="F58" s="52"/>
      <c r="G58" s="52"/>
      <c r="H58" s="49"/>
      <c r="I58" s="26"/>
      <c r="J58" s="52"/>
      <c r="K58" s="52"/>
      <c r="L58" s="52"/>
      <c r="M58" s="49">
        <f>J58+K58+L58</f>
        <v>0</v>
      </c>
      <c r="N58" s="25">
        <f>H58-M58</f>
        <v>0</v>
      </c>
    </row>
    <row r="59" spans="2:26">
      <c r="B59" s="32"/>
      <c r="C59" s="33"/>
      <c r="D59" s="35" t="s">
        <v>84</v>
      </c>
      <c r="E59" s="36">
        <f>SUM(E56:E58)</f>
        <v>111701798.34999999</v>
      </c>
      <c r="F59" s="36">
        <f t="shared" ref="F59:G59" si="10">SUM(F56:F58)</f>
        <v>0</v>
      </c>
      <c r="G59" s="36">
        <f t="shared" si="10"/>
        <v>0</v>
      </c>
      <c r="H59" s="36">
        <f>SUM(H56:H58)</f>
        <v>111701798.34999999</v>
      </c>
      <c r="I59" s="35"/>
      <c r="J59" s="36">
        <f>SUM(J56:J58)</f>
        <v>0</v>
      </c>
      <c r="K59" s="36">
        <f t="shared" ref="K59:L59" si="11">SUM(K56:K58)</f>
        <v>1001281.4531408416</v>
      </c>
      <c r="L59" s="36">
        <f t="shared" si="11"/>
        <v>0</v>
      </c>
      <c r="M59" s="36">
        <f>SUM(M56:M58)</f>
        <v>1001281.4531408416</v>
      </c>
      <c r="N59" s="25">
        <f>H59-M59</f>
        <v>110700516.89685915</v>
      </c>
    </row>
    <row r="60" spans="2:26" ht="14.25">
      <c r="B60" s="32"/>
      <c r="C60" s="33"/>
      <c r="D60" s="97" t="s">
        <v>85</v>
      </c>
      <c r="E60" s="98"/>
      <c r="F60" s="98"/>
      <c r="G60" s="98"/>
      <c r="H60" s="98"/>
      <c r="I60" s="98"/>
      <c r="J60" s="99"/>
      <c r="K60" s="52"/>
      <c r="L60" s="26"/>
      <c r="M60" s="39"/>
      <c r="N60" s="26"/>
    </row>
    <row r="61" spans="2:26" ht="14.25">
      <c r="B61" s="32"/>
      <c r="C61" s="33"/>
      <c r="D61" s="89" t="s">
        <v>80</v>
      </c>
      <c r="E61" s="90"/>
      <c r="F61" s="90"/>
      <c r="G61" s="90"/>
      <c r="H61" s="90"/>
      <c r="I61" s="90"/>
      <c r="J61" s="91"/>
      <c r="K61" s="35">
        <f>K59+K60</f>
        <v>1001281.4531408416</v>
      </c>
      <c r="M61" s="39"/>
      <c r="N61" s="26"/>
    </row>
    <row r="63" spans="2:26">
      <c r="E63" s="40"/>
      <c r="J63" s="3" t="s">
        <v>86</v>
      </c>
    </row>
    <row r="64" spans="2:26" ht="14.25">
      <c r="B64" s="32">
        <v>10</v>
      </c>
      <c r="C64" s="33"/>
      <c r="D64" s="34" t="s">
        <v>87</v>
      </c>
      <c r="E64" s="29"/>
      <c r="J64" s="3" t="s">
        <v>87</v>
      </c>
      <c r="L64" s="56"/>
    </row>
    <row r="65" spans="2:14" ht="14.25">
      <c r="B65" s="32">
        <v>8</v>
      </c>
      <c r="C65" s="33"/>
      <c r="D65" s="34" t="s">
        <v>67</v>
      </c>
      <c r="E65" s="41"/>
      <c r="J65" s="3" t="s">
        <v>67</v>
      </c>
      <c r="L65" s="57"/>
    </row>
    <row r="66" spans="2:14" ht="14.25">
      <c r="J66" s="4" t="s">
        <v>88</v>
      </c>
      <c r="L66" s="42">
        <f>K61-L64-L65</f>
        <v>1001281.4531408416</v>
      </c>
      <c r="M66" s="26"/>
    </row>
    <row r="68" spans="2:14" hidden="1" outlineLevel="1">
      <c r="B68" s="43" t="s">
        <v>89</v>
      </c>
    </row>
    <row r="69" spans="2:14" hidden="1" outlineLevel="1">
      <c r="E69" s="26"/>
      <c r="J69" s="26"/>
    </row>
    <row r="70" spans="2:14" ht="12.75" hidden="1" customHeight="1" outlineLevel="1">
      <c r="B70" s="44">
        <v>1</v>
      </c>
      <c r="C70" s="87" t="s">
        <v>90</v>
      </c>
      <c r="D70" s="87"/>
      <c r="E70" s="87"/>
      <c r="F70" s="87"/>
      <c r="G70" s="87"/>
      <c r="H70" s="87"/>
      <c r="I70" s="87"/>
      <c r="J70" s="87"/>
      <c r="K70" s="87"/>
      <c r="L70" s="87"/>
      <c r="M70" s="87"/>
      <c r="N70" s="87"/>
    </row>
    <row r="71" spans="2:14" hidden="1" outlineLevel="1">
      <c r="B71" s="44"/>
      <c r="C71" s="87"/>
      <c r="D71" s="87"/>
      <c r="E71" s="87"/>
      <c r="F71" s="87"/>
      <c r="G71" s="87"/>
      <c r="H71" s="87"/>
      <c r="I71" s="87"/>
      <c r="J71" s="87"/>
      <c r="K71" s="87"/>
      <c r="L71" s="87"/>
      <c r="M71" s="87"/>
      <c r="N71" s="87"/>
    </row>
    <row r="72" spans="2:14" ht="12.75" hidden="1" customHeight="1" outlineLevel="1">
      <c r="B72" s="44"/>
      <c r="C72" s="45"/>
      <c r="D72" s="46"/>
      <c r="E72" s="46"/>
      <c r="F72" s="46"/>
      <c r="G72" s="46"/>
      <c r="H72" s="46"/>
      <c r="I72" s="46"/>
      <c r="J72" s="46"/>
      <c r="K72" s="46"/>
      <c r="L72" s="46"/>
      <c r="M72" s="46"/>
      <c r="N72" s="46"/>
    </row>
    <row r="73" spans="2:14" ht="12.75" hidden="1" customHeight="1" outlineLevel="1">
      <c r="B73" s="44">
        <v>2</v>
      </c>
      <c r="C73" s="87" t="s">
        <v>91</v>
      </c>
      <c r="D73" s="87"/>
      <c r="E73" s="87"/>
      <c r="F73" s="87"/>
      <c r="G73" s="87"/>
      <c r="H73" s="87"/>
      <c r="I73" s="87"/>
      <c r="J73" s="87"/>
      <c r="K73" s="87"/>
      <c r="L73" s="87"/>
      <c r="M73" s="87"/>
      <c r="N73" s="87"/>
    </row>
    <row r="74" spans="2:14" hidden="1" outlineLevel="1">
      <c r="B74" s="44"/>
      <c r="C74" s="87"/>
      <c r="D74" s="87"/>
      <c r="E74" s="87"/>
      <c r="F74" s="87"/>
      <c r="G74" s="87"/>
      <c r="H74" s="87"/>
      <c r="I74" s="87"/>
      <c r="J74" s="87"/>
      <c r="K74" s="87"/>
      <c r="L74" s="87"/>
      <c r="M74" s="87"/>
      <c r="N74" s="87"/>
    </row>
    <row r="75" spans="2:14" hidden="1" outlineLevel="1">
      <c r="B75" s="44"/>
      <c r="C75" s="45"/>
      <c r="D75" s="46"/>
      <c r="E75" s="46"/>
      <c r="F75" s="46"/>
      <c r="G75" s="46"/>
      <c r="H75" s="46"/>
      <c r="I75" s="46"/>
      <c r="J75" s="46"/>
      <c r="K75" s="46"/>
      <c r="L75" s="46"/>
      <c r="M75" s="46"/>
      <c r="N75" s="46"/>
    </row>
    <row r="76" spans="2:14" ht="12.75" hidden="1" customHeight="1" outlineLevel="1">
      <c r="B76" s="44">
        <v>3</v>
      </c>
      <c r="C76" s="87" t="s">
        <v>92</v>
      </c>
      <c r="D76" s="87"/>
      <c r="E76" s="87"/>
      <c r="F76" s="87"/>
      <c r="G76" s="87"/>
      <c r="H76" s="87"/>
      <c r="I76" s="87"/>
      <c r="J76" s="87"/>
      <c r="K76" s="87"/>
      <c r="L76" s="87"/>
      <c r="M76" s="87"/>
      <c r="N76" s="87"/>
    </row>
    <row r="77" spans="2:14" hidden="1" outlineLevel="1">
      <c r="B77" s="44"/>
      <c r="C77" s="45"/>
      <c r="D77" s="46"/>
      <c r="E77" s="46"/>
      <c r="F77" s="46"/>
      <c r="G77" s="46"/>
      <c r="H77" s="46"/>
      <c r="I77" s="46"/>
      <c r="J77" s="46"/>
      <c r="K77" s="46"/>
      <c r="L77" s="46"/>
      <c r="M77" s="46"/>
      <c r="N77" s="46"/>
    </row>
    <row r="78" spans="2:14" hidden="1" outlineLevel="1">
      <c r="B78" s="44">
        <v>4</v>
      </c>
      <c r="C78" s="47" t="s">
        <v>93</v>
      </c>
      <c r="D78" s="46"/>
      <c r="E78" s="46"/>
      <c r="F78" s="46"/>
      <c r="G78" s="46"/>
      <c r="H78" s="46"/>
      <c r="I78" s="46"/>
      <c r="J78" s="46"/>
      <c r="K78" s="46"/>
      <c r="L78" s="46"/>
      <c r="M78" s="46"/>
      <c r="N78" s="46"/>
    </row>
    <row r="79" spans="2:14" hidden="1" outlineLevel="1">
      <c r="B79" s="44"/>
      <c r="C79" s="45"/>
      <c r="D79" s="46"/>
      <c r="E79" s="46"/>
      <c r="F79" s="46"/>
      <c r="G79" s="46"/>
      <c r="H79" s="46"/>
      <c r="I79" s="46"/>
      <c r="J79" s="46"/>
      <c r="K79" s="46"/>
      <c r="L79" s="46"/>
      <c r="M79" s="46"/>
      <c r="N79" s="46"/>
    </row>
    <row r="80" spans="2:14" hidden="1" outlineLevel="1">
      <c r="B80" s="44">
        <v>5</v>
      </c>
      <c r="C80" s="47" t="s">
        <v>94</v>
      </c>
      <c r="D80" s="46"/>
      <c r="E80" s="46"/>
      <c r="F80" s="46"/>
      <c r="G80" s="46"/>
      <c r="H80" s="46"/>
      <c r="I80" s="46"/>
      <c r="J80" s="46"/>
      <c r="K80" s="46"/>
      <c r="L80" s="46"/>
      <c r="M80" s="46"/>
      <c r="N80" s="46"/>
    </row>
    <row r="81" spans="2:26" hidden="1" outlineLevel="1">
      <c r="B81" s="44"/>
      <c r="C81" s="45"/>
      <c r="D81" s="46"/>
      <c r="E81" s="46"/>
      <c r="F81" s="46"/>
      <c r="G81" s="46"/>
      <c r="H81" s="46"/>
      <c r="I81" s="46"/>
      <c r="J81" s="46"/>
      <c r="K81" s="46"/>
      <c r="L81" s="46"/>
      <c r="M81" s="46"/>
      <c r="N81" s="46"/>
    </row>
    <row r="82" spans="2:26" ht="12.75" hidden="1" customHeight="1" outlineLevel="1">
      <c r="B82" s="44">
        <v>6</v>
      </c>
      <c r="C82" s="87" t="s">
        <v>95</v>
      </c>
      <c r="D82" s="87"/>
      <c r="E82" s="87"/>
      <c r="F82" s="87"/>
      <c r="G82" s="87"/>
      <c r="H82" s="87"/>
      <c r="I82" s="87"/>
      <c r="J82" s="87"/>
      <c r="K82" s="87"/>
      <c r="L82" s="87"/>
      <c r="M82" s="87"/>
      <c r="N82" s="87"/>
    </row>
    <row r="83" spans="2:26" hidden="1" outlineLevel="1">
      <c r="B83" s="46"/>
      <c r="C83" s="87"/>
      <c r="D83" s="87"/>
      <c r="E83" s="87"/>
      <c r="F83" s="87"/>
      <c r="G83" s="87"/>
      <c r="H83" s="87"/>
      <c r="I83" s="87"/>
      <c r="J83" s="87"/>
      <c r="K83" s="87"/>
      <c r="L83" s="87"/>
      <c r="M83" s="87"/>
      <c r="N83" s="87"/>
    </row>
    <row r="84" spans="2:26" hidden="1" outlineLevel="1">
      <c r="B84" s="46"/>
      <c r="C84" s="87"/>
      <c r="D84" s="87"/>
      <c r="E84" s="87"/>
      <c r="F84" s="87"/>
      <c r="G84" s="87"/>
      <c r="H84" s="87"/>
      <c r="I84" s="87"/>
      <c r="J84" s="87"/>
      <c r="K84" s="87"/>
      <c r="L84" s="87"/>
      <c r="M84" s="87"/>
      <c r="N84" s="87"/>
    </row>
    <row r="85" spans="2:26" hidden="1" outlineLevel="1"/>
    <row r="86" spans="2:26" collapsed="1"/>
    <row r="87" spans="2:26" ht="21">
      <c r="B87" s="88" t="s">
        <v>107</v>
      </c>
      <c r="C87" s="88"/>
      <c r="D87" s="88"/>
      <c r="E87" s="88"/>
      <c r="F87" s="88"/>
      <c r="G87" s="88"/>
      <c r="H87" s="88"/>
      <c r="I87" s="88"/>
      <c r="J87" s="88"/>
      <c r="K87" s="88"/>
      <c r="L87" s="88"/>
      <c r="M87" s="88"/>
      <c r="N87" s="88"/>
      <c r="P87" s="100" t="s">
        <v>108</v>
      </c>
      <c r="Q87" s="100"/>
      <c r="R87" s="100"/>
      <c r="S87" s="100"/>
      <c r="T87" s="100"/>
      <c r="U87" s="100"/>
      <c r="V87" s="100"/>
      <c r="W87" s="100"/>
      <c r="X87" s="100"/>
      <c r="Y87" s="100"/>
      <c r="Z87" s="100"/>
    </row>
    <row r="89" spans="2:26" ht="14.25">
      <c r="F89" s="7" t="s">
        <v>9</v>
      </c>
      <c r="G89" s="8" t="s">
        <v>10</v>
      </c>
      <c r="S89" s="7" t="s">
        <v>9</v>
      </c>
      <c r="T89" s="61" t="s">
        <v>10</v>
      </c>
    </row>
    <row r="90" spans="2:26" ht="15">
      <c r="F90" s="7" t="s">
        <v>11</v>
      </c>
      <c r="G90" s="93" t="s">
        <v>96</v>
      </c>
      <c r="H90" s="93"/>
      <c r="S90" s="7" t="s">
        <v>11</v>
      </c>
      <c r="T90" s="93" t="s">
        <v>96</v>
      </c>
      <c r="U90" s="93"/>
    </row>
    <row r="92" spans="2:26">
      <c r="E92" s="94" t="s">
        <v>13</v>
      </c>
      <c r="F92" s="95"/>
      <c r="G92" s="95"/>
      <c r="H92" s="96"/>
      <c r="J92" s="9"/>
      <c r="K92" s="10" t="s">
        <v>14</v>
      </c>
      <c r="L92" s="10"/>
      <c r="M92" s="11"/>
      <c r="S92" s="74" t="s">
        <v>15</v>
      </c>
      <c r="T92" s="74" t="s">
        <v>16</v>
      </c>
      <c r="U92" s="74" t="s">
        <v>17</v>
      </c>
      <c r="V92" s="74" t="s">
        <v>18</v>
      </c>
      <c r="W92" s="74" t="s">
        <v>19</v>
      </c>
      <c r="X92" s="74" t="s">
        <v>20</v>
      </c>
      <c r="Y92" s="74" t="s">
        <v>21</v>
      </c>
      <c r="Z92" s="74" t="s">
        <v>97</v>
      </c>
    </row>
    <row r="93" spans="2:26" ht="27">
      <c r="B93" s="12" t="s">
        <v>23</v>
      </c>
      <c r="C93" s="13" t="s">
        <v>24</v>
      </c>
      <c r="D93" s="14" t="s">
        <v>25</v>
      </c>
      <c r="E93" s="15" t="s">
        <v>26</v>
      </c>
      <c r="F93" s="16" t="s">
        <v>27</v>
      </c>
      <c r="G93" s="16" t="s">
        <v>28</v>
      </c>
      <c r="H93" s="12" t="s">
        <v>29</v>
      </c>
      <c r="I93" s="17"/>
      <c r="J93" s="18" t="s">
        <v>26</v>
      </c>
      <c r="K93" s="16" t="s">
        <v>30</v>
      </c>
      <c r="L93" s="16" t="s">
        <v>28</v>
      </c>
      <c r="M93" s="12" t="s">
        <v>29</v>
      </c>
      <c r="N93" s="12" t="s">
        <v>31</v>
      </c>
      <c r="P93" s="75" t="s">
        <v>32</v>
      </c>
      <c r="Q93" s="75" t="s">
        <v>33</v>
      </c>
      <c r="R93" s="75" t="s">
        <v>34</v>
      </c>
      <c r="S93" s="76" t="s">
        <v>35</v>
      </c>
      <c r="T93" s="76" t="s">
        <v>36</v>
      </c>
      <c r="U93" s="76" t="s">
        <v>37</v>
      </c>
      <c r="V93" s="76" t="s">
        <v>38</v>
      </c>
      <c r="W93" s="76" t="s">
        <v>39</v>
      </c>
      <c r="X93" s="76" t="s">
        <v>40</v>
      </c>
      <c r="Y93" s="76" t="s">
        <v>41</v>
      </c>
      <c r="Z93" s="76" t="s">
        <v>42</v>
      </c>
    </row>
    <row r="94" spans="2:26" ht="15" hidden="1" customHeight="1" outlineLevel="1">
      <c r="B94" s="19">
        <v>12</v>
      </c>
      <c r="C94" s="20">
        <v>1610</v>
      </c>
      <c r="D94" s="21" t="s">
        <v>43</v>
      </c>
      <c r="E94" s="22"/>
      <c r="F94" s="22"/>
      <c r="G94" s="50"/>
      <c r="H94" s="23"/>
      <c r="I94" s="24"/>
      <c r="J94" s="22"/>
      <c r="K94" s="22"/>
      <c r="L94" s="50"/>
      <c r="M94" s="23"/>
      <c r="N94" s="25"/>
      <c r="P94" s="59">
        <v>12</v>
      </c>
      <c r="Q94" s="20">
        <v>1610</v>
      </c>
      <c r="R94" s="21" t="s">
        <v>43</v>
      </c>
      <c r="S94" s="62"/>
      <c r="T94" s="78"/>
      <c r="U94" s="62"/>
      <c r="V94" s="62"/>
      <c r="W94" s="62"/>
      <c r="X94" s="81"/>
      <c r="Y94" s="80"/>
      <c r="Z94" s="79"/>
    </row>
    <row r="95" spans="2:26" ht="25.5" hidden="1" customHeight="1" outlineLevel="1">
      <c r="B95" s="19">
        <v>12</v>
      </c>
      <c r="C95" s="20">
        <v>1611</v>
      </c>
      <c r="D95" s="21" t="s">
        <v>44</v>
      </c>
      <c r="E95" s="22"/>
      <c r="F95" s="22"/>
      <c r="G95" s="50"/>
      <c r="H95" s="23"/>
      <c r="I95" s="27"/>
      <c r="J95" s="22"/>
      <c r="K95" s="22"/>
      <c r="L95" s="50"/>
      <c r="M95" s="23"/>
      <c r="N95" s="25"/>
      <c r="P95" s="59">
        <v>12</v>
      </c>
      <c r="Q95" s="20">
        <v>1611</v>
      </c>
      <c r="R95" s="21" t="s">
        <v>44</v>
      </c>
      <c r="S95" s="62"/>
      <c r="T95" s="78"/>
      <c r="U95" s="62"/>
      <c r="V95" s="62"/>
      <c r="W95" s="62"/>
      <c r="X95" s="81"/>
      <c r="Y95" s="80"/>
      <c r="Z95" s="79"/>
    </row>
    <row r="96" spans="2:26" ht="25.5" hidden="1" customHeight="1" outlineLevel="1">
      <c r="B96" s="19" t="s">
        <v>45</v>
      </c>
      <c r="C96" s="20">
        <v>1612</v>
      </c>
      <c r="D96" s="21" t="s">
        <v>46</v>
      </c>
      <c r="E96" s="22"/>
      <c r="F96" s="22"/>
      <c r="G96" s="50"/>
      <c r="H96" s="23"/>
      <c r="I96" s="27"/>
      <c r="J96" s="22"/>
      <c r="K96" s="22"/>
      <c r="L96" s="50"/>
      <c r="M96" s="23"/>
      <c r="N96" s="25"/>
      <c r="P96" s="59" t="s">
        <v>45</v>
      </c>
      <c r="Q96" s="20">
        <v>1612</v>
      </c>
      <c r="R96" s="21" t="s">
        <v>46</v>
      </c>
      <c r="S96" s="62"/>
      <c r="T96" s="78"/>
      <c r="U96" s="62"/>
      <c r="V96" s="62"/>
      <c r="W96" s="62"/>
      <c r="X96" s="81"/>
      <c r="Y96" s="80"/>
      <c r="Z96" s="79"/>
    </row>
    <row r="97" spans="2:26" ht="15" hidden="1" customHeight="1" outlineLevel="1">
      <c r="B97" s="19"/>
      <c r="C97" s="20">
        <v>1665</v>
      </c>
      <c r="D97" s="21" t="s">
        <v>47</v>
      </c>
      <c r="E97" s="22"/>
      <c r="F97" s="22"/>
      <c r="G97" s="50"/>
      <c r="H97" s="23"/>
      <c r="I97" s="27"/>
      <c r="J97" s="22"/>
      <c r="K97" s="22"/>
      <c r="L97" s="50"/>
      <c r="M97" s="23"/>
      <c r="N97" s="25"/>
      <c r="P97" s="59"/>
      <c r="Q97" s="20">
        <v>1665</v>
      </c>
      <c r="R97" s="21" t="s">
        <v>47</v>
      </c>
      <c r="S97" s="62"/>
      <c r="T97" s="78"/>
      <c r="U97" s="62"/>
      <c r="V97" s="62"/>
      <c r="W97" s="62"/>
      <c r="X97" s="81"/>
      <c r="Y97" s="80"/>
      <c r="Z97" s="79"/>
    </row>
    <row r="98" spans="2:26" ht="15" hidden="1" customHeight="1" outlineLevel="1">
      <c r="B98" s="19"/>
      <c r="C98" s="20">
        <v>1675</v>
      </c>
      <c r="D98" s="21" t="s">
        <v>48</v>
      </c>
      <c r="E98" s="22"/>
      <c r="F98" s="22"/>
      <c r="G98" s="50"/>
      <c r="H98" s="23"/>
      <c r="I98" s="27"/>
      <c r="J98" s="22"/>
      <c r="K98" s="22"/>
      <c r="L98" s="50"/>
      <c r="M98" s="23"/>
      <c r="N98" s="25"/>
      <c r="P98" s="59"/>
      <c r="Q98" s="20">
        <v>1675</v>
      </c>
      <c r="R98" s="21" t="s">
        <v>48</v>
      </c>
      <c r="S98" s="62"/>
      <c r="T98" s="78"/>
      <c r="U98" s="62"/>
      <c r="V98" s="62"/>
      <c r="W98" s="62"/>
      <c r="X98" s="81"/>
      <c r="Y98" s="80"/>
      <c r="Z98" s="79"/>
    </row>
    <row r="99" spans="2:26" ht="15" hidden="1" customHeight="1" outlineLevel="1">
      <c r="B99" s="19" t="s">
        <v>49</v>
      </c>
      <c r="C99" s="28">
        <v>1615</v>
      </c>
      <c r="D99" s="21" t="s">
        <v>50</v>
      </c>
      <c r="E99" s="22"/>
      <c r="F99" s="22"/>
      <c r="G99" s="50"/>
      <c r="H99" s="23"/>
      <c r="I99" s="27"/>
      <c r="J99" s="22"/>
      <c r="K99" s="22"/>
      <c r="L99" s="50"/>
      <c r="M99" s="23"/>
      <c r="N99" s="25"/>
      <c r="P99" s="59" t="s">
        <v>49</v>
      </c>
      <c r="Q99" s="28">
        <v>1615</v>
      </c>
      <c r="R99" s="21" t="s">
        <v>50</v>
      </c>
      <c r="S99" s="62"/>
      <c r="T99" s="78"/>
      <c r="U99" s="62"/>
      <c r="V99" s="62"/>
      <c r="W99" s="62"/>
      <c r="X99" s="81"/>
      <c r="Y99" s="80"/>
      <c r="Z99" s="79"/>
    </row>
    <row r="100" spans="2:26" ht="15" hidden="1" customHeight="1" outlineLevel="1">
      <c r="B100" s="19">
        <v>1</v>
      </c>
      <c r="C100" s="28">
        <v>1620</v>
      </c>
      <c r="D100" s="21" t="s">
        <v>51</v>
      </c>
      <c r="E100" s="22"/>
      <c r="F100" s="22"/>
      <c r="G100" s="50"/>
      <c r="H100" s="23"/>
      <c r="I100" s="27"/>
      <c r="J100" s="22"/>
      <c r="K100" s="22"/>
      <c r="L100" s="50"/>
      <c r="M100" s="23"/>
      <c r="N100" s="25"/>
      <c r="P100" s="59">
        <v>1</v>
      </c>
      <c r="Q100" s="28">
        <v>1620</v>
      </c>
      <c r="R100" s="21" t="s">
        <v>51</v>
      </c>
      <c r="S100" s="62"/>
      <c r="T100" s="78"/>
      <c r="U100" s="62"/>
      <c r="V100" s="62"/>
      <c r="W100" s="62"/>
      <c r="X100" s="81"/>
      <c r="Y100" s="80"/>
      <c r="Z100" s="79"/>
    </row>
    <row r="101" spans="2:26" collapsed="1">
      <c r="B101" s="59" t="s">
        <v>49</v>
      </c>
      <c r="C101" s="20">
        <v>1705</v>
      </c>
      <c r="D101" s="21" t="s">
        <v>50</v>
      </c>
      <c r="E101" s="48"/>
      <c r="F101" s="48"/>
      <c r="G101" s="51"/>
      <c r="H101" s="49"/>
      <c r="I101" s="27"/>
      <c r="J101" s="48"/>
      <c r="K101" s="48"/>
      <c r="L101" s="51"/>
      <c r="M101" s="49"/>
      <c r="N101" s="25"/>
      <c r="P101" s="59" t="s">
        <v>49</v>
      </c>
      <c r="Q101" s="20">
        <v>1705</v>
      </c>
      <c r="R101" s="21" t="s">
        <v>50</v>
      </c>
      <c r="S101" s="69"/>
      <c r="T101" s="83"/>
      <c r="U101" s="69"/>
      <c r="V101" s="69"/>
      <c r="W101" s="69"/>
      <c r="X101" s="84"/>
      <c r="Y101" s="85"/>
      <c r="Z101" s="86"/>
    </row>
    <row r="102" spans="2:26">
      <c r="B102" s="59">
        <v>14.1</v>
      </c>
      <c r="C102" s="28">
        <v>1706</v>
      </c>
      <c r="D102" s="21" t="s">
        <v>52</v>
      </c>
      <c r="E102" s="48">
        <f>H25</f>
        <v>4983214.798649611</v>
      </c>
      <c r="F102" s="48"/>
      <c r="G102" s="51"/>
      <c r="H102" s="49">
        <f>E102+F102+G102</f>
        <v>4983214.798649611</v>
      </c>
      <c r="I102" s="27"/>
      <c r="J102" s="48">
        <f>M25</f>
        <v>37374.110989872082</v>
      </c>
      <c r="K102" s="48">
        <f>Z102</f>
        <v>49832.147986496107</v>
      </c>
      <c r="L102" s="51"/>
      <c r="M102" s="49">
        <f>J102+K102-L102</f>
        <v>87206.25897636819</v>
      </c>
      <c r="N102" s="25">
        <f t="shared" ref="N102" si="12">H102-M102</f>
        <v>4896008.5396732427</v>
      </c>
      <c r="P102" s="59">
        <v>14.1</v>
      </c>
      <c r="Q102" s="28">
        <v>1706</v>
      </c>
      <c r="R102" s="21" t="s">
        <v>52</v>
      </c>
      <c r="S102" s="69">
        <f>E102</f>
        <v>4983214.798649611</v>
      </c>
      <c r="T102" s="83"/>
      <c r="U102" s="69">
        <f t="shared" ref="U102:U106" si="13">S102-T102</f>
        <v>4983214.798649611</v>
      </c>
      <c r="V102" s="69"/>
      <c r="W102" s="69">
        <f t="shared" ref="W102:W106" si="14">U102+(V102/2)</f>
        <v>4983214.798649611</v>
      </c>
      <c r="X102" s="84">
        <v>100</v>
      </c>
      <c r="Y102" s="85">
        <f t="shared" ref="Y102:Y106" si="15">1/X102</f>
        <v>0.01</v>
      </c>
      <c r="Z102" s="69">
        <f>(W102*Y102)</f>
        <v>49832.147986496107</v>
      </c>
    </row>
    <row r="103" spans="2:26">
      <c r="B103" s="59">
        <v>1</v>
      </c>
      <c r="C103" s="20">
        <v>1708</v>
      </c>
      <c r="D103" s="21" t="s">
        <v>51</v>
      </c>
      <c r="E103" s="48"/>
      <c r="F103" s="48"/>
      <c r="G103" s="51"/>
      <c r="H103" s="49"/>
      <c r="I103" s="27"/>
      <c r="J103" s="48"/>
      <c r="K103" s="48"/>
      <c r="L103" s="51"/>
      <c r="M103" s="49"/>
      <c r="N103" s="25"/>
      <c r="P103" s="59">
        <v>1</v>
      </c>
      <c r="Q103" s="20">
        <v>1708</v>
      </c>
      <c r="R103" s="21" t="s">
        <v>51</v>
      </c>
      <c r="S103" s="69"/>
      <c r="T103" s="83"/>
      <c r="U103" s="69"/>
      <c r="V103" s="69"/>
      <c r="W103" s="69"/>
      <c r="X103" s="84"/>
      <c r="Y103" s="85"/>
      <c r="Z103" s="86"/>
    </row>
    <row r="104" spans="2:26" ht="15" customHeight="1">
      <c r="B104" s="59">
        <v>47</v>
      </c>
      <c r="C104" s="20">
        <v>1715</v>
      </c>
      <c r="D104" s="21" t="s">
        <v>53</v>
      </c>
      <c r="E104" s="48"/>
      <c r="F104" s="48"/>
      <c r="G104" s="51"/>
      <c r="H104" s="49"/>
      <c r="I104" s="27"/>
      <c r="J104" s="48"/>
      <c r="K104" s="48"/>
      <c r="L104" s="51"/>
      <c r="M104" s="49"/>
      <c r="N104" s="25"/>
      <c r="P104" s="59">
        <v>47</v>
      </c>
      <c r="Q104" s="20">
        <v>1715</v>
      </c>
      <c r="R104" s="21" t="s">
        <v>53</v>
      </c>
      <c r="S104" s="69"/>
      <c r="T104" s="83"/>
      <c r="U104" s="69"/>
      <c r="V104" s="69"/>
      <c r="W104" s="69"/>
      <c r="X104" s="84"/>
      <c r="Y104" s="85"/>
      <c r="Z104" s="86"/>
    </row>
    <row r="105" spans="2:26">
      <c r="B105" s="59">
        <v>47</v>
      </c>
      <c r="C105" s="20">
        <v>1720</v>
      </c>
      <c r="D105" s="21" t="s">
        <v>54</v>
      </c>
      <c r="E105" s="48">
        <f>H28</f>
        <v>83460939.724783093</v>
      </c>
      <c r="F105" s="48"/>
      <c r="G105" s="51"/>
      <c r="H105" s="49">
        <f>E105+F105+G105</f>
        <v>83460939.724783093</v>
      </c>
      <c r="I105" s="27"/>
      <c r="J105" s="48">
        <f>M28</f>
        <v>695507.83103985921</v>
      </c>
      <c r="K105" s="48">
        <f>Z105</f>
        <v>927343.77471981221</v>
      </c>
      <c r="L105" s="51"/>
      <c r="M105" s="49">
        <f>J105+K105-L105</f>
        <v>1622851.6057596714</v>
      </c>
      <c r="N105" s="25">
        <f t="shared" ref="N105:N106" si="16">H105-M105</f>
        <v>81838088.119023427</v>
      </c>
      <c r="P105" s="59">
        <v>47</v>
      </c>
      <c r="Q105" s="20">
        <v>1720</v>
      </c>
      <c r="R105" s="21" t="s">
        <v>54</v>
      </c>
      <c r="S105" s="69">
        <f>E105</f>
        <v>83460939.724783093</v>
      </c>
      <c r="T105" s="83"/>
      <c r="U105" s="69">
        <f t="shared" si="13"/>
        <v>83460939.724783093</v>
      </c>
      <c r="V105" s="69"/>
      <c r="W105" s="69">
        <f t="shared" si="14"/>
        <v>83460939.724783093</v>
      </c>
      <c r="X105" s="84">
        <v>90</v>
      </c>
      <c r="Y105" s="85">
        <f t="shared" si="15"/>
        <v>1.1111111111111112E-2</v>
      </c>
      <c r="Z105" s="69">
        <f>(W105*Y105)</f>
        <v>927343.77471981221</v>
      </c>
    </row>
    <row r="106" spans="2:26">
      <c r="B106" s="59">
        <v>47</v>
      </c>
      <c r="C106" s="20">
        <v>1730</v>
      </c>
      <c r="D106" s="21" t="s">
        <v>55</v>
      </c>
      <c r="E106" s="48">
        <f>H29</f>
        <v>23257643.826567292</v>
      </c>
      <c r="F106" s="48"/>
      <c r="G106" s="51"/>
      <c r="H106" s="49">
        <f>E106+F106+G106</f>
        <v>23257643.826567292</v>
      </c>
      <c r="I106" s="27"/>
      <c r="J106" s="48">
        <f>M29</f>
        <v>268399.51111111016</v>
      </c>
      <c r="K106" s="48">
        <f>Z106</f>
        <v>357866.01481481356</v>
      </c>
      <c r="L106" s="51"/>
      <c r="M106" s="49">
        <f>J106+K106-L106</f>
        <v>626265.52592592372</v>
      </c>
      <c r="N106" s="25">
        <f t="shared" si="16"/>
        <v>22631378.300641369</v>
      </c>
      <c r="P106" s="59">
        <v>47</v>
      </c>
      <c r="Q106" s="20">
        <v>1730</v>
      </c>
      <c r="R106" s="21" t="s">
        <v>55</v>
      </c>
      <c r="S106" s="69">
        <f>E106</f>
        <v>23257643.826567292</v>
      </c>
      <c r="T106" s="83"/>
      <c r="U106" s="69">
        <f t="shared" si="13"/>
        <v>23257643.826567292</v>
      </c>
      <c r="V106" s="69">
        <f>F106</f>
        <v>0</v>
      </c>
      <c r="W106" s="69">
        <f t="shared" si="14"/>
        <v>23257643.826567292</v>
      </c>
      <c r="X106" s="84">
        <v>64.989808653952579</v>
      </c>
      <c r="Y106" s="85">
        <f t="shared" si="15"/>
        <v>1.5387027915786632E-2</v>
      </c>
      <c r="Z106" s="69">
        <f>(W106*Y106)</f>
        <v>357866.01481481356</v>
      </c>
    </row>
    <row r="107" spans="2:26" ht="15" customHeight="1">
      <c r="B107" s="59">
        <v>47</v>
      </c>
      <c r="C107" s="20">
        <v>1735</v>
      </c>
      <c r="D107" s="21" t="s">
        <v>56</v>
      </c>
      <c r="E107" s="48"/>
      <c r="F107" s="48"/>
      <c r="G107" s="51"/>
      <c r="H107" s="49"/>
      <c r="I107" s="27"/>
      <c r="J107" s="48"/>
      <c r="K107" s="48"/>
      <c r="L107" s="51"/>
      <c r="M107" s="49"/>
      <c r="N107" s="25"/>
      <c r="P107" s="59">
        <v>47</v>
      </c>
      <c r="Q107" s="20">
        <v>1735</v>
      </c>
      <c r="R107" s="21" t="s">
        <v>56</v>
      </c>
      <c r="S107" s="69"/>
      <c r="T107" s="83"/>
      <c r="U107" s="69"/>
      <c r="V107" s="69"/>
      <c r="W107" s="69"/>
      <c r="X107" s="84"/>
      <c r="Y107" s="85"/>
      <c r="Z107" s="86"/>
    </row>
    <row r="108" spans="2:26" ht="15" customHeight="1">
      <c r="B108" s="59">
        <v>47</v>
      </c>
      <c r="C108" s="20">
        <v>1740</v>
      </c>
      <c r="D108" s="21" t="s">
        <v>57</v>
      </c>
      <c r="E108" s="48"/>
      <c r="F108" s="48"/>
      <c r="G108" s="51"/>
      <c r="H108" s="49"/>
      <c r="I108" s="27"/>
      <c r="J108" s="48"/>
      <c r="K108" s="48"/>
      <c r="L108" s="51"/>
      <c r="M108" s="49"/>
      <c r="N108" s="25"/>
      <c r="P108" s="59">
        <v>47</v>
      </c>
      <c r="Q108" s="20">
        <v>1740</v>
      </c>
      <c r="R108" s="21" t="s">
        <v>57</v>
      </c>
      <c r="S108" s="69"/>
      <c r="T108" s="83"/>
      <c r="U108" s="69"/>
      <c r="V108" s="69"/>
      <c r="W108" s="69"/>
      <c r="X108" s="84"/>
      <c r="Y108" s="85"/>
      <c r="Z108" s="86"/>
    </row>
    <row r="109" spans="2:26">
      <c r="B109" s="59">
        <v>17</v>
      </c>
      <c r="C109" s="20">
        <v>1745</v>
      </c>
      <c r="D109" s="21" t="s">
        <v>58</v>
      </c>
      <c r="E109" s="48"/>
      <c r="F109" s="48"/>
      <c r="G109" s="51"/>
      <c r="H109" s="49"/>
      <c r="I109" s="27"/>
      <c r="J109" s="48"/>
      <c r="K109" s="48"/>
      <c r="L109" s="51"/>
      <c r="M109" s="49"/>
      <c r="N109" s="25"/>
      <c r="P109" s="59">
        <v>17</v>
      </c>
      <c r="Q109" s="20">
        <v>1745</v>
      </c>
      <c r="R109" s="21" t="s">
        <v>58</v>
      </c>
      <c r="S109" s="69"/>
      <c r="T109" s="83"/>
      <c r="U109" s="69"/>
      <c r="V109" s="69"/>
      <c r="W109" s="69"/>
      <c r="X109" s="84"/>
      <c r="Y109" s="85"/>
      <c r="Z109" s="86"/>
    </row>
    <row r="110" spans="2:26" ht="15" hidden="1" customHeight="1" outlineLevel="1">
      <c r="B110" s="19">
        <v>47</v>
      </c>
      <c r="C110" s="20">
        <v>1830</v>
      </c>
      <c r="D110" s="21" t="s">
        <v>59</v>
      </c>
      <c r="E110" s="48"/>
      <c r="F110" s="48"/>
      <c r="G110" s="51"/>
      <c r="H110" s="49"/>
      <c r="I110" s="27"/>
      <c r="J110" s="48"/>
      <c r="K110" s="48"/>
      <c r="L110" s="51"/>
      <c r="M110" s="49"/>
      <c r="N110" s="25"/>
      <c r="P110" s="59">
        <v>47</v>
      </c>
      <c r="Q110" s="20">
        <v>1830</v>
      </c>
      <c r="R110" s="21" t="s">
        <v>59</v>
      </c>
      <c r="S110" s="62"/>
      <c r="T110" s="78"/>
      <c r="U110" s="62"/>
      <c r="V110" s="62"/>
      <c r="W110" s="62"/>
      <c r="X110" s="81"/>
      <c r="Y110" s="80"/>
      <c r="Z110" s="79"/>
    </row>
    <row r="111" spans="2:26" ht="14.25" hidden="1" outlineLevel="1">
      <c r="B111" s="19">
        <v>47</v>
      </c>
      <c r="C111" s="20">
        <v>1835</v>
      </c>
      <c r="D111" s="21" t="s">
        <v>60</v>
      </c>
      <c r="E111" s="48"/>
      <c r="F111" s="48"/>
      <c r="G111" s="51"/>
      <c r="H111" s="49"/>
      <c r="I111" s="27"/>
      <c r="J111" s="48"/>
      <c r="K111" s="48"/>
      <c r="L111" s="51"/>
      <c r="M111" s="49"/>
      <c r="N111" s="25"/>
      <c r="P111" s="59">
        <v>47</v>
      </c>
      <c r="Q111" s="20">
        <v>1835</v>
      </c>
      <c r="R111" s="21" t="s">
        <v>60</v>
      </c>
      <c r="S111" s="62"/>
      <c r="T111" s="78"/>
      <c r="U111" s="62"/>
      <c r="V111" s="62"/>
      <c r="W111" s="62"/>
      <c r="X111" s="81"/>
      <c r="Y111" s="80"/>
      <c r="Z111" s="79"/>
    </row>
    <row r="112" spans="2:26" ht="15" hidden="1" customHeight="1" outlineLevel="1">
      <c r="B112" s="19" t="s">
        <v>49</v>
      </c>
      <c r="C112" s="20">
        <v>1905</v>
      </c>
      <c r="D112" s="21" t="s">
        <v>50</v>
      </c>
      <c r="E112" s="48"/>
      <c r="F112" s="48"/>
      <c r="G112" s="51"/>
      <c r="H112" s="49"/>
      <c r="I112" s="27"/>
      <c r="J112" s="48"/>
      <c r="K112" s="48"/>
      <c r="L112" s="51"/>
      <c r="M112" s="49"/>
      <c r="N112" s="25"/>
      <c r="P112" s="59" t="s">
        <v>49</v>
      </c>
      <c r="Q112" s="20">
        <v>1905</v>
      </c>
      <c r="R112" s="21" t="s">
        <v>50</v>
      </c>
      <c r="S112" s="62"/>
      <c r="T112" s="78"/>
      <c r="U112" s="62"/>
      <c r="V112" s="62"/>
      <c r="W112" s="62"/>
      <c r="X112" s="81"/>
      <c r="Y112" s="80"/>
      <c r="Z112" s="79"/>
    </row>
    <row r="113" spans="2:26" ht="15" hidden="1" customHeight="1" outlineLevel="1">
      <c r="B113" s="19">
        <v>47</v>
      </c>
      <c r="C113" s="20">
        <v>1908</v>
      </c>
      <c r="D113" s="21" t="s">
        <v>61</v>
      </c>
      <c r="E113" s="48"/>
      <c r="F113" s="48"/>
      <c r="G113" s="51"/>
      <c r="H113" s="49"/>
      <c r="I113" s="27"/>
      <c r="J113" s="48"/>
      <c r="K113" s="48"/>
      <c r="L113" s="51"/>
      <c r="M113" s="49"/>
      <c r="N113" s="25"/>
      <c r="P113" s="59">
        <v>47</v>
      </c>
      <c r="Q113" s="20">
        <v>1908</v>
      </c>
      <c r="R113" s="21" t="s">
        <v>61</v>
      </c>
      <c r="S113" s="62"/>
      <c r="T113" s="78"/>
      <c r="U113" s="62"/>
      <c r="V113" s="62"/>
      <c r="W113" s="62"/>
      <c r="X113" s="81"/>
      <c r="Y113" s="80"/>
      <c r="Z113" s="79"/>
    </row>
    <row r="114" spans="2:26" ht="15" hidden="1" customHeight="1" outlineLevel="1">
      <c r="B114" s="19">
        <v>13</v>
      </c>
      <c r="C114" s="20">
        <v>1910</v>
      </c>
      <c r="D114" s="21" t="s">
        <v>62</v>
      </c>
      <c r="E114" s="48"/>
      <c r="F114" s="48"/>
      <c r="G114" s="51"/>
      <c r="H114" s="49"/>
      <c r="I114" s="27"/>
      <c r="J114" s="48"/>
      <c r="K114" s="48"/>
      <c r="L114" s="51"/>
      <c r="M114" s="49"/>
      <c r="N114" s="25"/>
      <c r="P114" s="59">
        <v>13</v>
      </c>
      <c r="Q114" s="20">
        <v>1910</v>
      </c>
      <c r="R114" s="21" t="s">
        <v>62</v>
      </c>
      <c r="S114" s="62"/>
      <c r="T114" s="78"/>
      <c r="U114" s="62"/>
      <c r="V114" s="62"/>
      <c r="W114" s="62"/>
      <c r="X114" s="81"/>
      <c r="Y114" s="80"/>
      <c r="Z114" s="79"/>
    </row>
    <row r="115" spans="2:26" ht="15" hidden="1" customHeight="1" outlineLevel="1">
      <c r="B115" s="19">
        <v>8</v>
      </c>
      <c r="C115" s="20">
        <v>1915</v>
      </c>
      <c r="D115" s="21" t="s">
        <v>63</v>
      </c>
      <c r="E115" s="48"/>
      <c r="F115" s="48"/>
      <c r="G115" s="51"/>
      <c r="H115" s="49"/>
      <c r="I115" s="27"/>
      <c r="J115" s="48"/>
      <c r="K115" s="48"/>
      <c r="L115" s="51"/>
      <c r="M115" s="49"/>
      <c r="N115" s="25"/>
      <c r="P115" s="59">
        <v>8</v>
      </c>
      <c r="Q115" s="20">
        <v>1915</v>
      </c>
      <c r="R115" s="21" t="s">
        <v>63</v>
      </c>
      <c r="S115" s="62"/>
      <c r="T115" s="78"/>
      <c r="U115" s="62"/>
      <c r="V115" s="62"/>
      <c r="W115" s="62"/>
      <c r="X115" s="81"/>
      <c r="Y115" s="80"/>
      <c r="Z115" s="79"/>
    </row>
    <row r="116" spans="2:26" ht="15" hidden="1" customHeight="1" outlineLevel="1">
      <c r="B116" s="19">
        <v>10</v>
      </c>
      <c r="C116" s="20">
        <v>1920</v>
      </c>
      <c r="D116" s="21" t="s">
        <v>64</v>
      </c>
      <c r="E116" s="48"/>
      <c r="F116" s="48"/>
      <c r="G116" s="51"/>
      <c r="H116" s="49"/>
      <c r="I116" s="27"/>
      <c r="J116" s="48"/>
      <c r="K116" s="48"/>
      <c r="L116" s="51"/>
      <c r="M116" s="49"/>
      <c r="N116" s="25"/>
      <c r="P116" s="59">
        <v>10</v>
      </c>
      <c r="Q116" s="20">
        <v>1920</v>
      </c>
      <c r="R116" s="21" t="s">
        <v>64</v>
      </c>
      <c r="S116" s="62"/>
      <c r="T116" s="78"/>
      <c r="U116" s="62"/>
      <c r="V116" s="62"/>
      <c r="W116" s="62"/>
      <c r="X116" s="81"/>
      <c r="Y116" s="80"/>
      <c r="Z116" s="79"/>
    </row>
    <row r="117" spans="2:26" ht="15" hidden="1" customHeight="1" outlineLevel="1">
      <c r="B117" s="19">
        <v>50</v>
      </c>
      <c r="C117" s="28">
        <v>1925</v>
      </c>
      <c r="D117" s="21" t="s">
        <v>65</v>
      </c>
      <c r="E117" s="48"/>
      <c r="F117" s="48"/>
      <c r="G117" s="51"/>
      <c r="H117" s="49"/>
      <c r="I117" s="27"/>
      <c r="J117" s="48"/>
      <c r="K117" s="48"/>
      <c r="L117" s="51"/>
      <c r="M117" s="49"/>
      <c r="N117" s="25"/>
      <c r="P117" s="59">
        <v>50</v>
      </c>
      <c r="Q117" s="28">
        <v>1925</v>
      </c>
      <c r="R117" s="21" t="s">
        <v>65</v>
      </c>
      <c r="S117" s="62"/>
      <c r="T117" s="78"/>
      <c r="U117" s="62"/>
      <c r="V117" s="62"/>
      <c r="W117" s="62"/>
      <c r="X117" s="81"/>
      <c r="Y117" s="80"/>
      <c r="Z117" s="79"/>
    </row>
    <row r="118" spans="2:26" ht="15" hidden="1" customHeight="1" outlineLevel="1">
      <c r="B118" s="19">
        <v>10</v>
      </c>
      <c r="C118" s="20">
        <v>1930</v>
      </c>
      <c r="D118" s="21" t="s">
        <v>66</v>
      </c>
      <c r="E118" s="48"/>
      <c r="F118" s="48"/>
      <c r="G118" s="51"/>
      <c r="H118" s="49"/>
      <c r="I118" s="27"/>
      <c r="J118" s="48"/>
      <c r="K118" s="48"/>
      <c r="L118" s="51"/>
      <c r="M118" s="49"/>
      <c r="N118" s="25"/>
      <c r="P118" s="59">
        <v>10</v>
      </c>
      <c r="Q118" s="20">
        <v>1930</v>
      </c>
      <c r="R118" s="21" t="s">
        <v>66</v>
      </c>
      <c r="S118" s="62"/>
      <c r="T118" s="78"/>
      <c r="U118" s="62"/>
      <c r="V118" s="62"/>
      <c r="W118" s="62"/>
      <c r="X118" s="81"/>
      <c r="Y118" s="80"/>
      <c r="Z118" s="79"/>
    </row>
    <row r="119" spans="2:26" ht="15" hidden="1" customHeight="1" outlineLevel="1">
      <c r="B119" s="19">
        <v>8</v>
      </c>
      <c r="C119" s="20">
        <v>1935</v>
      </c>
      <c r="D119" s="21" t="s">
        <v>67</v>
      </c>
      <c r="E119" s="48"/>
      <c r="F119" s="48"/>
      <c r="G119" s="51"/>
      <c r="H119" s="49"/>
      <c r="I119" s="27"/>
      <c r="J119" s="48"/>
      <c r="K119" s="48"/>
      <c r="L119" s="51"/>
      <c r="M119" s="49"/>
      <c r="N119" s="25"/>
      <c r="P119" s="59">
        <v>8</v>
      </c>
      <c r="Q119" s="20">
        <v>1935</v>
      </c>
      <c r="R119" s="21" t="s">
        <v>67</v>
      </c>
      <c r="S119" s="62"/>
      <c r="T119" s="78"/>
      <c r="U119" s="62"/>
      <c r="V119" s="62"/>
      <c r="W119" s="62"/>
      <c r="X119" s="81"/>
      <c r="Y119" s="80"/>
      <c r="Z119" s="79"/>
    </row>
    <row r="120" spans="2:26" ht="15" hidden="1" customHeight="1" outlineLevel="1">
      <c r="B120" s="19">
        <v>8</v>
      </c>
      <c r="C120" s="20">
        <v>1940</v>
      </c>
      <c r="D120" s="21" t="s">
        <v>68</v>
      </c>
      <c r="E120" s="48"/>
      <c r="F120" s="48"/>
      <c r="G120" s="51"/>
      <c r="H120" s="49"/>
      <c r="I120" s="27"/>
      <c r="J120" s="48"/>
      <c r="K120" s="48"/>
      <c r="L120" s="51"/>
      <c r="M120" s="49"/>
      <c r="N120" s="25"/>
      <c r="P120" s="59">
        <v>8</v>
      </c>
      <c r="Q120" s="20">
        <v>1940</v>
      </c>
      <c r="R120" s="21" t="s">
        <v>68</v>
      </c>
      <c r="S120" s="62"/>
      <c r="T120" s="78"/>
      <c r="U120" s="62"/>
      <c r="V120" s="62"/>
      <c r="W120" s="62"/>
      <c r="X120" s="81"/>
      <c r="Y120" s="80"/>
      <c r="Z120" s="79"/>
    </row>
    <row r="121" spans="2:26" ht="15" hidden="1" customHeight="1" outlineLevel="1">
      <c r="B121" s="19">
        <v>8</v>
      </c>
      <c r="C121" s="20">
        <v>1945</v>
      </c>
      <c r="D121" s="21" t="s">
        <v>69</v>
      </c>
      <c r="E121" s="48"/>
      <c r="F121" s="48"/>
      <c r="G121" s="51"/>
      <c r="H121" s="49"/>
      <c r="I121" s="27"/>
      <c r="J121" s="48"/>
      <c r="K121" s="48"/>
      <c r="L121" s="51"/>
      <c r="M121" s="49"/>
      <c r="N121" s="25"/>
      <c r="P121" s="59">
        <v>8</v>
      </c>
      <c r="Q121" s="20">
        <v>1945</v>
      </c>
      <c r="R121" s="21" t="s">
        <v>69</v>
      </c>
      <c r="S121" s="62"/>
      <c r="T121" s="78"/>
      <c r="U121" s="62"/>
      <c r="V121" s="62"/>
      <c r="W121" s="62"/>
      <c r="X121" s="81"/>
      <c r="Y121" s="80"/>
      <c r="Z121" s="79"/>
    </row>
    <row r="122" spans="2:26" ht="15" hidden="1" customHeight="1" outlineLevel="1">
      <c r="B122" s="19">
        <v>8</v>
      </c>
      <c r="C122" s="20">
        <v>1950</v>
      </c>
      <c r="D122" s="21" t="s">
        <v>70</v>
      </c>
      <c r="E122" s="48"/>
      <c r="F122" s="48"/>
      <c r="G122" s="51"/>
      <c r="H122" s="49"/>
      <c r="I122" s="27"/>
      <c r="J122" s="48"/>
      <c r="K122" s="48"/>
      <c r="L122" s="51"/>
      <c r="M122" s="49"/>
      <c r="N122" s="25"/>
      <c r="P122" s="59">
        <v>8</v>
      </c>
      <c r="Q122" s="20">
        <v>1950</v>
      </c>
      <c r="R122" s="21" t="s">
        <v>70</v>
      </c>
      <c r="S122" s="62"/>
      <c r="T122" s="78"/>
      <c r="U122" s="62"/>
      <c r="V122" s="62"/>
      <c r="W122" s="62"/>
      <c r="X122" s="81"/>
      <c r="Y122" s="80"/>
      <c r="Z122" s="79"/>
    </row>
    <row r="123" spans="2:26" ht="15" hidden="1" customHeight="1" outlineLevel="1">
      <c r="B123" s="19">
        <v>8</v>
      </c>
      <c r="C123" s="20">
        <v>1955</v>
      </c>
      <c r="D123" s="21" t="s">
        <v>71</v>
      </c>
      <c r="E123" s="48"/>
      <c r="F123" s="48"/>
      <c r="G123" s="51"/>
      <c r="H123" s="49"/>
      <c r="I123" s="27"/>
      <c r="J123" s="48"/>
      <c r="K123" s="48"/>
      <c r="L123" s="51"/>
      <c r="M123" s="49"/>
      <c r="N123" s="25"/>
      <c r="P123" s="59">
        <v>8</v>
      </c>
      <c r="Q123" s="20">
        <v>1955</v>
      </c>
      <c r="R123" s="21" t="s">
        <v>71</v>
      </c>
      <c r="S123" s="62"/>
      <c r="T123" s="78"/>
      <c r="U123" s="62"/>
      <c r="V123" s="62"/>
      <c r="W123" s="62"/>
      <c r="X123" s="81"/>
      <c r="Y123" s="80"/>
      <c r="Z123" s="79"/>
    </row>
    <row r="124" spans="2:26" ht="14.25" hidden="1" outlineLevel="1">
      <c r="B124" s="19">
        <v>8</v>
      </c>
      <c r="C124" s="20">
        <v>1960</v>
      </c>
      <c r="D124" s="21" t="s">
        <v>72</v>
      </c>
      <c r="E124" s="48"/>
      <c r="F124" s="48"/>
      <c r="G124" s="51"/>
      <c r="H124" s="49"/>
      <c r="I124" s="27"/>
      <c r="J124" s="48"/>
      <c r="K124" s="48"/>
      <c r="L124" s="51"/>
      <c r="M124" s="49"/>
      <c r="N124" s="25"/>
      <c r="P124" s="59">
        <v>8</v>
      </c>
      <c r="Q124" s="20">
        <v>1960</v>
      </c>
      <c r="R124" s="21" t="s">
        <v>72</v>
      </c>
      <c r="S124" s="62"/>
      <c r="T124" s="78"/>
      <c r="U124" s="62"/>
      <c r="V124" s="62"/>
      <c r="W124" s="62"/>
      <c r="X124" s="81"/>
      <c r="Y124" s="80"/>
      <c r="Z124" s="79"/>
    </row>
    <row r="125" spans="2:26" ht="25.5" hidden="1" customHeight="1" outlineLevel="1">
      <c r="B125" s="30">
        <v>47</v>
      </c>
      <c r="C125" s="20">
        <v>1970</v>
      </c>
      <c r="D125" s="21" t="s">
        <v>73</v>
      </c>
      <c r="E125" s="48"/>
      <c r="F125" s="48"/>
      <c r="G125" s="51"/>
      <c r="H125" s="49"/>
      <c r="I125" s="27"/>
      <c r="J125" s="48"/>
      <c r="K125" s="48"/>
      <c r="L125" s="51"/>
      <c r="M125" s="49"/>
      <c r="N125" s="25"/>
      <c r="P125" s="72">
        <v>47</v>
      </c>
      <c r="Q125" s="20">
        <v>1970</v>
      </c>
      <c r="R125" s="21" t="s">
        <v>73</v>
      </c>
      <c r="S125" s="62"/>
      <c r="T125" s="78"/>
      <c r="U125" s="62"/>
      <c r="V125" s="62"/>
      <c r="W125" s="62"/>
      <c r="X125" s="81"/>
      <c r="Y125" s="80"/>
      <c r="Z125" s="79"/>
    </row>
    <row r="126" spans="2:26" ht="25.5" hidden="1" customHeight="1" outlineLevel="1">
      <c r="B126" s="19">
        <v>47</v>
      </c>
      <c r="C126" s="20">
        <v>1975</v>
      </c>
      <c r="D126" s="21" t="s">
        <v>74</v>
      </c>
      <c r="E126" s="48"/>
      <c r="F126" s="48"/>
      <c r="G126" s="51"/>
      <c r="H126" s="49"/>
      <c r="I126" s="27"/>
      <c r="J126" s="48"/>
      <c r="K126" s="48"/>
      <c r="L126" s="51"/>
      <c r="M126" s="49"/>
      <c r="N126" s="25"/>
      <c r="P126" s="59">
        <v>47</v>
      </c>
      <c r="Q126" s="20">
        <v>1975</v>
      </c>
      <c r="R126" s="21" t="s">
        <v>74</v>
      </c>
      <c r="S126" s="62"/>
      <c r="T126" s="78"/>
      <c r="U126" s="62"/>
      <c r="V126" s="62"/>
      <c r="W126" s="62"/>
      <c r="X126" s="81"/>
      <c r="Y126" s="80"/>
      <c r="Z126" s="79"/>
    </row>
    <row r="127" spans="2:26" ht="15" hidden="1" customHeight="1" outlineLevel="1">
      <c r="B127" s="19">
        <v>47</v>
      </c>
      <c r="C127" s="20">
        <v>1980</v>
      </c>
      <c r="D127" s="21" t="s">
        <v>75</v>
      </c>
      <c r="E127" s="48"/>
      <c r="F127" s="48"/>
      <c r="G127" s="51"/>
      <c r="H127" s="49"/>
      <c r="I127" s="27"/>
      <c r="J127" s="48"/>
      <c r="K127" s="48"/>
      <c r="L127" s="51"/>
      <c r="M127" s="49"/>
      <c r="N127" s="25"/>
      <c r="P127" s="59">
        <v>47</v>
      </c>
      <c r="Q127" s="20">
        <v>1980</v>
      </c>
      <c r="R127" s="21" t="s">
        <v>75</v>
      </c>
      <c r="S127" s="62"/>
      <c r="T127" s="78"/>
      <c r="U127" s="62"/>
      <c r="V127" s="62"/>
      <c r="W127" s="62"/>
      <c r="X127" s="81"/>
      <c r="Y127" s="80"/>
      <c r="Z127" s="79"/>
    </row>
    <row r="128" spans="2:26" ht="15" hidden="1" customHeight="1" outlineLevel="1">
      <c r="B128" s="19">
        <v>47</v>
      </c>
      <c r="C128" s="20">
        <v>1985</v>
      </c>
      <c r="D128" s="21" t="s">
        <v>76</v>
      </c>
      <c r="E128" s="48"/>
      <c r="F128" s="48"/>
      <c r="G128" s="51"/>
      <c r="H128" s="49"/>
      <c r="I128" s="27"/>
      <c r="J128" s="48"/>
      <c r="K128" s="48"/>
      <c r="L128" s="51"/>
      <c r="M128" s="49"/>
      <c r="N128" s="25"/>
      <c r="P128" s="59">
        <v>47</v>
      </c>
      <c r="Q128" s="20">
        <v>1985</v>
      </c>
      <c r="R128" s="21" t="s">
        <v>76</v>
      </c>
      <c r="S128" s="62"/>
      <c r="T128" s="78"/>
      <c r="U128" s="62"/>
      <c r="V128" s="62"/>
      <c r="W128" s="62"/>
      <c r="X128" s="81"/>
      <c r="Y128" s="80"/>
      <c r="Z128" s="79"/>
    </row>
    <row r="129" spans="2:26" ht="15" hidden="1" customHeight="1" outlineLevel="1">
      <c r="B129" s="30">
        <v>47</v>
      </c>
      <c r="C129" s="20">
        <v>1990</v>
      </c>
      <c r="D129" s="31" t="s">
        <v>77</v>
      </c>
      <c r="E129" s="48"/>
      <c r="F129" s="48"/>
      <c r="G129" s="51"/>
      <c r="H129" s="49"/>
      <c r="I129" s="27"/>
      <c r="J129" s="48"/>
      <c r="K129" s="48"/>
      <c r="L129" s="51"/>
      <c r="M129" s="49"/>
      <c r="N129" s="25"/>
      <c r="P129" s="72">
        <v>47</v>
      </c>
      <c r="Q129" s="20">
        <v>1990</v>
      </c>
      <c r="R129" s="31" t="s">
        <v>77</v>
      </c>
      <c r="S129" s="62"/>
      <c r="T129" s="78"/>
      <c r="U129" s="62"/>
      <c r="V129" s="62"/>
      <c r="W129" s="62"/>
      <c r="X129" s="81"/>
      <c r="Y129" s="80"/>
      <c r="Z129" s="79"/>
    </row>
    <row r="130" spans="2:26" ht="15" hidden="1" customHeight="1" outlineLevel="1">
      <c r="B130" s="19">
        <v>47</v>
      </c>
      <c r="C130" s="20">
        <v>1995</v>
      </c>
      <c r="D130" s="21" t="s">
        <v>78</v>
      </c>
      <c r="E130" s="48"/>
      <c r="F130" s="48"/>
      <c r="G130" s="51"/>
      <c r="H130" s="49"/>
      <c r="I130" s="27"/>
      <c r="J130" s="48"/>
      <c r="K130" s="48"/>
      <c r="L130" s="51"/>
      <c r="M130" s="49"/>
      <c r="N130" s="25"/>
      <c r="P130" s="59">
        <v>47</v>
      </c>
      <c r="Q130" s="20">
        <v>1995</v>
      </c>
      <c r="R130" s="21" t="s">
        <v>78</v>
      </c>
      <c r="S130" s="62"/>
      <c r="T130" s="78"/>
      <c r="U130" s="62"/>
      <c r="V130" s="62"/>
      <c r="W130" s="62"/>
      <c r="X130" s="81"/>
      <c r="Y130" s="80"/>
      <c r="Z130" s="79"/>
    </row>
    <row r="131" spans="2:26" ht="15" hidden="1" customHeight="1" outlineLevel="1">
      <c r="B131" s="19">
        <v>47</v>
      </c>
      <c r="C131" s="20">
        <v>2440</v>
      </c>
      <c r="D131" s="21" t="s">
        <v>79</v>
      </c>
      <c r="E131" s="48"/>
      <c r="F131" s="48"/>
      <c r="G131" s="51"/>
      <c r="H131" s="49"/>
      <c r="J131" s="48"/>
      <c r="K131" s="48"/>
      <c r="L131" s="51"/>
      <c r="M131" s="49"/>
      <c r="N131" s="25"/>
      <c r="P131" s="59">
        <v>47</v>
      </c>
      <c r="Q131" s="20">
        <v>2440</v>
      </c>
      <c r="R131" s="21" t="s">
        <v>79</v>
      </c>
      <c r="S131" s="62"/>
      <c r="T131" s="78"/>
      <c r="U131" s="62"/>
      <c r="V131" s="62"/>
      <c r="W131" s="62"/>
      <c r="X131" s="81"/>
      <c r="Y131" s="80"/>
      <c r="Z131" s="79"/>
    </row>
    <row r="132" spans="2:26" ht="15" collapsed="1">
      <c r="B132" s="32"/>
      <c r="C132" s="33"/>
      <c r="D132" s="34"/>
      <c r="E132" s="34"/>
      <c r="F132" s="34"/>
      <c r="G132" s="58"/>
      <c r="H132" s="49"/>
      <c r="J132" s="34"/>
      <c r="K132" s="48"/>
      <c r="L132" s="51"/>
      <c r="M132" s="49"/>
      <c r="N132" s="25"/>
      <c r="P132" s="32"/>
      <c r="Q132" s="33"/>
      <c r="R132" s="73" t="s">
        <v>80</v>
      </c>
      <c r="S132" s="36">
        <f>SUM(S94:S131)</f>
        <v>111701798.34999999</v>
      </c>
      <c r="T132" s="36">
        <f t="shared" ref="T132:Z132" si="17">SUM(T94:T131)</f>
        <v>0</v>
      </c>
      <c r="U132" s="36">
        <f t="shared" si="17"/>
        <v>111701798.34999999</v>
      </c>
      <c r="V132" s="36">
        <f t="shared" si="17"/>
        <v>0</v>
      </c>
      <c r="W132" s="36">
        <f t="shared" si="17"/>
        <v>111701798.34999999</v>
      </c>
      <c r="X132" s="77"/>
      <c r="Y132" s="82"/>
      <c r="Z132" s="36">
        <f t="shared" si="17"/>
        <v>1335041.9375211219</v>
      </c>
    </row>
    <row r="133" spans="2:26">
      <c r="B133" s="32"/>
      <c r="C133" s="33"/>
      <c r="D133" s="35" t="s">
        <v>81</v>
      </c>
      <c r="E133" s="36">
        <f>SUM(E94:E132)</f>
        <v>111701798.34999999</v>
      </c>
      <c r="F133" s="36">
        <f>SUM(F94:F132)</f>
        <v>0</v>
      </c>
      <c r="G133" s="36">
        <f>SUM(G94:G132)</f>
        <v>0</v>
      </c>
      <c r="H133" s="36">
        <f>SUM(H94:H132)</f>
        <v>111701798.34999999</v>
      </c>
      <c r="I133" s="35"/>
      <c r="J133" s="36">
        <f>SUM(J94:J132)</f>
        <v>1001281.4531408416</v>
      </c>
      <c r="K133" s="36">
        <f>SUM(K94:K132)</f>
        <v>1335041.9375211219</v>
      </c>
      <c r="L133" s="36">
        <f>SUM(L94:L131)</f>
        <v>0</v>
      </c>
      <c r="M133" s="36">
        <f>SUM(M94:M132)</f>
        <v>2336323.3906619633</v>
      </c>
      <c r="N133" s="25">
        <f>SUM(N94:N132)</f>
        <v>109365474.95933804</v>
      </c>
    </row>
    <row r="134" spans="2:26" ht="38.25">
      <c r="B134" s="32"/>
      <c r="C134" s="33"/>
      <c r="D134" s="37" t="s">
        <v>105</v>
      </c>
      <c r="E134" s="25"/>
      <c r="F134" s="52"/>
      <c r="G134" s="52"/>
      <c r="H134" s="49"/>
      <c r="I134" s="26"/>
      <c r="J134" s="52"/>
      <c r="K134" s="52"/>
      <c r="L134" s="52"/>
      <c r="M134" s="49">
        <f>J134+K134+L134</f>
        <v>0</v>
      </c>
      <c r="N134" s="25">
        <f>H134-M134</f>
        <v>0</v>
      </c>
    </row>
    <row r="135" spans="2:26" ht="25.5">
      <c r="B135" s="32"/>
      <c r="C135" s="33"/>
      <c r="D135" s="38" t="s">
        <v>106</v>
      </c>
      <c r="E135" s="25"/>
      <c r="F135" s="52"/>
      <c r="G135" s="52"/>
      <c r="H135" s="49"/>
      <c r="I135" s="26"/>
      <c r="J135" s="52"/>
      <c r="K135" s="52"/>
      <c r="L135" s="52"/>
      <c r="M135" s="49">
        <f>J135+K135+L135</f>
        <v>0</v>
      </c>
      <c r="N135" s="25">
        <f>H135-M135</f>
        <v>0</v>
      </c>
    </row>
    <row r="136" spans="2:26">
      <c r="B136" s="32"/>
      <c r="C136" s="33"/>
      <c r="D136" s="35" t="s">
        <v>84</v>
      </c>
      <c r="E136" s="36">
        <f>SUM(E133:E135)</f>
        <v>111701798.34999999</v>
      </c>
      <c r="F136" s="36">
        <f t="shared" ref="F136:G136" si="18">SUM(F133:F135)</f>
        <v>0</v>
      </c>
      <c r="G136" s="36">
        <f t="shared" si="18"/>
        <v>0</v>
      </c>
      <c r="H136" s="36">
        <f>SUM(H133:H135)</f>
        <v>111701798.34999999</v>
      </c>
      <c r="I136" s="35"/>
      <c r="J136" s="36">
        <f>SUM(J133:J135)</f>
        <v>1001281.4531408416</v>
      </c>
      <c r="K136" s="36">
        <f t="shared" ref="K136:L136" si="19">SUM(K133:K135)</f>
        <v>1335041.9375211219</v>
      </c>
      <c r="L136" s="36">
        <f t="shared" si="19"/>
        <v>0</v>
      </c>
      <c r="M136" s="36">
        <f>SUM(M133:M135)</f>
        <v>2336323.3906619633</v>
      </c>
      <c r="N136" s="25">
        <f>H136-M136</f>
        <v>109365474.95933802</v>
      </c>
    </row>
    <row r="137" spans="2:26" ht="14.25">
      <c r="B137" s="32"/>
      <c r="C137" s="33"/>
      <c r="D137" s="97" t="s">
        <v>85</v>
      </c>
      <c r="E137" s="98"/>
      <c r="F137" s="98"/>
      <c r="G137" s="98"/>
      <c r="H137" s="98"/>
      <c r="I137" s="98"/>
      <c r="J137" s="99"/>
      <c r="K137" s="52"/>
      <c r="L137" s="26"/>
      <c r="M137" s="39"/>
      <c r="N137" s="26"/>
    </row>
    <row r="138" spans="2:26" ht="14.25">
      <c r="B138" s="32"/>
      <c r="C138" s="33"/>
      <c r="D138" s="89" t="s">
        <v>80</v>
      </c>
      <c r="E138" s="90"/>
      <c r="F138" s="90"/>
      <c r="G138" s="90"/>
      <c r="H138" s="90"/>
      <c r="I138" s="90"/>
      <c r="J138" s="91"/>
      <c r="K138" s="35">
        <f>K136+K137</f>
        <v>1335041.9375211219</v>
      </c>
      <c r="M138" s="39"/>
      <c r="N138" s="26"/>
    </row>
    <row r="140" spans="2:26">
      <c r="E140" s="40"/>
      <c r="J140" s="3" t="s">
        <v>86</v>
      </c>
    </row>
    <row r="141" spans="2:26" ht="14.25">
      <c r="B141" s="32">
        <v>10</v>
      </c>
      <c r="C141" s="33"/>
      <c r="D141" s="34" t="s">
        <v>87</v>
      </c>
      <c r="E141" s="29"/>
      <c r="J141" s="3" t="s">
        <v>87</v>
      </c>
      <c r="L141" s="56"/>
    </row>
    <row r="142" spans="2:26" ht="14.25">
      <c r="B142" s="32">
        <v>8</v>
      </c>
      <c r="C142" s="33"/>
      <c r="D142" s="34" t="s">
        <v>67</v>
      </c>
      <c r="E142" s="41"/>
      <c r="J142" s="3" t="s">
        <v>67</v>
      </c>
      <c r="L142" s="57"/>
    </row>
    <row r="143" spans="2:26" ht="14.25">
      <c r="J143" s="4" t="s">
        <v>88</v>
      </c>
      <c r="L143" s="42">
        <f>K138-L141-L142</f>
        <v>1335041.9375211219</v>
      </c>
      <c r="M143" s="26"/>
    </row>
    <row r="145" spans="2:14" hidden="1" outlineLevel="1">
      <c r="B145" s="43" t="s">
        <v>89</v>
      </c>
    </row>
    <row r="146" spans="2:14" hidden="1" outlineLevel="1">
      <c r="E146" s="26"/>
      <c r="J146" s="26"/>
    </row>
    <row r="147" spans="2:14" ht="12.75" hidden="1" customHeight="1" outlineLevel="1">
      <c r="B147" s="44">
        <v>1</v>
      </c>
      <c r="C147" s="87" t="s">
        <v>90</v>
      </c>
      <c r="D147" s="87"/>
      <c r="E147" s="87"/>
      <c r="F147" s="87"/>
      <c r="G147" s="87"/>
      <c r="H147" s="87"/>
      <c r="I147" s="87"/>
      <c r="J147" s="87"/>
      <c r="K147" s="87"/>
      <c r="L147" s="87"/>
      <c r="M147" s="87"/>
      <c r="N147" s="87"/>
    </row>
    <row r="148" spans="2:14" hidden="1" outlineLevel="1">
      <c r="B148" s="44"/>
      <c r="C148" s="87"/>
      <c r="D148" s="87"/>
      <c r="E148" s="87"/>
      <c r="F148" s="87"/>
      <c r="G148" s="87"/>
      <c r="H148" s="87"/>
      <c r="I148" s="87"/>
      <c r="J148" s="87"/>
      <c r="K148" s="87"/>
      <c r="L148" s="87"/>
      <c r="M148" s="87"/>
      <c r="N148" s="87"/>
    </row>
    <row r="149" spans="2:14" ht="12.75" hidden="1" customHeight="1" outlineLevel="1">
      <c r="B149" s="44"/>
      <c r="C149" s="45"/>
      <c r="D149" s="46"/>
      <c r="E149" s="46"/>
      <c r="F149" s="46"/>
      <c r="G149" s="46"/>
      <c r="H149" s="46"/>
      <c r="I149" s="46"/>
      <c r="J149" s="46"/>
      <c r="K149" s="46"/>
      <c r="L149" s="46"/>
      <c r="M149" s="46"/>
      <c r="N149" s="46"/>
    </row>
    <row r="150" spans="2:14" ht="12.75" hidden="1" customHeight="1" outlineLevel="1">
      <c r="B150" s="44">
        <v>2</v>
      </c>
      <c r="C150" s="87" t="s">
        <v>91</v>
      </c>
      <c r="D150" s="87"/>
      <c r="E150" s="87"/>
      <c r="F150" s="87"/>
      <c r="G150" s="87"/>
      <c r="H150" s="87"/>
      <c r="I150" s="87"/>
      <c r="J150" s="87"/>
      <c r="K150" s="87"/>
      <c r="L150" s="87"/>
      <c r="M150" s="87"/>
      <c r="N150" s="87"/>
    </row>
    <row r="151" spans="2:14" hidden="1" outlineLevel="1">
      <c r="B151" s="44"/>
      <c r="C151" s="87"/>
      <c r="D151" s="87"/>
      <c r="E151" s="87"/>
      <c r="F151" s="87"/>
      <c r="G151" s="87"/>
      <c r="H151" s="87"/>
      <c r="I151" s="87"/>
      <c r="J151" s="87"/>
      <c r="K151" s="87"/>
      <c r="L151" s="87"/>
      <c r="M151" s="87"/>
      <c r="N151" s="87"/>
    </row>
    <row r="152" spans="2:14" hidden="1" outlineLevel="1">
      <c r="B152" s="44"/>
      <c r="C152" s="45"/>
      <c r="D152" s="46"/>
      <c r="E152" s="46"/>
      <c r="F152" s="46"/>
      <c r="G152" s="46"/>
      <c r="H152" s="46"/>
      <c r="I152" s="46"/>
      <c r="J152" s="46"/>
      <c r="K152" s="46"/>
      <c r="L152" s="46"/>
      <c r="M152" s="46"/>
      <c r="N152" s="46"/>
    </row>
    <row r="153" spans="2:14" ht="12.75" hidden="1" customHeight="1" outlineLevel="1">
      <c r="B153" s="44">
        <v>3</v>
      </c>
      <c r="C153" s="87" t="s">
        <v>92</v>
      </c>
      <c r="D153" s="87"/>
      <c r="E153" s="87"/>
      <c r="F153" s="87"/>
      <c r="G153" s="87"/>
      <c r="H153" s="87"/>
      <c r="I153" s="87"/>
      <c r="J153" s="87"/>
      <c r="K153" s="87"/>
      <c r="L153" s="87"/>
      <c r="M153" s="87"/>
      <c r="N153" s="87"/>
    </row>
    <row r="154" spans="2:14" hidden="1" outlineLevel="1">
      <c r="B154" s="44"/>
      <c r="C154" s="45"/>
      <c r="D154" s="46"/>
      <c r="E154" s="46"/>
      <c r="F154" s="46"/>
      <c r="G154" s="46"/>
      <c r="H154" s="46"/>
      <c r="I154" s="46"/>
      <c r="J154" s="46"/>
      <c r="K154" s="46"/>
      <c r="L154" s="46"/>
      <c r="M154" s="46"/>
      <c r="N154" s="46"/>
    </row>
    <row r="155" spans="2:14" hidden="1" outlineLevel="1">
      <c r="B155" s="44">
        <v>4</v>
      </c>
      <c r="C155" s="47" t="s">
        <v>93</v>
      </c>
      <c r="D155" s="46"/>
      <c r="E155" s="46"/>
      <c r="F155" s="46"/>
      <c r="G155" s="46"/>
      <c r="H155" s="46"/>
      <c r="I155" s="46"/>
      <c r="J155" s="46"/>
      <c r="K155" s="46"/>
      <c r="L155" s="46"/>
      <c r="M155" s="46"/>
      <c r="N155" s="46"/>
    </row>
    <row r="156" spans="2:14" hidden="1" outlineLevel="1">
      <c r="B156" s="44"/>
      <c r="C156" s="45"/>
      <c r="D156" s="46"/>
      <c r="E156" s="46"/>
      <c r="F156" s="46"/>
      <c r="G156" s="46"/>
      <c r="H156" s="46"/>
      <c r="I156" s="46"/>
      <c r="J156" s="46"/>
      <c r="K156" s="46"/>
      <c r="L156" s="46"/>
      <c r="M156" s="46"/>
      <c r="N156" s="46"/>
    </row>
    <row r="157" spans="2:14" hidden="1" outlineLevel="1">
      <c r="B157" s="44">
        <v>5</v>
      </c>
      <c r="C157" s="47" t="s">
        <v>94</v>
      </c>
      <c r="D157" s="46"/>
      <c r="E157" s="46"/>
      <c r="F157" s="46"/>
      <c r="G157" s="46"/>
      <c r="H157" s="46"/>
      <c r="I157" s="46"/>
      <c r="J157" s="46"/>
      <c r="K157" s="46"/>
      <c r="L157" s="46"/>
      <c r="M157" s="46"/>
      <c r="N157" s="46"/>
    </row>
    <row r="158" spans="2:14" hidden="1" outlineLevel="1">
      <c r="B158" s="44"/>
      <c r="C158" s="45"/>
      <c r="D158" s="46"/>
      <c r="E158" s="46"/>
      <c r="F158" s="46"/>
      <c r="G158" s="46"/>
      <c r="H158" s="46"/>
      <c r="I158" s="46"/>
      <c r="J158" s="46"/>
      <c r="K158" s="46"/>
      <c r="L158" s="46"/>
      <c r="M158" s="46"/>
      <c r="N158" s="46"/>
    </row>
    <row r="159" spans="2:14" ht="12.75" hidden="1" customHeight="1" outlineLevel="1">
      <c r="B159" s="44">
        <v>6</v>
      </c>
      <c r="C159" s="87" t="s">
        <v>95</v>
      </c>
      <c r="D159" s="87"/>
      <c r="E159" s="87"/>
      <c r="F159" s="87"/>
      <c r="G159" s="87"/>
      <c r="H159" s="87"/>
      <c r="I159" s="87"/>
      <c r="J159" s="87"/>
      <c r="K159" s="87"/>
      <c r="L159" s="87"/>
      <c r="M159" s="87"/>
      <c r="N159" s="87"/>
    </row>
    <row r="160" spans="2:14" hidden="1" outlineLevel="1">
      <c r="B160" s="46"/>
      <c r="C160" s="87"/>
      <c r="D160" s="87"/>
      <c r="E160" s="87"/>
      <c r="F160" s="87"/>
      <c r="G160" s="87"/>
      <c r="H160" s="87"/>
      <c r="I160" s="87"/>
      <c r="J160" s="87"/>
      <c r="K160" s="87"/>
      <c r="L160" s="87"/>
      <c r="M160" s="87"/>
      <c r="N160" s="87"/>
    </row>
    <row r="161" spans="2:26" hidden="1" outlineLevel="1">
      <c r="B161" s="46"/>
      <c r="C161" s="87"/>
      <c r="D161" s="87"/>
      <c r="E161" s="87"/>
      <c r="F161" s="87"/>
      <c r="G161" s="87"/>
      <c r="H161" s="87"/>
      <c r="I161" s="87"/>
      <c r="J161" s="87"/>
      <c r="K161" s="87"/>
      <c r="L161" s="87"/>
      <c r="M161" s="87"/>
      <c r="N161" s="87"/>
    </row>
    <row r="162" spans="2:26" hidden="1" outlineLevel="1"/>
    <row r="163" spans="2:26" collapsed="1"/>
    <row r="164" spans="2:26" ht="21">
      <c r="B164" s="88" t="s">
        <v>107</v>
      </c>
      <c r="C164" s="88"/>
      <c r="D164" s="88"/>
      <c r="E164" s="88"/>
      <c r="F164" s="88"/>
      <c r="G164" s="88"/>
      <c r="H164" s="88"/>
      <c r="I164" s="88"/>
      <c r="J164" s="88"/>
      <c r="K164" s="88"/>
      <c r="L164" s="88"/>
      <c r="M164" s="88"/>
      <c r="N164" s="88"/>
      <c r="P164" s="100" t="s">
        <v>108</v>
      </c>
      <c r="Q164" s="100"/>
      <c r="R164" s="100"/>
      <c r="S164" s="100"/>
      <c r="T164" s="100"/>
      <c r="U164" s="100"/>
      <c r="V164" s="100"/>
      <c r="W164" s="100"/>
      <c r="X164" s="100"/>
      <c r="Y164" s="100"/>
      <c r="Z164" s="100"/>
    </row>
    <row r="166" spans="2:26" ht="14.25">
      <c r="F166" s="7" t="s">
        <v>9</v>
      </c>
      <c r="G166" s="61" t="s">
        <v>10</v>
      </c>
      <c r="S166" s="7" t="s">
        <v>9</v>
      </c>
      <c r="T166" s="61" t="s">
        <v>10</v>
      </c>
    </row>
    <row r="167" spans="2:26" ht="15">
      <c r="F167" s="7" t="s">
        <v>11</v>
      </c>
      <c r="G167" s="93" t="s">
        <v>98</v>
      </c>
      <c r="H167" s="93"/>
      <c r="J167" s="26"/>
      <c r="S167" s="7" t="s">
        <v>11</v>
      </c>
      <c r="T167" s="93" t="str">
        <f>G167</f>
        <v>1/1/24 - 12/31/24</v>
      </c>
      <c r="U167" s="93"/>
    </row>
    <row r="169" spans="2:26">
      <c r="E169" s="94" t="s">
        <v>13</v>
      </c>
      <c r="F169" s="95"/>
      <c r="G169" s="95"/>
      <c r="H169" s="96"/>
      <c r="J169" s="9"/>
      <c r="K169" s="10" t="s">
        <v>14</v>
      </c>
      <c r="L169" s="10"/>
      <c r="M169" s="11"/>
      <c r="S169" s="74" t="s">
        <v>15</v>
      </c>
      <c r="T169" s="74" t="s">
        <v>16</v>
      </c>
      <c r="U169" s="74" t="s">
        <v>17</v>
      </c>
      <c r="V169" s="74" t="s">
        <v>18</v>
      </c>
      <c r="W169" s="74" t="s">
        <v>19</v>
      </c>
      <c r="X169" s="74" t="s">
        <v>20</v>
      </c>
      <c r="Y169" s="74" t="s">
        <v>21</v>
      </c>
      <c r="Z169" s="74" t="s">
        <v>99</v>
      </c>
    </row>
    <row r="170" spans="2:26" ht="27">
      <c r="B170" s="12" t="s">
        <v>23</v>
      </c>
      <c r="C170" s="13" t="s">
        <v>24</v>
      </c>
      <c r="D170" s="14" t="s">
        <v>25</v>
      </c>
      <c r="E170" s="15" t="s">
        <v>26</v>
      </c>
      <c r="F170" s="16" t="s">
        <v>27</v>
      </c>
      <c r="G170" s="16" t="s">
        <v>28</v>
      </c>
      <c r="H170" s="12" t="s">
        <v>29</v>
      </c>
      <c r="I170" s="17"/>
      <c r="J170" s="18" t="s">
        <v>26</v>
      </c>
      <c r="K170" s="16" t="s">
        <v>30</v>
      </c>
      <c r="L170" s="16" t="s">
        <v>28</v>
      </c>
      <c r="M170" s="12" t="s">
        <v>29</v>
      </c>
      <c r="N170" s="12" t="s">
        <v>31</v>
      </c>
      <c r="P170" s="75" t="s">
        <v>32</v>
      </c>
      <c r="Q170" s="75" t="s">
        <v>33</v>
      </c>
      <c r="R170" s="75" t="s">
        <v>34</v>
      </c>
      <c r="S170" s="76" t="s">
        <v>35</v>
      </c>
      <c r="T170" s="76" t="s">
        <v>36</v>
      </c>
      <c r="U170" s="76" t="s">
        <v>37</v>
      </c>
      <c r="V170" s="76" t="s">
        <v>38</v>
      </c>
      <c r="W170" s="76" t="s">
        <v>39</v>
      </c>
      <c r="X170" s="76" t="s">
        <v>40</v>
      </c>
      <c r="Y170" s="76" t="s">
        <v>41</v>
      </c>
      <c r="Z170" s="76" t="s">
        <v>42</v>
      </c>
    </row>
    <row r="171" spans="2:26" ht="15" hidden="1" customHeight="1" outlineLevel="1">
      <c r="B171" s="19">
        <v>12</v>
      </c>
      <c r="C171" s="20">
        <v>1610</v>
      </c>
      <c r="D171" s="21" t="s">
        <v>43</v>
      </c>
      <c r="E171" s="22"/>
      <c r="F171" s="22"/>
      <c r="G171" s="50"/>
      <c r="H171" s="23"/>
      <c r="I171" s="24"/>
      <c r="J171" s="22"/>
      <c r="K171" s="22"/>
      <c r="L171" s="50"/>
      <c r="M171" s="23"/>
      <c r="N171" s="25"/>
      <c r="P171" s="59">
        <v>12</v>
      </c>
      <c r="Q171" s="20">
        <v>1610</v>
      </c>
      <c r="R171" s="21" t="s">
        <v>43</v>
      </c>
      <c r="S171" s="62"/>
      <c r="T171" s="78"/>
      <c r="U171" s="62"/>
      <c r="V171" s="62"/>
      <c r="W171" s="62"/>
      <c r="X171" s="81"/>
      <c r="Y171" s="80"/>
      <c r="Z171" s="79"/>
    </row>
    <row r="172" spans="2:26" ht="25.5" hidden="1" customHeight="1" outlineLevel="1">
      <c r="B172" s="19">
        <v>12</v>
      </c>
      <c r="C172" s="20">
        <v>1611</v>
      </c>
      <c r="D172" s="21" t="s">
        <v>44</v>
      </c>
      <c r="E172" s="22"/>
      <c r="F172" s="22"/>
      <c r="G172" s="50"/>
      <c r="H172" s="23"/>
      <c r="I172" s="27"/>
      <c r="J172" s="22"/>
      <c r="K172" s="22"/>
      <c r="L172" s="50"/>
      <c r="M172" s="23"/>
      <c r="N172" s="25"/>
      <c r="P172" s="59">
        <v>12</v>
      </c>
      <c r="Q172" s="20">
        <v>1611</v>
      </c>
      <c r="R172" s="21" t="s">
        <v>44</v>
      </c>
      <c r="S172" s="62"/>
      <c r="T172" s="78"/>
      <c r="U172" s="62"/>
      <c r="V172" s="62"/>
      <c r="W172" s="62"/>
      <c r="X172" s="81"/>
      <c r="Y172" s="80"/>
      <c r="Z172" s="79"/>
    </row>
    <row r="173" spans="2:26" ht="25.5" hidden="1" customHeight="1" outlineLevel="1">
      <c r="B173" s="19" t="s">
        <v>45</v>
      </c>
      <c r="C173" s="20">
        <v>1612</v>
      </c>
      <c r="D173" s="21" t="s">
        <v>46</v>
      </c>
      <c r="E173" s="22"/>
      <c r="F173" s="22"/>
      <c r="G173" s="50"/>
      <c r="H173" s="23"/>
      <c r="I173" s="27"/>
      <c r="J173" s="22"/>
      <c r="K173" s="22"/>
      <c r="L173" s="50"/>
      <c r="M173" s="23"/>
      <c r="N173" s="25"/>
      <c r="P173" s="59" t="s">
        <v>45</v>
      </c>
      <c r="Q173" s="20">
        <v>1612</v>
      </c>
      <c r="R173" s="21" t="s">
        <v>46</v>
      </c>
      <c r="S173" s="62"/>
      <c r="T173" s="78"/>
      <c r="U173" s="62"/>
      <c r="V173" s="62"/>
      <c r="W173" s="62"/>
      <c r="X173" s="81"/>
      <c r="Y173" s="80"/>
      <c r="Z173" s="79"/>
    </row>
    <row r="174" spans="2:26" ht="15" hidden="1" customHeight="1" outlineLevel="1">
      <c r="B174" s="19"/>
      <c r="C174" s="20">
        <v>1665</v>
      </c>
      <c r="D174" s="21" t="s">
        <v>47</v>
      </c>
      <c r="E174" s="22"/>
      <c r="F174" s="22"/>
      <c r="G174" s="50"/>
      <c r="H174" s="23"/>
      <c r="I174" s="27"/>
      <c r="J174" s="22"/>
      <c r="K174" s="22"/>
      <c r="L174" s="50"/>
      <c r="M174" s="23"/>
      <c r="N174" s="25"/>
      <c r="P174" s="59"/>
      <c r="Q174" s="20">
        <v>1665</v>
      </c>
      <c r="R174" s="21" t="s">
        <v>47</v>
      </c>
      <c r="S174" s="62"/>
      <c r="T174" s="78"/>
      <c r="U174" s="62"/>
      <c r="V174" s="62"/>
      <c r="W174" s="62"/>
      <c r="X174" s="81"/>
      <c r="Y174" s="80"/>
      <c r="Z174" s="79"/>
    </row>
    <row r="175" spans="2:26" ht="15" hidden="1" customHeight="1" outlineLevel="1">
      <c r="B175" s="19"/>
      <c r="C175" s="20">
        <v>1675</v>
      </c>
      <c r="D175" s="21" t="s">
        <v>48</v>
      </c>
      <c r="E175" s="22"/>
      <c r="F175" s="22"/>
      <c r="G175" s="50"/>
      <c r="H175" s="23"/>
      <c r="I175" s="27"/>
      <c r="J175" s="22"/>
      <c r="K175" s="22"/>
      <c r="L175" s="50"/>
      <c r="M175" s="23"/>
      <c r="N175" s="25"/>
      <c r="P175" s="59"/>
      <c r="Q175" s="20">
        <v>1675</v>
      </c>
      <c r="R175" s="21" t="s">
        <v>48</v>
      </c>
      <c r="S175" s="62"/>
      <c r="T175" s="78"/>
      <c r="U175" s="62"/>
      <c r="V175" s="62"/>
      <c r="W175" s="62"/>
      <c r="X175" s="81"/>
      <c r="Y175" s="80"/>
      <c r="Z175" s="79"/>
    </row>
    <row r="176" spans="2:26" ht="15" hidden="1" customHeight="1" outlineLevel="1">
      <c r="B176" s="19" t="s">
        <v>49</v>
      </c>
      <c r="C176" s="28">
        <v>1615</v>
      </c>
      <c r="D176" s="21" t="s">
        <v>50</v>
      </c>
      <c r="E176" s="22"/>
      <c r="F176" s="22"/>
      <c r="G176" s="50"/>
      <c r="H176" s="23"/>
      <c r="I176" s="27"/>
      <c r="J176" s="22"/>
      <c r="K176" s="22"/>
      <c r="L176" s="50"/>
      <c r="M176" s="23"/>
      <c r="N176" s="25"/>
      <c r="P176" s="59" t="s">
        <v>49</v>
      </c>
      <c r="Q176" s="28">
        <v>1615</v>
      </c>
      <c r="R176" s="21" t="s">
        <v>50</v>
      </c>
      <c r="S176" s="62"/>
      <c r="T176" s="78"/>
      <c r="U176" s="62"/>
      <c r="V176" s="62"/>
      <c r="W176" s="62"/>
      <c r="X176" s="81"/>
      <c r="Y176" s="80"/>
      <c r="Z176" s="79"/>
    </row>
    <row r="177" spans="2:26" ht="15" hidden="1" customHeight="1" outlineLevel="1">
      <c r="B177" s="19">
        <v>1</v>
      </c>
      <c r="C177" s="28">
        <v>1620</v>
      </c>
      <c r="D177" s="21" t="s">
        <v>51</v>
      </c>
      <c r="E177" s="22"/>
      <c r="F177" s="22"/>
      <c r="G177" s="50"/>
      <c r="H177" s="23"/>
      <c r="I177" s="27"/>
      <c r="J177" s="22"/>
      <c r="K177" s="22"/>
      <c r="L177" s="50"/>
      <c r="M177" s="23"/>
      <c r="N177" s="25"/>
      <c r="P177" s="59">
        <v>1</v>
      </c>
      <c r="Q177" s="28">
        <v>1620</v>
      </c>
      <c r="R177" s="21" t="s">
        <v>51</v>
      </c>
      <c r="S177" s="62"/>
      <c r="T177" s="78"/>
      <c r="U177" s="62"/>
      <c r="V177" s="62"/>
      <c r="W177" s="62"/>
      <c r="X177" s="81"/>
      <c r="Y177" s="80"/>
      <c r="Z177" s="79"/>
    </row>
    <row r="178" spans="2:26" collapsed="1">
      <c r="B178" s="59" t="s">
        <v>49</v>
      </c>
      <c r="C178" s="20">
        <v>1705</v>
      </c>
      <c r="D178" s="21" t="s">
        <v>50</v>
      </c>
      <c r="E178" s="48"/>
      <c r="F178" s="48"/>
      <c r="G178" s="51"/>
      <c r="H178" s="49"/>
      <c r="I178" s="27"/>
      <c r="J178" s="48"/>
      <c r="K178" s="48"/>
      <c r="L178" s="51"/>
      <c r="M178" s="49"/>
      <c r="N178" s="25"/>
      <c r="P178" s="59" t="s">
        <v>49</v>
      </c>
      <c r="Q178" s="20">
        <v>1705</v>
      </c>
      <c r="R178" s="21" t="s">
        <v>50</v>
      </c>
      <c r="S178" s="69"/>
      <c r="T178" s="83"/>
      <c r="U178" s="69"/>
      <c r="V178" s="69"/>
      <c r="W178" s="69"/>
      <c r="X178" s="84"/>
      <c r="Y178" s="85"/>
      <c r="Z178" s="86"/>
    </row>
    <row r="179" spans="2:26">
      <c r="B179" s="59">
        <v>14.1</v>
      </c>
      <c r="C179" s="28">
        <v>1706</v>
      </c>
      <c r="D179" s="21" t="s">
        <v>52</v>
      </c>
      <c r="E179" s="48">
        <f>H102</f>
        <v>4983214.798649611</v>
      </c>
      <c r="F179" s="48"/>
      <c r="G179" s="51"/>
      <c r="H179" s="49">
        <f t="shared" ref="H179" si="20">E179+F179+G179</f>
        <v>4983214.798649611</v>
      </c>
      <c r="I179" s="27"/>
      <c r="J179" s="48">
        <f>M102</f>
        <v>87206.25897636819</v>
      </c>
      <c r="K179" s="48">
        <f>Z179</f>
        <v>49832.147986496107</v>
      </c>
      <c r="L179" s="51"/>
      <c r="M179" s="49">
        <f t="shared" ref="M179" si="21">J179+K179-L179</f>
        <v>137038.4069628643</v>
      </c>
      <c r="N179" s="25">
        <f t="shared" ref="N179" si="22">H179-M179</f>
        <v>4846176.3916867469</v>
      </c>
      <c r="P179" s="59">
        <v>14.1</v>
      </c>
      <c r="Q179" s="28">
        <v>1706</v>
      </c>
      <c r="R179" s="21" t="s">
        <v>52</v>
      </c>
      <c r="S179" s="69">
        <f>E179</f>
        <v>4983214.798649611</v>
      </c>
      <c r="T179" s="83"/>
      <c r="U179" s="69">
        <f t="shared" ref="U179" si="23">S179-T179</f>
        <v>4983214.798649611</v>
      </c>
      <c r="V179" s="69"/>
      <c r="W179" s="69">
        <f t="shared" ref="W179" si="24">U179+(V179/2)</f>
        <v>4983214.798649611</v>
      </c>
      <c r="X179" s="84">
        <v>100</v>
      </c>
      <c r="Y179" s="85">
        <f t="shared" ref="Y179:Y183" si="25">1/X179</f>
        <v>0.01</v>
      </c>
      <c r="Z179" s="69">
        <f>W179*Y179</f>
        <v>49832.147986496107</v>
      </c>
    </row>
    <row r="180" spans="2:26">
      <c r="B180" s="59">
        <v>1</v>
      </c>
      <c r="C180" s="20">
        <v>1708</v>
      </c>
      <c r="D180" s="21" t="s">
        <v>51</v>
      </c>
      <c r="E180" s="48"/>
      <c r="F180" s="48"/>
      <c r="G180" s="51"/>
      <c r="H180" s="49"/>
      <c r="I180" s="27"/>
      <c r="J180" s="48"/>
      <c r="K180" s="48"/>
      <c r="L180" s="51"/>
      <c r="M180" s="49"/>
      <c r="N180" s="25"/>
      <c r="P180" s="59">
        <v>1</v>
      </c>
      <c r="Q180" s="20">
        <v>1708</v>
      </c>
      <c r="R180" s="21" t="s">
        <v>51</v>
      </c>
      <c r="S180" s="69"/>
      <c r="T180" s="83"/>
      <c r="U180" s="69"/>
      <c r="V180" s="69"/>
      <c r="W180" s="69"/>
      <c r="X180" s="84"/>
      <c r="Y180" s="85"/>
      <c r="Z180" s="86"/>
    </row>
    <row r="181" spans="2:26" ht="15" customHeight="1">
      <c r="B181" s="59">
        <v>47</v>
      </c>
      <c r="C181" s="20">
        <v>1715</v>
      </c>
      <c r="D181" s="21" t="s">
        <v>53</v>
      </c>
      <c r="E181" s="48"/>
      <c r="F181" s="48"/>
      <c r="G181" s="51"/>
      <c r="H181" s="49"/>
      <c r="I181" s="27"/>
      <c r="J181" s="48"/>
      <c r="K181" s="48"/>
      <c r="L181" s="51"/>
      <c r="M181" s="49"/>
      <c r="N181" s="25"/>
      <c r="P181" s="59">
        <v>47</v>
      </c>
      <c r="Q181" s="20">
        <v>1715</v>
      </c>
      <c r="R181" s="21" t="s">
        <v>53</v>
      </c>
      <c r="S181" s="69"/>
      <c r="T181" s="83"/>
      <c r="U181" s="69"/>
      <c r="V181" s="69"/>
      <c r="W181" s="69"/>
      <c r="X181" s="84"/>
      <c r="Y181" s="85"/>
      <c r="Z181" s="86"/>
    </row>
    <row r="182" spans="2:26">
      <c r="B182" s="59">
        <v>47</v>
      </c>
      <c r="C182" s="20">
        <v>1720</v>
      </c>
      <c r="D182" s="21" t="s">
        <v>54</v>
      </c>
      <c r="E182" s="48">
        <f>H105</f>
        <v>83460939.724783093</v>
      </c>
      <c r="F182" s="48"/>
      <c r="G182" s="51"/>
      <c r="H182" s="49">
        <f t="shared" ref="H182:H183" si="26">E182+F182+G182</f>
        <v>83460939.724783093</v>
      </c>
      <c r="I182" s="27"/>
      <c r="J182" s="48">
        <f>M105</f>
        <v>1622851.6057596714</v>
      </c>
      <c r="K182" s="48">
        <f>Z182</f>
        <v>927343.77471981221</v>
      </c>
      <c r="L182" s="51"/>
      <c r="M182" s="49">
        <f t="shared" ref="M182:M183" si="27">J182+K182-L182</f>
        <v>2550195.3804794839</v>
      </c>
      <c r="N182" s="25">
        <f t="shared" ref="N182:N183" si="28">H182-M182</f>
        <v>80910744.344303608</v>
      </c>
      <c r="P182" s="59">
        <v>47</v>
      </c>
      <c r="Q182" s="20">
        <v>1720</v>
      </c>
      <c r="R182" s="21" t="s">
        <v>54</v>
      </c>
      <c r="S182" s="69">
        <f>E182</f>
        <v>83460939.724783093</v>
      </c>
      <c r="T182" s="83"/>
      <c r="U182" s="69">
        <f t="shared" ref="U182:U183" si="29">S182-T182</f>
        <v>83460939.724783093</v>
      </c>
      <c r="V182" s="69"/>
      <c r="W182" s="69">
        <f t="shared" ref="W182:W183" si="30">U182+(V182/2)</f>
        <v>83460939.724783093</v>
      </c>
      <c r="X182" s="84">
        <v>90</v>
      </c>
      <c r="Y182" s="85">
        <f t="shared" si="25"/>
        <v>1.1111111111111112E-2</v>
      </c>
      <c r="Z182" s="69">
        <f>W182*Y182</f>
        <v>927343.77471981221</v>
      </c>
    </row>
    <row r="183" spans="2:26">
      <c r="B183" s="59">
        <v>47</v>
      </c>
      <c r="C183" s="20">
        <v>1730</v>
      </c>
      <c r="D183" s="21" t="s">
        <v>55</v>
      </c>
      <c r="E183" s="48">
        <f>H106</f>
        <v>23257643.826567292</v>
      </c>
      <c r="F183" s="48"/>
      <c r="G183" s="51"/>
      <c r="H183" s="49">
        <f t="shared" si="26"/>
        <v>23257643.826567292</v>
      </c>
      <c r="I183" s="27"/>
      <c r="J183" s="48">
        <f>M106</f>
        <v>626265.52592592372</v>
      </c>
      <c r="K183" s="48">
        <f>Z183</f>
        <v>357866.01481481356</v>
      </c>
      <c r="L183" s="51"/>
      <c r="M183" s="49">
        <f t="shared" si="27"/>
        <v>984131.54074073723</v>
      </c>
      <c r="N183" s="25">
        <f t="shared" si="28"/>
        <v>22273512.285826556</v>
      </c>
      <c r="P183" s="59">
        <v>47</v>
      </c>
      <c r="Q183" s="20">
        <v>1730</v>
      </c>
      <c r="R183" s="21" t="s">
        <v>55</v>
      </c>
      <c r="S183" s="69">
        <f>E183</f>
        <v>23257643.826567292</v>
      </c>
      <c r="T183" s="83"/>
      <c r="U183" s="69">
        <f t="shared" si="29"/>
        <v>23257643.826567292</v>
      </c>
      <c r="V183" s="69">
        <f>F183</f>
        <v>0</v>
      </c>
      <c r="W183" s="69">
        <f t="shared" si="30"/>
        <v>23257643.826567292</v>
      </c>
      <c r="X183" s="84">
        <v>64.989808653952579</v>
      </c>
      <c r="Y183" s="85">
        <f t="shared" si="25"/>
        <v>1.5387027915786632E-2</v>
      </c>
      <c r="Z183" s="69">
        <f>W183*Y183</f>
        <v>357866.01481481356</v>
      </c>
    </row>
    <row r="184" spans="2:26" ht="15" customHeight="1">
      <c r="B184" s="59">
        <v>47</v>
      </c>
      <c r="C184" s="20">
        <v>1735</v>
      </c>
      <c r="D184" s="21" t="s">
        <v>56</v>
      </c>
      <c r="E184" s="48"/>
      <c r="F184" s="48"/>
      <c r="G184" s="51"/>
      <c r="H184" s="49"/>
      <c r="I184" s="27"/>
      <c r="J184" s="48"/>
      <c r="K184" s="48"/>
      <c r="L184" s="51"/>
      <c r="M184" s="49"/>
      <c r="N184" s="25"/>
      <c r="P184" s="59">
        <v>47</v>
      </c>
      <c r="Q184" s="20">
        <v>1735</v>
      </c>
      <c r="R184" s="21" t="s">
        <v>56</v>
      </c>
      <c r="S184" s="69"/>
      <c r="T184" s="83"/>
      <c r="U184" s="69"/>
      <c r="V184" s="69"/>
      <c r="W184" s="69"/>
      <c r="X184" s="84"/>
      <c r="Y184" s="85"/>
      <c r="Z184" s="86"/>
    </row>
    <row r="185" spans="2:26" ht="15" customHeight="1">
      <c r="B185" s="59">
        <v>47</v>
      </c>
      <c r="C185" s="20">
        <v>1740</v>
      </c>
      <c r="D185" s="21" t="s">
        <v>57</v>
      </c>
      <c r="E185" s="48"/>
      <c r="F185" s="48"/>
      <c r="G185" s="51"/>
      <c r="H185" s="49"/>
      <c r="I185" s="27"/>
      <c r="J185" s="48"/>
      <c r="K185" s="48"/>
      <c r="L185" s="51"/>
      <c r="M185" s="49"/>
      <c r="N185" s="25"/>
      <c r="P185" s="59">
        <v>47</v>
      </c>
      <c r="Q185" s="20">
        <v>1740</v>
      </c>
      <c r="R185" s="21" t="s">
        <v>57</v>
      </c>
      <c r="S185" s="69"/>
      <c r="T185" s="83"/>
      <c r="U185" s="69"/>
      <c r="V185" s="69"/>
      <c r="W185" s="69"/>
      <c r="X185" s="84"/>
      <c r="Y185" s="85"/>
      <c r="Z185" s="86"/>
    </row>
    <row r="186" spans="2:26">
      <c r="B186" s="59">
        <v>17</v>
      </c>
      <c r="C186" s="20">
        <v>1745</v>
      </c>
      <c r="D186" s="21" t="s">
        <v>58</v>
      </c>
      <c r="E186" s="48"/>
      <c r="F186" s="48"/>
      <c r="G186" s="51"/>
      <c r="H186" s="49"/>
      <c r="I186" s="27"/>
      <c r="J186" s="48"/>
      <c r="K186" s="48"/>
      <c r="L186" s="51"/>
      <c r="M186" s="49"/>
      <c r="N186" s="25"/>
      <c r="P186" s="59">
        <v>17</v>
      </c>
      <c r="Q186" s="20">
        <v>1745</v>
      </c>
      <c r="R186" s="21" t="s">
        <v>58</v>
      </c>
      <c r="S186" s="69"/>
      <c r="T186" s="83"/>
      <c r="U186" s="69"/>
      <c r="V186" s="69"/>
      <c r="W186" s="69"/>
      <c r="X186" s="84"/>
      <c r="Y186" s="85"/>
      <c r="Z186" s="86"/>
    </row>
    <row r="187" spans="2:26" ht="15" hidden="1" customHeight="1" outlineLevel="1">
      <c r="B187" s="19">
        <v>47</v>
      </c>
      <c r="C187" s="20">
        <v>1830</v>
      </c>
      <c r="D187" s="21" t="s">
        <v>59</v>
      </c>
      <c r="E187" s="48"/>
      <c r="F187" s="48"/>
      <c r="G187" s="51"/>
      <c r="H187" s="49"/>
      <c r="I187" s="27"/>
      <c r="J187" s="48"/>
      <c r="K187" s="48"/>
      <c r="L187" s="51"/>
      <c r="M187" s="49"/>
      <c r="N187" s="25"/>
      <c r="P187" s="59">
        <v>47</v>
      </c>
      <c r="Q187" s="20">
        <v>1830</v>
      </c>
      <c r="R187" s="21" t="s">
        <v>59</v>
      </c>
      <c r="S187" s="62"/>
      <c r="T187" s="78"/>
      <c r="U187" s="62"/>
      <c r="V187" s="62"/>
      <c r="W187" s="62"/>
      <c r="X187" s="81"/>
      <c r="Y187" s="80"/>
      <c r="Z187" s="79"/>
    </row>
    <row r="188" spans="2:26" ht="14.25" hidden="1" outlineLevel="1">
      <c r="B188" s="19">
        <v>47</v>
      </c>
      <c r="C188" s="20">
        <v>1835</v>
      </c>
      <c r="D188" s="21" t="s">
        <v>60</v>
      </c>
      <c r="E188" s="48"/>
      <c r="F188" s="48"/>
      <c r="G188" s="51"/>
      <c r="H188" s="49"/>
      <c r="I188" s="27"/>
      <c r="J188" s="48"/>
      <c r="K188" s="48"/>
      <c r="L188" s="51"/>
      <c r="M188" s="49"/>
      <c r="N188" s="25"/>
      <c r="P188" s="59">
        <v>47</v>
      </c>
      <c r="Q188" s="20">
        <v>1835</v>
      </c>
      <c r="R188" s="21" t="s">
        <v>60</v>
      </c>
      <c r="S188" s="62"/>
      <c r="T188" s="78"/>
      <c r="U188" s="62"/>
      <c r="V188" s="62"/>
      <c r="W188" s="62"/>
      <c r="X188" s="81"/>
      <c r="Y188" s="80"/>
      <c r="Z188" s="79"/>
    </row>
    <row r="189" spans="2:26" ht="15" hidden="1" customHeight="1" outlineLevel="1">
      <c r="B189" s="19" t="s">
        <v>49</v>
      </c>
      <c r="C189" s="20">
        <v>1905</v>
      </c>
      <c r="D189" s="21" t="s">
        <v>50</v>
      </c>
      <c r="E189" s="48"/>
      <c r="F189" s="48"/>
      <c r="G189" s="51"/>
      <c r="H189" s="49"/>
      <c r="I189" s="27"/>
      <c r="J189" s="48"/>
      <c r="K189" s="48"/>
      <c r="L189" s="51"/>
      <c r="M189" s="49"/>
      <c r="N189" s="25"/>
      <c r="P189" s="59" t="s">
        <v>49</v>
      </c>
      <c r="Q189" s="20">
        <v>1905</v>
      </c>
      <c r="R189" s="21" t="s">
        <v>50</v>
      </c>
      <c r="S189" s="62"/>
      <c r="T189" s="78"/>
      <c r="U189" s="62"/>
      <c r="V189" s="62"/>
      <c r="W189" s="62"/>
      <c r="X189" s="81"/>
      <c r="Y189" s="80"/>
      <c r="Z189" s="79"/>
    </row>
    <row r="190" spans="2:26" ht="15" hidden="1" customHeight="1" outlineLevel="1">
      <c r="B190" s="19">
        <v>47</v>
      </c>
      <c r="C190" s="20">
        <v>1908</v>
      </c>
      <c r="D190" s="21" t="s">
        <v>61</v>
      </c>
      <c r="E190" s="48"/>
      <c r="F190" s="48"/>
      <c r="G190" s="51"/>
      <c r="H190" s="49"/>
      <c r="I190" s="27"/>
      <c r="J190" s="48"/>
      <c r="K190" s="48"/>
      <c r="L190" s="51"/>
      <c r="M190" s="49"/>
      <c r="N190" s="25"/>
      <c r="P190" s="59">
        <v>47</v>
      </c>
      <c r="Q190" s="20">
        <v>1908</v>
      </c>
      <c r="R190" s="21" t="s">
        <v>61</v>
      </c>
      <c r="S190" s="62"/>
      <c r="T190" s="78"/>
      <c r="U190" s="62"/>
      <c r="V190" s="62"/>
      <c r="W190" s="62"/>
      <c r="X190" s="81"/>
      <c r="Y190" s="80"/>
      <c r="Z190" s="79"/>
    </row>
    <row r="191" spans="2:26" ht="15" hidden="1" customHeight="1" outlineLevel="1">
      <c r="B191" s="19">
        <v>13</v>
      </c>
      <c r="C191" s="20">
        <v>1910</v>
      </c>
      <c r="D191" s="21" t="s">
        <v>62</v>
      </c>
      <c r="E191" s="48"/>
      <c r="F191" s="48"/>
      <c r="G191" s="51"/>
      <c r="H191" s="49"/>
      <c r="I191" s="27"/>
      <c r="J191" s="48"/>
      <c r="K191" s="48"/>
      <c r="L191" s="51"/>
      <c r="M191" s="49"/>
      <c r="N191" s="25"/>
      <c r="P191" s="59">
        <v>13</v>
      </c>
      <c r="Q191" s="20">
        <v>1910</v>
      </c>
      <c r="R191" s="21" t="s">
        <v>62</v>
      </c>
      <c r="S191" s="62"/>
      <c r="T191" s="78"/>
      <c r="U191" s="62"/>
      <c r="V191" s="62"/>
      <c r="W191" s="62"/>
      <c r="X191" s="81"/>
      <c r="Y191" s="80"/>
      <c r="Z191" s="79"/>
    </row>
    <row r="192" spans="2:26" ht="15" hidden="1" customHeight="1" outlineLevel="1">
      <c r="B192" s="19">
        <v>8</v>
      </c>
      <c r="C192" s="20">
        <v>1915</v>
      </c>
      <c r="D192" s="21" t="s">
        <v>63</v>
      </c>
      <c r="E192" s="48"/>
      <c r="F192" s="48"/>
      <c r="G192" s="51"/>
      <c r="H192" s="49"/>
      <c r="I192" s="27"/>
      <c r="J192" s="48"/>
      <c r="K192" s="48"/>
      <c r="L192" s="51"/>
      <c r="M192" s="49"/>
      <c r="N192" s="25"/>
      <c r="P192" s="59">
        <v>8</v>
      </c>
      <c r="Q192" s="20">
        <v>1915</v>
      </c>
      <c r="R192" s="21" t="s">
        <v>63</v>
      </c>
      <c r="S192" s="62"/>
      <c r="T192" s="78"/>
      <c r="U192" s="62"/>
      <c r="V192" s="62"/>
      <c r="W192" s="62"/>
      <c r="X192" s="81"/>
      <c r="Y192" s="80"/>
      <c r="Z192" s="79"/>
    </row>
    <row r="193" spans="2:26" ht="15" hidden="1" customHeight="1" outlineLevel="1">
      <c r="B193" s="19">
        <v>10</v>
      </c>
      <c r="C193" s="20">
        <v>1920</v>
      </c>
      <c r="D193" s="21" t="s">
        <v>64</v>
      </c>
      <c r="E193" s="48"/>
      <c r="F193" s="48"/>
      <c r="G193" s="51"/>
      <c r="H193" s="49"/>
      <c r="I193" s="27"/>
      <c r="J193" s="48"/>
      <c r="K193" s="48"/>
      <c r="L193" s="51"/>
      <c r="M193" s="49"/>
      <c r="N193" s="25"/>
      <c r="P193" s="59">
        <v>10</v>
      </c>
      <c r="Q193" s="20">
        <v>1920</v>
      </c>
      <c r="R193" s="21" t="s">
        <v>64</v>
      </c>
      <c r="S193" s="62"/>
      <c r="T193" s="78"/>
      <c r="U193" s="62"/>
      <c r="V193" s="62"/>
      <c r="W193" s="62"/>
      <c r="X193" s="81"/>
      <c r="Y193" s="80"/>
      <c r="Z193" s="79"/>
    </row>
    <row r="194" spans="2:26" ht="15" hidden="1" customHeight="1" outlineLevel="1">
      <c r="B194" s="19">
        <v>50</v>
      </c>
      <c r="C194" s="28">
        <v>1925</v>
      </c>
      <c r="D194" s="21" t="s">
        <v>65</v>
      </c>
      <c r="E194" s="48"/>
      <c r="F194" s="48"/>
      <c r="G194" s="51"/>
      <c r="H194" s="49"/>
      <c r="I194" s="27"/>
      <c r="J194" s="48"/>
      <c r="K194" s="48"/>
      <c r="L194" s="51"/>
      <c r="M194" s="49"/>
      <c r="N194" s="25"/>
      <c r="P194" s="59">
        <v>50</v>
      </c>
      <c r="Q194" s="28">
        <v>1925</v>
      </c>
      <c r="R194" s="21" t="s">
        <v>65</v>
      </c>
      <c r="S194" s="62"/>
      <c r="T194" s="78"/>
      <c r="U194" s="62"/>
      <c r="V194" s="62"/>
      <c r="W194" s="62"/>
      <c r="X194" s="81"/>
      <c r="Y194" s="80"/>
      <c r="Z194" s="79"/>
    </row>
    <row r="195" spans="2:26" ht="15" hidden="1" customHeight="1" outlineLevel="1">
      <c r="B195" s="19">
        <v>10</v>
      </c>
      <c r="C195" s="20">
        <v>1930</v>
      </c>
      <c r="D195" s="21" t="s">
        <v>66</v>
      </c>
      <c r="E195" s="48"/>
      <c r="F195" s="48"/>
      <c r="G195" s="51"/>
      <c r="H195" s="49"/>
      <c r="I195" s="27"/>
      <c r="J195" s="48"/>
      <c r="K195" s="48"/>
      <c r="L195" s="51"/>
      <c r="M195" s="49"/>
      <c r="N195" s="25"/>
      <c r="P195" s="59">
        <v>10</v>
      </c>
      <c r="Q195" s="20">
        <v>1930</v>
      </c>
      <c r="R195" s="21" t="s">
        <v>66</v>
      </c>
      <c r="S195" s="62"/>
      <c r="T195" s="78"/>
      <c r="U195" s="62"/>
      <c r="V195" s="62"/>
      <c r="W195" s="62"/>
      <c r="X195" s="81"/>
      <c r="Y195" s="80"/>
      <c r="Z195" s="79"/>
    </row>
    <row r="196" spans="2:26" ht="15" hidden="1" customHeight="1" outlineLevel="1">
      <c r="B196" s="19">
        <v>8</v>
      </c>
      <c r="C196" s="20">
        <v>1935</v>
      </c>
      <c r="D196" s="21" t="s">
        <v>67</v>
      </c>
      <c r="E196" s="48"/>
      <c r="F196" s="48"/>
      <c r="G196" s="51"/>
      <c r="H196" s="49"/>
      <c r="I196" s="27"/>
      <c r="J196" s="48"/>
      <c r="K196" s="48"/>
      <c r="L196" s="51"/>
      <c r="M196" s="49"/>
      <c r="N196" s="25"/>
      <c r="P196" s="59">
        <v>8</v>
      </c>
      <c r="Q196" s="20">
        <v>1935</v>
      </c>
      <c r="R196" s="21" t="s">
        <v>67</v>
      </c>
      <c r="S196" s="62"/>
      <c r="T196" s="78"/>
      <c r="U196" s="62"/>
      <c r="V196" s="62"/>
      <c r="W196" s="62"/>
      <c r="X196" s="81"/>
      <c r="Y196" s="80"/>
      <c r="Z196" s="79"/>
    </row>
    <row r="197" spans="2:26" ht="15" hidden="1" customHeight="1" outlineLevel="1">
      <c r="B197" s="19">
        <v>8</v>
      </c>
      <c r="C197" s="20">
        <v>1940</v>
      </c>
      <c r="D197" s="21" t="s">
        <v>68</v>
      </c>
      <c r="E197" s="48"/>
      <c r="F197" s="48"/>
      <c r="G197" s="51"/>
      <c r="H197" s="49"/>
      <c r="I197" s="27"/>
      <c r="J197" s="48"/>
      <c r="K197" s="48"/>
      <c r="L197" s="51"/>
      <c r="M197" s="49"/>
      <c r="N197" s="25"/>
      <c r="P197" s="59">
        <v>8</v>
      </c>
      <c r="Q197" s="20">
        <v>1940</v>
      </c>
      <c r="R197" s="21" t="s">
        <v>68</v>
      </c>
      <c r="S197" s="62"/>
      <c r="T197" s="78"/>
      <c r="U197" s="62"/>
      <c r="V197" s="62"/>
      <c r="W197" s="62"/>
      <c r="X197" s="81"/>
      <c r="Y197" s="80"/>
      <c r="Z197" s="79"/>
    </row>
    <row r="198" spans="2:26" ht="15" hidden="1" customHeight="1" outlineLevel="1">
      <c r="B198" s="19">
        <v>8</v>
      </c>
      <c r="C198" s="20">
        <v>1945</v>
      </c>
      <c r="D198" s="21" t="s">
        <v>69</v>
      </c>
      <c r="E198" s="48"/>
      <c r="F198" s="48"/>
      <c r="G198" s="51"/>
      <c r="H198" s="49"/>
      <c r="I198" s="27"/>
      <c r="J198" s="48"/>
      <c r="K198" s="48"/>
      <c r="L198" s="51"/>
      <c r="M198" s="49"/>
      <c r="N198" s="25"/>
      <c r="P198" s="59">
        <v>8</v>
      </c>
      <c r="Q198" s="20">
        <v>1945</v>
      </c>
      <c r="R198" s="21" t="s">
        <v>69</v>
      </c>
      <c r="S198" s="62"/>
      <c r="T198" s="78"/>
      <c r="U198" s="62"/>
      <c r="V198" s="62"/>
      <c r="W198" s="62"/>
      <c r="X198" s="81"/>
      <c r="Y198" s="80"/>
      <c r="Z198" s="79"/>
    </row>
    <row r="199" spans="2:26" ht="15" hidden="1" customHeight="1" outlineLevel="1">
      <c r="B199" s="19">
        <v>8</v>
      </c>
      <c r="C199" s="20">
        <v>1950</v>
      </c>
      <c r="D199" s="21" t="s">
        <v>70</v>
      </c>
      <c r="E199" s="48"/>
      <c r="F199" s="48"/>
      <c r="G199" s="51"/>
      <c r="H199" s="49"/>
      <c r="I199" s="27"/>
      <c r="J199" s="48"/>
      <c r="K199" s="48"/>
      <c r="L199" s="51"/>
      <c r="M199" s="49"/>
      <c r="N199" s="25"/>
      <c r="P199" s="59">
        <v>8</v>
      </c>
      <c r="Q199" s="20">
        <v>1950</v>
      </c>
      <c r="R199" s="21" t="s">
        <v>70</v>
      </c>
      <c r="S199" s="62"/>
      <c r="T199" s="78"/>
      <c r="U199" s="62"/>
      <c r="V199" s="62"/>
      <c r="W199" s="62"/>
      <c r="X199" s="81"/>
      <c r="Y199" s="80"/>
      <c r="Z199" s="79"/>
    </row>
    <row r="200" spans="2:26" ht="15" hidden="1" customHeight="1" outlineLevel="1">
      <c r="B200" s="19">
        <v>8</v>
      </c>
      <c r="C200" s="20">
        <v>1955</v>
      </c>
      <c r="D200" s="21" t="s">
        <v>71</v>
      </c>
      <c r="E200" s="48"/>
      <c r="F200" s="48"/>
      <c r="G200" s="51"/>
      <c r="H200" s="49"/>
      <c r="I200" s="27"/>
      <c r="J200" s="48"/>
      <c r="K200" s="48"/>
      <c r="L200" s="51"/>
      <c r="M200" s="49"/>
      <c r="N200" s="25"/>
      <c r="P200" s="59">
        <v>8</v>
      </c>
      <c r="Q200" s="20">
        <v>1955</v>
      </c>
      <c r="R200" s="21" t="s">
        <v>71</v>
      </c>
      <c r="S200" s="62"/>
      <c r="T200" s="78"/>
      <c r="U200" s="62"/>
      <c r="V200" s="62"/>
      <c r="W200" s="62"/>
      <c r="X200" s="81"/>
      <c r="Y200" s="80"/>
      <c r="Z200" s="79"/>
    </row>
    <row r="201" spans="2:26" ht="14.25" hidden="1" outlineLevel="1">
      <c r="B201" s="19">
        <v>8</v>
      </c>
      <c r="C201" s="20">
        <v>1960</v>
      </c>
      <c r="D201" s="21" t="s">
        <v>72</v>
      </c>
      <c r="E201" s="48"/>
      <c r="F201" s="48"/>
      <c r="G201" s="51"/>
      <c r="H201" s="49"/>
      <c r="I201" s="27"/>
      <c r="J201" s="48"/>
      <c r="K201" s="48"/>
      <c r="L201" s="51"/>
      <c r="M201" s="49"/>
      <c r="N201" s="25"/>
      <c r="P201" s="59">
        <v>8</v>
      </c>
      <c r="Q201" s="20">
        <v>1960</v>
      </c>
      <c r="R201" s="21" t="s">
        <v>72</v>
      </c>
      <c r="S201" s="62"/>
      <c r="T201" s="78"/>
      <c r="U201" s="62"/>
      <c r="V201" s="62"/>
      <c r="W201" s="62"/>
      <c r="X201" s="81"/>
      <c r="Y201" s="80"/>
      <c r="Z201" s="79"/>
    </row>
    <row r="202" spans="2:26" ht="25.5" hidden="1" customHeight="1" outlineLevel="1">
      <c r="B202" s="30">
        <v>47</v>
      </c>
      <c r="C202" s="20">
        <v>1970</v>
      </c>
      <c r="D202" s="21" t="s">
        <v>73</v>
      </c>
      <c r="E202" s="48"/>
      <c r="F202" s="48"/>
      <c r="G202" s="51"/>
      <c r="H202" s="49"/>
      <c r="I202" s="27"/>
      <c r="J202" s="48"/>
      <c r="K202" s="48"/>
      <c r="L202" s="51"/>
      <c r="M202" s="49"/>
      <c r="N202" s="25"/>
      <c r="P202" s="72">
        <v>47</v>
      </c>
      <c r="Q202" s="20">
        <v>1970</v>
      </c>
      <c r="R202" s="21" t="s">
        <v>73</v>
      </c>
      <c r="S202" s="62"/>
      <c r="T202" s="78"/>
      <c r="U202" s="62"/>
      <c r="V202" s="62"/>
      <c r="W202" s="62"/>
      <c r="X202" s="81"/>
      <c r="Y202" s="80"/>
      <c r="Z202" s="79"/>
    </row>
    <row r="203" spans="2:26" ht="25.5" hidden="1" customHeight="1" outlineLevel="1">
      <c r="B203" s="19">
        <v>47</v>
      </c>
      <c r="C203" s="20">
        <v>1975</v>
      </c>
      <c r="D203" s="21" t="s">
        <v>74</v>
      </c>
      <c r="E203" s="48"/>
      <c r="F203" s="48"/>
      <c r="G203" s="51"/>
      <c r="H203" s="49"/>
      <c r="I203" s="27"/>
      <c r="J203" s="48"/>
      <c r="K203" s="48"/>
      <c r="L203" s="51"/>
      <c r="M203" s="49"/>
      <c r="N203" s="25"/>
      <c r="P203" s="59">
        <v>47</v>
      </c>
      <c r="Q203" s="20">
        <v>1975</v>
      </c>
      <c r="R203" s="21" t="s">
        <v>74</v>
      </c>
      <c r="S203" s="62"/>
      <c r="T203" s="78"/>
      <c r="U203" s="62"/>
      <c r="V203" s="62"/>
      <c r="W203" s="62"/>
      <c r="X203" s="81"/>
      <c r="Y203" s="80"/>
      <c r="Z203" s="79"/>
    </row>
    <row r="204" spans="2:26" ht="15" hidden="1" customHeight="1" outlineLevel="1">
      <c r="B204" s="19">
        <v>47</v>
      </c>
      <c r="C204" s="20">
        <v>1980</v>
      </c>
      <c r="D204" s="21" t="s">
        <v>75</v>
      </c>
      <c r="E204" s="48"/>
      <c r="F204" s="48"/>
      <c r="G204" s="51"/>
      <c r="H204" s="49"/>
      <c r="I204" s="27"/>
      <c r="J204" s="48"/>
      <c r="K204" s="48"/>
      <c r="L204" s="51"/>
      <c r="M204" s="49"/>
      <c r="N204" s="25"/>
      <c r="P204" s="59">
        <v>47</v>
      </c>
      <c r="Q204" s="20">
        <v>1980</v>
      </c>
      <c r="R204" s="21" t="s">
        <v>75</v>
      </c>
      <c r="S204" s="62"/>
      <c r="T204" s="78"/>
      <c r="U204" s="62"/>
      <c r="V204" s="62"/>
      <c r="W204" s="62"/>
      <c r="X204" s="81"/>
      <c r="Y204" s="80"/>
      <c r="Z204" s="79"/>
    </row>
    <row r="205" spans="2:26" ht="15" hidden="1" customHeight="1" outlineLevel="1">
      <c r="B205" s="19">
        <v>47</v>
      </c>
      <c r="C205" s="20">
        <v>1985</v>
      </c>
      <c r="D205" s="21" t="s">
        <v>76</v>
      </c>
      <c r="E205" s="48"/>
      <c r="F205" s="48"/>
      <c r="G205" s="51"/>
      <c r="H205" s="49"/>
      <c r="I205" s="27"/>
      <c r="J205" s="48"/>
      <c r="K205" s="48"/>
      <c r="L205" s="51"/>
      <c r="M205" s="49"/>
      <c r="N205" s="25"/>
      <c r="P205" s="59">
        <v>47</v>
      </c>
      <c r="Q205" s="20">
        <v>1985</v>
      </c>
      <c r="R205" s="21" t="s">
        <v>76</v>
      </c>
      <c r="S205" s="62"/>
      <c r="T205" s="78"/>
      <c r="U205" s="62"/>
      <c r="V205" s="62"/>
      <c r="W205" s="62"/>
      <c r="X205" s="81"/>
      <c r="Y205" s="80"/>
      <c r="Z205" s="79"/>
    </row>
    <row r="206" spans="2:26" ht="15" hidden="1" customHeight="1" outlineLevel="1">
      <c r="B206" s="30">
        <v>47</v>
      </c>
      <c r="C206" s="20">
        <v>1990</v>
      </c>
      <c r="D206" s="31" t="s">
        <v>77</v>
      </c>
      <c r="E206" s="48"/>
      <c r="F206" s="48"/>
      <c r="G206" s="51"/>
      <c r="H206" s="49"/>
      <c r="I206" s="27"/>
      <c r="J206" s="48"/>
      <c r="K206" s="48"/>
      <c r="L206" s="51"/>
      <c r="M206" s="49"/>
      <c r="N206" s="25"/>
      <c r="P206" s="72">
        <v>47</v>
      </c>
      <c r="Q206" s="20">
        <v>1990</v>
      </c>
      <c r="R206" s="31" t="s">
        <v>77</v>
      </c>
      <c r="S206" s="62"/>
      <c r="T206" s="78"/>
      <c r="U206" s="62"/>
      <c r="V206" s="62"/>
      <c r="W206" s="62"/>
      <c r="X206" s="81"/>
      <c r="Y206" s="80"/>
      <c r="Z206" s="79"/>
    </row>
    <row r="207" spans="2:26" ht="15" hidden="1" customHeight="1" outlineLevel="1">
      <c r="B207" s="19">
        <v>47</v>
      </c>
      <c r="C207" s="20">
        <v>1995</v>
      </c>
      <c r="D207" s="21" t="s">
        <v>78</v>
      </c>
      <c r="E207" s="48"/>
      <c r="F207" s="48"/>
      <c r="G207" s="51"/>
      <c r="H207" s="49"/>
      <c r="I207" s="27"/>
      <c r="J207" s="48"/>
      <c r="K207" s="48"/>
      <c r="L207" s="51"/>
      <c r="M207" s="49"/>
      <c r="N207" s="25"/>
      <c r="P207" s="59">
        <v>47</v>
      </c>
      <c r="Q207" s="20">
        <v>1995</v>
      </c>
      <c r="R207" s="21" t="s">
        <v>78</v>
      </c>
      <c r="S207" s="62"/>
      <c r="T207" s="78"/>
      <c r="U207" s="62"/>
      <c r="V207" s="62"/>
      <c r="W207" s="62"/>
      <c r="X207" s="81"/>
      <c r="Y207" s="80"/>
      <c r="Z207" s="79"/>
    </row>
    <row r="208" spans="2:26" ht="15" hidden="1" customHeight="1" outlineLevel="1">
      <c r="B208" s="19">
        <v>47</v>
      </c>
      <c r="C208" s="20">
        <v>2440</v>
      </c>
      <c r="D208" s="21" t="s">
        <v>79</v>
      </c>
      <c r="E208" s="48"/>
      <c r="F208" s="48"/>
      <c r="G208" s="51"/>
      <c r="H208" s="49"/>
      <c r="J208" s="48"/>
      <c r="K208" s="48"/>
      <c r="L208" s="51"/>
      <c r="M208" s="49"/>
      <c r="N208" s="25"/>
      <c r="P208" s="59">
        <v>47</v>
      </c>
      <c r="Q208" s="20">
        <v>2440</v>
      </c>
      <c r="R208" s="21" t="s">
        <v>79</v>
      </c>
      <c r="S208" s="62"/>
      <c r="T208" s="78"/>
      <c r="U208" s="62"/>
      <c r="V208" s="62"/>
      <c r="W208" s="62"/>
      <c r="X208" s="81"/>
      <c r="Y208" s="80"/>
      <c r="Z208" s="79"/>
    </row>
    <row r="209" spans="2:26" ht="15" collapsed="1">
      <c r="B209" s="32"/>
      <c r="C209" s="33"/>
      <c r="D209" s="34"/>
      <c r="E209" s="34"/>
      <c r="F209" s="34"/>
      <c r="G209" s="58"/>
      <c r="H209" s="49"/>
      <c r="J209" s="34"/>
      <c r="K209" s="48"/>
      <c r="L209" s="51"/>
      <c r="M209" s="49"/>
      <c r="N209" s="25"/>
      <c r="P209" s="32"/>
      <c r="Q209" s="33"/>
      <c r="R209" s="73" t="s">
        <v>80</v>
      </c>
      <c r="S209" s="36">
        <f>SUM(S171:S208)</f>
        <v>111701798.34999999</v>
      </c>
      <c r="T209" s="36">
        <f t="shared" ref="T209:W209" si="31">SUM(T171:T208)</f>
        <v>0</v>
      </c>
      <c r="U209" s="36">
        <f t="shared" si="31"/>
        <v>111701798.34999999</v>
      </c>
      <c r="V209" s="36">
        <f t="shared" si="31"/>
        <v>0</v>
      </c>
      <c r="W209" s="36">
        <f t="shared" si="31"/>
        <v>111701798.34999999</v>
      </c>
      <c r="X209" s="77"/>
      <c r="Y209" s="82"/>
      <c r="Z209" s="36">
        <f t="shared" ref="Z209" si="32">SUM(Z171:Z208)</f>
        <v>1335041.9375211219</v>
      </c>
    </row>
    <row r="210" spans="2:26">
      <c r="B210" s="32"/>
      <c r="C210" s="33"/>
      <c r="D210" s="35" t="s">
        <v>81</v>
      </c>
      <c r="E210" s="36">
        <f>SUM(E171:E209)</f>
        <v>111701798.34999999</v>
      </c>
      <c r="F210" s="36">
        <f>SUM(F171:F209)</f>
        <v>0</v>
      </c>
      <c r="G210" s="36">
        <f>SUM(G171:G209)</f>
        <v>0</v>
      </c>
      <c r="H210" s="36">
        <f>SUM(H171:H209)</f>
        <v>111701798.34999999</v>
      </c>
      <c r="I210" s="35"/>
      <c r="J210" s="36">
        <f>SUM(J171:J209)</f>
        <v>2336323.3906619633</v>
      </c>
      <c r="K210" s="36">
        <f>SUM(K171:K209)</f>
        <v>1335041.9375211219</v>
      </c>
      <c r="L210" s="36">
        <f>SUM(L171:L208)</f>
        <v>0</v>
      </c>
      <c r="M210" s="36">
        <f>SUM(M171:M209)</f>
        <v>3671365.3281830852</v>
      </c>
      <c r="N210" s="25">
        <f>SUM(N171:N209)</f>
        <v>108030433.02181691</v>
      </c>
    </row>
    <row r="211" spans="2:26" ht="38.25">
      <c r="B211" s="32"/>
      <c r="C211" s="33"/>
      <c r="D211" s="37" t="s">
        <v>105</v>
      </c>
      <c r="E211" s="25"/>
      <c r="F211" s="52"/>
      <c r="G211" s="52"/>
      <c r="H211" s="49"/>
      <c r="I211" s="26"/>
      <c r="J211" s="52"/>
      <c r="K211" s="52"/>
      <c r="L211" s="52"/>
      <c r="M211" s="49">
        <f>J211+K211+L211</f>
        <v>0</v>
      </c>
      <c r="N211" s="25">
        <f>H211-M211</f>
        <v>0</v>
      </c>
    </row>
    <row r="212" spans="2:26" ht="25.5">
      <c r="B212" s="32"/>
      <c r="C212" s="33"/>
      <c r="D212" s="38" t="s">
        <v>106</v>
      </c>
      <c r="E212" s="25"/>
      <c r="F212" s="52"/>
      <c r="G212" s="52"/>
      <c r="H212" s="49"/>
      <c r="I212" s="26"/>
      <c r="J212" s="52"/>
      <c r="K212" s="52"/>
      <c r="L212" s="52"/>
      <c r="M212" s="49">
        <f>J212+K212+L212</f>
        <v>0</v>
      </c>
      <c r="N212" s="25">
        <f>H212-M212</f>
        <v>0</v>
      </c>
    </row>
    <row r="213" spans="2:26">
      <c r="B213" s="32"/>
      <c r="C213" s="33"/>
      <c r="D213" s="35" t="s">
        <v>84</v>
      </c>
      <c r="E213" s="36">
        <f>SUM(E210:E212)</f>
        <v>111701798.34999999</v>
      </c>
      <c r="F213" s="36">
        <f t="shared" ref="F213:G213" si="33">SUM(F210:F212)</f>
        <v>0</v>
      </c>
      <c r="G213" s="36">
        <f t="shared" si="33"/>
        <v>0</v>
      </c>
      <c r="H213" s="36">
        <f>SUM(H210:H212)</f>
        <v>111701798.34999999</v>
      </c>
      <c r="I213" s="35"/>
      <c r="J213" s="36">
        <f>SUM(J210:J212)</f>
        <v>2336323.3906619633</v>
      </c>
      <c r="K213" s="36">
        <f t="shared" ref="K213:L213" si="34">SUM(K210:K212)</f>
        <v>1335041.9375211219</v>
      </c>
      <c r="L213" s="36">
        <f t="shared" si="34"/>
        <v>0</v>
      </c>
      <c r="M213" s="36">
        <f>SUM(M210:M212)</f>
        <v>3671365.3281830852</v>
      </c>
      <c r="N213" s="25">
        <f>H213-M213</f>
        <v>108030433.02181691</v>
      </c>
    </row>
    <row r="214" spans="2:26" ht="14.25">
      <c r="B214" s="32"/>
      <c r="C214" s="33"/>
      <c r="D214" s="97" t="s">
        <v>85</v>
      </c>
      <c r="E214" s="98"/>
      <c r="F214" s="98"/>
      <c r="G214" s="98"/>
      <c r="H214" s="98"/>
      <c r="I214" s="98"/>
      <c r="J214" s="99"/>
      <c r="K214" s="52"/>
      <c r="L214" s="26"/>
      <c r="M214" s="39"/>
      <c r="N214" s="26"/>
    </row>
    <row r="215" spans="2:26" ht="14.25">
      <c r="B215" s="32"/>
      <c r="C215" s="33"/>
      <c r="D215" s="89" t="s">
        <v>80</v>
      </c>
      <c r="E215" s="90"/>
      <c r="F215" s="90"/>
      <c r="G215" s="90"/>
      <c r="H215" s="90"/>
      <c r="I215" s="90"/>
      <c r="J215" s="91"/>
      <c r="K215" s="35">
        <f>K213+K214</f>
        <v>1335041.9375211219</v>
      </c>
      <c r="M215" s="39"/>
      <c r="N215" s="26"/>
    </row>
    <row r="217" spans="2:26">
      <c r="E217" s="40"/>
      <c r="J217" s="3" t="s">
        <v>86</v>
      </c>
    </row>
    <row r="218" spans="2:26" ht="14.25">
      <c r="B218" s="32">
        <v>10</v>
      </c>
      <c r="C218" s="33"/>
      <c r="D218" s="34" t="s">
        <v>87</v>
      </c>
      <c r="E218" s="29"/>
      <c r="J218" s="3" t="s">
        <v>87</v>
      </c>
      <c r="L218" s="67"/>
    </row>
    <row r="219" spans="2:26" ht="14.25">
      <c r="B219" s="32">
        <v>8</v>
      </c>
      <c r="C219" s="33"/>
      <c r="D219" s="34" t="s">
        <v>67</v>
      </c>
      <c r="E219" s="41"/>
      <c r="J219" s="3" t="s">
        <v>67</v>
      </c>
      <c r="L219" s="68"/>
    </row>
    <row r="220" spans="2:26" ht="14.25">
      <c r="J220" s="4" t="s">
        <v>88</v>
      </c>
      <c r="L220" s="65">
        <f>K215-L218-L219</f>
        <v>1335041.9375211219</v>
      </c>
      <c r="M220" s="26"/>
    </row>
    <row r="222" spans="2:26" hidden="1" outlineLevel="1">
      <c r="B222" s="43" t="s">
        <v>89</v>
      </c>
    </row>
    <row r="223" spans="2:26" hidden="1" outlineLevel="1">
      <c r="E223" s="26"/>
      <c r="J223" s="26"/>
    </row>
    <row r="224" spans="2:26" hidden="1" outlineLevel="1">
      <c r="B224" s="44">
        <v>1</v>
      </c>
      <c r="C224" s="87" t="s">
        <v>90</v>
      </c>
      <c r="D224" s="87"/>
      <c r="E224" s="87"/>
      <c r="F224" s="87"/>
      <c r="G224" s="87"/>
      <c r="H224" s="87"/>
      <c r="I224" s="87"/>
      <c r="J224" s="87"/>
      <c r="K224" s="87"/>
      <c r="L224" s="87"/>
      <c r="M224" s="87"/>
      <c r="N224" s="87"/>
    </row>
    <row r="225" spans="2:14" hidden="1" outlineLevel="1">
      <c r="B225" s="44"/>
      <c r="C225" s="87"/>
      <c r="D225" s="87"/>
      <c r="E225" s="87"/>
      <c r="F225" s="87"/>
      <c r="G225" s="87"/>
      <c r="H225" s="87"/>
      <c r="I225" s="87"/>
      <c r="J225" s="87"/>
      <c r="K225" s="87"/>
      <c r="L225" s="87"/>
      <c r="M225" s="87"/>
      <c r="N225" s="87"/>
    </row>
    <row r="226" spans="2:14" hidden="1" outlineLevel="1">
      <c r="B226" s="44"/>
      <c r="C226" s="45"/>
      <c r="D226" s="46"/>
      <c r="E226" s="46"/>
      <c r="F226" s="46"/>
      <c r="G226" s="46"/>
      <c r="H226" s="46"/>
      <c r="I226" s="46"/>
      <c r="J226" s="46"/>
      <c r="K226" s="46"/>
      <c r="L226" s="46"/>
      <c r="M226" s="46"/>
      <c r="N226" s="46"/>
    </row>
    <row r="227" spans="2:14" hidden="1" outlineLevel="1">
      <c r="B227" s="44">
        <v>2</v>
      </c>
      <c r="C227" s="87" t="s">
        <v>91</v>
      </c>
      <c r="D227" s="87"/>
      <c r="E227" s="87"/>
      <c r="F227" s="87"/>
      <c r="G227" s="87"/>
      <c r="H227" s="87"/>
      <c r="I227" s="87"/>
      <c r="J227" s="87"/>
      <c r="K227" s="87"/>
      <c r="L227" s="87"/>
      <c r="M227" s="87"/>
      <c r="N227" s="87"/>
    </row>
    <row r="228" spans="2:14" hidden="1" outlineLevel="1">
      <c r="B228" s="44"/>
      <c r="C228" s="87"/>
      <c r="D228" s="87"/>
      <c r="E228" s="87"/>
      <c r="F228" s="87"/>
      <c r="G228" s="87"/>
      <c r="H228" s="87"/>
      <c r="I228" s="87"/>
      <c r="J228" s="87"/>
      <c r="K228" s="87"/>
      <c r="L228" s="87"/>
      <c r="M228" s="87"/>
      <c r="N228" s="87"/>
    </row>
    <row r="229" spans="2:14" hidden="1" outlineLevel="1">
      <c r="B229" s="44"/>
      <c r="C229" s="45"/>
      <c r="D229" s="46"/>
      <c r="E229" s="46"/>
      <c r="F229" s="46"/>
      <c r="G229" s="46"/>
      <c r="H229" s="46"/>
      <c r="I229" s="46"/>
      <c r="J229" s="46"/>
      <c r="K229" s="46"/>
      <c r="L229" s="46"/>
      <c r="M229" s="46"/>
      <c r="N229" s="46"/>
    </row>
    <row r="230" spans="2:14" hidden="1" outlineLevel="1">
      <c r="B230" s="44">
        <v>3</v>
      </c>
      <c r="C230" s="87" t="s">
        <v>92</v>
      </c>
      <c r="D230" s="87"/>
      <c r="E230" s="87"/>
      <c r="F230" s="87"/>
      <c r="G230" s="87"/>
      <c r="H230" s="87"/>
      <c r="I230" s="87"/>
      <c r="J230" s="87"/>
      <c r="K230" s="87"/>
      <c r="L230" s="87"/>
      <c r="M230" s="87"/>
      <c r="N230" s="87"/>
    </row>
    <row r="231" spans="2:14" hidden="1" outlineLevel="1">
      <c r="B231" s="44"/>
      <c r="C231" s="45"/>
      <c r="D231" s="46"/>
      <c r="E231" s="46"/>
      <c r="F231" s="46"/>
      <c r="G231" s="46"/>
      <c r="H231" s="46"/>
      <c r="I231" s="46"/>
      <c r="J231" s="46"/>
      <c r="K231" s="46"/>
      <c r="L231" s="46"/>
      <c r="M231" s="46"/>
      <c r="N231" s="46"/>
    </row>
    <row r="232" spans="2:14" hidden="1" outlineLevel="1">
      <c r="B232" s="44">
        <v>4</v>
      </c>
      <c r="C232" s="47" t="s">
        <v>93</v>
      </c>
      <c r="D232" s="46"/>
      <c r="E232" s="46"/>
      <c r="F232" s="46"/>
      <c r="G232" s="46"/>
      <c r="H232" s="46"/>
      <c r="I232" s="46"/>
      <c r="J232" s="46"/>
      <c r="K232" s="46"/>
      <c r="L232" s="46"/>
      <c r="M232" s="46"/>
      <c r="N232" s="46"/>
    </row>
    <row r="233" spans="2:14" hidden="1" outlineLevel="1">
      <c r="B233" s="44"/>
      <c r="C233" s="45"/>
      <c r="D233" s="46"/>
      <c r="E233" s="46"/>
      <c r="F233" s="46"/>
      <c r="G233" s="46"/>
      <c r="H233" s="46"/>
      <c r="I233" s="46"/>
      <c r="J233" s="46"/>
      <c r="K233" s="46"/>
      <c r="L233" s="46"/>
      <c r="M233" s="46"/>
      <c r="N233" s="46"/>
    </row>
    <row r="234" spans="2:14" hidden="1" outlineLevel="1">
      <c r="B234" s="44">
        <v>5</v>
      </c>
      <c r="C234" s="47" t="s">
        <v>94</v>
      </c>
      <c r="D234" s="46"/>
      <c r="E234" s="46"/>
      <c r="F234" s="46"/>
      <c r="G234" s="46"/>
      <c r="H234" s="46"/>
      <c r="I234" s="46"/>
      <c r="J234" s="46"/>
      <c r="K234" s="46"/>
      <c r="L234" s="46"/>
      <c r="M234" s="46"/>
      <c r="N234" s="46"/>
    </row>
    <row r="235" spans="2:14" hidden="1" outlineLevel="1">
      <c r="B235" s="44"/>
      <c r="C235" s="45"/>
      <c r="D235" s="46"/>
      <c r="E235" s="46"/>
      <c r="F235" s="46"/>
      <c r="G235" s="46"/>
      <c r="H235" s="46"/>
      <c r="I235" s="46"/>
      <c r="J235" s="46"/>
      <c r="K235" s="46"/>
      <c r="L235" s="46"/>
      <c r="M235" s="46"/>
      <c r="N235" s="46"/>
    </row>
    <row r="236" spans="2:14" hidden="1" outlineLevel="1">
      <c r="B236" s="44">
        <v>6</v>
      </c>
      <c r="C236" s="87" t="s">
        <v>95</v>
      </c>
      <c r="D236" s="87"/>
      <c r="E236" s="87"/>
      <c r="F236" s="87"/>
      <c r="G236" s="87"/>
      <c r="H236" s="87"/>
      <c r="I236" s="87"/>
      <c r="J236" s="87"/>
      <c r="K236" s="87"/>
      <c r="L236" s="87"/>
      <c r="M236" s="87"/>
      <c r="N236" s="87"/>
    </row>
    <row r="237" spans="2:14" hidden="1" outlineLevel="1">
      <c r="B237" s="46"/>
      <c r="C237" s="87"/>
      <c r="D237" s="87"/>
      <c r="E237" s="87"/>
      <c r="F237" s="87"/>
      <c r="G237" s="87"/>
      <c r="H237" s="87"/>
      <c r="I237" s="87"/>
      <c r="J237" s="87"/>
      <c r="K237" s="87"/>
      <c r="L237" s="87"/>
      <c r="M237" s="87"/>
      <c r="N237" s="87"/>
    </row>
    <row r="238" spans="2:14" hidden="1" outlineLevel="1">
      <c r="B238" s="46"/>
      <c r="C238" s="87"/>
      <c r="D238" s="87"/>
      <c r="E238" s="87"/>
      <c r="F238" s="87"/>
      <c r="G238" s="87"/>
      <c r="H238" s="87"/>
      <c r="I238" s="87"/>
      <c r="J238" s="87"/>
      <c r="K238" s="87"/>
      <c r="L238" s="87"/>
      <c r="M238" s="87"/>
      <c r="N238" s="87"/>
    </row>
    <row r="239" spans="2:14" hidden="1" outlineLevel="1"/>
    <row r="240" spans="2:14" collapsed="1"/>
    <row r="241" spans="2:26" ht="21">
      <c r="B241" s="88" t="s">
        <v>107</v>
      </c>
      <c r="C241" s="88"/>
      <c r="D241" s="88"/>
      <c r="E241" s="88"/>
      <c r="F241" s="88"/>
      <c r="G241" s="88"/>
      <c r="H241" s="88"/>
      <c r="I241" s="88"/>
      <c r="J241" s="88"/>
      <c r="K241" s="88"/>
      <c r="L241" s="88"/>
      <c r="M241" s="88"/>
      <c r="N241" s="88"/>
      <c r="P241" s="100" t="s">
        <v>108</v>
      </c>
      <c r="Q241" s="100"/>
      <c r="R241" s="100"/>
      <c r="S241" s="100"/>
      <c r="T241" s="100"/>
      <c r="U241" s="100"/>
      <c r="V241" s="100"/>
      <c r="W241" s="100"/>
      <c r="X241" s="100"/>
      <c r="Y241" s="100"/>
      <c r="Z241" s="100"/>
    </row>
    <row r="243" spans="2:26" ht="14.25">
      <c r="F243" s="7" t="s">
        <v>9</v>
      </c>
      <c r="G243" s="61" t="s">
        <v>10</v>
      </c>
      <c r="S243" s="7" t="s">
        <v>9</v>
      </c>
      <c r="T243" s="61" t="s">
        <v>10</v>
      </c>
    </row>
    <row r="244" spans="2:26" ht="15">
      <c r="F244" s="7" t="s">
        <v>11</v>
      </c>
      <c r="G244" s="93" t="s">
        <v>100</v>
      </c>
      <c r="H244" s="93"/>
      <c r="S244" s="7" t="s">
        <v>11</v>
      </c>
      <c r="T244" s="93" t="str">
        <f>G244</f>
        <v>1/1/25 - 12/31/25</v>
      </c>
      <c r="U244" s="93"/>
    </row>
    <row r="246" spans="2:26">
      <c r="E246" s="94" t="s">
        <v>13</v>
      </c>
      <c r="F246" s="95"/>
      <c r="G246" s="95"/>
      <c r="H246" s="96"/>
      <c r="J246" s="9"/>
      <c r="K246" s="10" t="s">
        <v>14</v>
      </c>
      <c r="L246" s="10"/>
      <c r="M246" s="11"/>
      <c r="S246" s="74" t="s">
        <v>15</v>
      </c>
      <c r="T246" s="74" t="s">
        <v>16</v>
      </c>
      <c r="U246" s="74" t="s">
        <v>17</v>
      </c>
      <c r="V246" s="74" t="s">
        <v>18</v>
      </c>
      <c r="W246" s="74" t="s">
        <v>19</v>
      </c>
      <c r="X246" s="74" t="s">
        <v>20</v>
      </c>
      <c r="Y246" s="74" t="s">
        <v>21</v>
      </c>
      <c r="Z246" s="74" t="s">
        <v>99</v>
      </c>
    </row>
    <row r="247" spans="2:26" ht="27">
      <c r="B247" s="12" t="s">
        <v>23</v>
      </c>
      <c r="C247" s="13" t="s">
        <v>24</v>
      </c>
      <c r="D247" s="14" t="s">
        <v>25</v>
      </c>
      <c r="E247" s="15" t="s">
        <v>26</v>
      </c>
      <c r="F247" s="16" t="s">
        <v>27</v>
      </c>
      <c r="G247" s="16" t="s">
        <v>28</v>
      </c>
      <c r="H247" s="12" t="s">
        <v>29</v>
      </c>
      <c r="I247" s="17"/>
      <c r="J247" s="18" t="s">
        <v>26</v>
      </c>
      <c r="K247" s="16" t="s">
        <v>30</v>
      </c>
      <c r="L247" s="16" t="s">
        <v>28</v>
      </c>
      <c r="M247" s="12" t="s">
        <v>29</v>
      </c>
      <c r="N247" s="12" t="s">
        <v>31</v>
      </c>
      <c r="P247" s="75" t="s">
        <v>32</v>
      </c>
      <c r="Q247" s="75" t="s">
        <v>33</v>
      </c>
      <c r="R247" s="75" t="s">
        <v>34</v>
      </c>
      <c r="S247" s="76" t="s">
        <v>35</v>
      </c>
      <c r="T247" s="76" t="s">
        <v>36</v>
      </c>
      <c r="U247" s="76" t="s">
        <v>37</v>
      </c>
      <c r="V247" s="76" t="s">
        <v>38</v>
      </c>
      <c r="W247" s="76" t="s">
        <v>39</v>
      </c>
      <c r="X247" s="76" t="s">
        <v>40</v>
      </c>
      <c r="Y247" s="76" t="s">
        <v>41</v>
      </c>
      <c r="Z247" s="76" t="s">
        <v>42</v>
      </c>
    </row>
    <row r="248" spans="2:26" ht="15" hidden="1" customHeight="1" outlineLevel="1">
      <c r="B248" s="19">
        <v>12</v>
      </c>
      <c r="C248" s="20">
        <v>1610</v>
      </c>
      <c r="D248" s="21" t="s">
        <v>43</v>
      </c>
      <c r="E248" s="22"/>
      <c r="F248" s="22"/>
      <c r="G248" s="50"/>
      <c r="H248" s="23"/>
      <c r="I248" s="24"/>
      <c r="J248" s="22"/>
      <c r="K248" s="22"/>
      <c r="L248" s="50"/>
      <c r="M248" s="23"/>
      <c r="N248" s="25"/>
      <c r="P248" s="59">
        <v>12</v>
      </c>
      <c r="Q248" s="20">
        <v>1610</v>
      </c>
      <c r="R248" s="21" t="s">
        <v>43</v>
      </c>
      <c r="S248" s="62"/>
      <c r="T248" s="78"/>
      <c r="U248" s="62"/>
      <c r="V248" s="62"/>
      <c r="W248" s="62"/>
      <c r="X248" s="81"/>
      <c r="Y248" s="80"/>
      <c r="Z248" s="79"/>
    </row>
    <row r="249" spans="2:26" ht="25.5" hidden="1" customHeight="1" outlineLevel="1">
      <c r="B249" s="19">
        <v>12</v>
      </c>
      <c r="C249" s="20">
        <v>1611</v>
      </c>
      <c r="D249" s="21" t="s">
        <v>44</v>
      </c>
      <c r="E249" s="22"/>
      <c r="F249" s="22"/>
      <c r="G249" s="50"/>
      <c r="H249" s="23"/>
      <c r="I249" s="27"/>
      <c r="J249" s="22"/>
      <c r="K249" s="22"/>
      <c r="L249" s="50"/>
      <c r="M249" s="23"/>
      <c r="N249" s="25"/>
      <c r="P249" s="59">
        <v>12</v>
      </c>
      <c r="Q249" s="20">
        <v>1611</v>
      </c>
      <c r="R249" s="21" t="s">
        <v>44</v>
      </c>
      <c r="S249" s="62"/>
      <c r="T249" s="78"/>
      <c r="U249" s="62"/>
      <c r="V249" s="62"/>
      <c r="W249" s="62"/>
      <c r="X249" s="81"/>
      <c r="Y249" s="80"/>
      <c r="Z249" s="79"/>
    </row>
    <row r="250" spans="2:26" ht="25.5" hidden="1" customHeight="1" outlineLevel="1">
      <c r="B250" s="19" t="s">
        <v>45</v>
      </c>
      <c r="C250" s="20">
        <v>1612</v>
      </c>
      <c r="D250" s="21" t="s">
        <v>46</v>
      </c>
      <c r="E250" s="22"/>
      <c r="F250" s="22"/>
      <c r="G250" s="50"/>
      <c r="H250" s="23"/>
      <c r="I250" s="27"/>
      <c r="J250" s="22"/>
      <c r="K250" s="22"/>
      <c r="L250" s="50"/>
      <c r="M250" s="23"/>
      <c r="N250" s="25"/>
      <c r="P250" s="59" t="s">
        <v>45</v>
      </c>
      <c r="Q250" s="20">
        <v>1612</v>
      </c>
      <c r="R250" s="21" t="s">
        <v>46</v>
      </c>
      <c r="S250" s="62"/>
      <c r="T250" s="78"/>
      <c r="U250" s="62"/>
      <c r="V250" s="62"/>
      <c r="W250" s="62"/>
      <c r="X250" s="81"/>
      <c r="Y250" s="80"/>
      <c r="Z250" s="79"/>
    </row>
    <row r="251" spans="2:26" ht="15" hidden="1" customHeight="1" outlineLevel="1">
      <c r="B251" s="19"/>
      <c r="C251" s="20">
        <v>1665</v>
      </c>
      <c r="D251" s="21" t="s">
        <v>47</v>
      </c>
      <c r="E251" s="22"/>
      <c r="F251" s="22"/>
      <c r="G251" s="50"/>
      <c r="H251" s="23"/>
      <c r="I251" s="27"/>
      <c r="J251" s="22"/>
      <c r="K251" s="22"/>
      <c r="L251" s="50"/>
      <c r="M251" s="23"/>
      <c r="N251" s="25"/>
      <c r="P251" s="59"/>
      <c r="Q251" s="20">
        <v>1665</v>
      </c>
      <c r="R251" s="21" t="s">
        <v>47</v>
      </c>
      <c r="S251" s="62"/>
      <c r="T251" s="78"/>
      <c r="U251" s="62"/>
      <c r="V251" s="62"/>
      <c r="W251" s="62"/>
      <c r="X251" s="81"/>
      <c r="Y251" s="80"/>
      <c r="Z251" s="79"/>
    </row>
    <row r="252" spans="2:26" ht="15" hidden="1" customHeight="1" outlineLevel="1">
      <c r="B252" s="19"/>
      <c r="C252" s="20">
        <v>1675</v>
      </c>
      <c r="D252" s="21" t="s">
        <v>48</v>
      </c>
      <c r="E252" s="22"/>
      <c r="F252" s="22"/>
      <c r="G252" s="50"/>
      <c r="H252" s="23"/>
      <c r="I252" s="27"/>
      <c r="J252" s="22"/>
      <c r="K252" s="22"/>
      <c r="L252" s="50"/>
      <c r="M252" s="23"/>
      <c r="N252" s="25"/>
      <c r="P252" s="59"/>
      <c r="Q252" s="20">
        <v>1675</v>
      </c>
      <c r="R252" s="21" t="s">
        <v>48</v>
      </c>
      <c r="S252" s="62"/>
      <c r="T252" s="78"/>
      <c r="U252" s="62"/>
      <c r="V252" s="62"/>
      <c r="W252" s="62"/>
      <c r="X252" s="81"/>
      <c r="Y252" s="80"/>
      <c r="Z252" s="79"/>
    </row>
    <row r="253" spans="2:26" ht="15" hidden="1" customHeight="1" outlineLevel="1">
      <c r="B253" s="19" t="s">
        <v>49</v>
      </c>
      <c r="C253" s="28">
        <v>1615</v>
      </c>
      <c r="D253" s="21" t="s">
        <v>50</v>
      </c>
      <c r="E253" s="22"/>
      <c r="F253" s="22"/>
      <c r="G253" s="50"/>
      <c r="H253" s="23"/>
      <c r="I253" s="27"/>
      <c r="J253" s="22"/>
      <c r="K253" s="22"/>
      <c r="L253" s="50"/>
      <c r="M253" s="23"/>
      <c r="N253" s="25"/>
      <c r="P253" s="59" t="s">
        <v>49</v>
      </c>
      <c r="Q253" s="28">
        <v>1615</v>
      </c>
      <c r="R253" s="21" t="s">
        <v>50</v>
      </c>
      <c r="S253" s="62"/>
      <c r="T253" s="78"/>
      <c r="U253" s="62"/>
      <c r="V253" s="62"/>
      <c r="W253" s="62"/>
      <c r="X253" s="81"/>
      <c r="Y253" s="80"/>
      <c r="Z253" s="79"/>
    </row>
    <row r="254" spans="2:26" ht="15" hidden="1" customHeight="1" outlineLevel="1">
      <c r="B254" s="19">
        <v>1</v>
      </c>
      <c r="C254" s="28">
        <v>1620</v>
      </c>
      <c r="D254" s="21" t="s">
        <v>51</v>
      </c>
      <c r="E254" s="22"/>
      <c r="F254" s="22"/>
      <c r="G254" s="50"/>
      <c r="H254" s="23"/>
      <c r="I254" s="27"/>
      <c r="J254" s="22"/>
      <c r="K254" s="22"/>
      <c r="L254" s="50"/>
      <c r="M254" s="23"/>
      <c r="N254" s="25"/>
      <c r="P254" s="59">
        <v>1</v>
      </c>
      <c r="Q254" s="28">
        <v>1620</v>
      </c>
      <c r="R254" s="21" t="s">
        <v>51</v>
      </c>
      <c r="S254" s="62"/>
      <c r="T254" s="78"/>
      <c r="U254" s="62"/>
      <c r="V254" s="62"/>
      <c r="W254" s="62"/>
      <c r="X254" s="81"/>
      <c r="Y254" s="80"/>
      <c r="Z254" s="79"/>
    </row>
    <row r="255" spans="2:26" collapsed="1">
      <c r="B255" s="59" t="s">
        <v>49</v>
      </c>
      <c r="C255" s="20">
        <v>1705</v>
      </c>
      <c r="D255" s="21" t="s">
        <v>50</v>
      </c>
      <c r="E255" s="48"/>
      <c r="F255" s="48"/>
      <c r="G255" s="51"/>
      <c r="H255" s="49"/>
      <c r="I255" s="27"/>
      <c r="J255" s="48"/>
      <c r="K255" s="48"/>
      <c r="L255" s="51"/>
      <c r="M255" s="49"/>
      <c r="N255" s="25"/>
      <c r="P255" s="59" t="s">
        <v>49</v>
      </c>
      <c r="Q255" s="20">
        <v>1705</v>
      </c>
      <c r="R255" s="21" t="s">
        <v>50</v>
      </c>
      <c r="S255" s="69"/>
      <c r="T255" s="83"/>
      <c r="U255" s="69"/>
      <c r="V255" s="69"/>
      <c r="W255" s="69"/>
      <c r="X255" s="84"/>
      <c r="Y255" s="85"/>
      <c r="Z255" s="86"/>
    </row>
    <row r="256" spans="2:26">
      <c r="B256" s="59">
        <v>14.1</v>
      </c>
      <c r="C256" s="28">
        <v>1706</v>
      </c>
      <c r="D256" s="21" t="s">
        <v>52</v>
      </c>
      <c r="E256" s="48">
        <f>H179</f>
        <v>4983214.798649611</v>
      </c>
      <c r="F256" s="48"/>
      <c r="G256" s="51"/>
      <c r="H256" s="49">
        <f t="shared" ref="H256" si="35">E256+F256+G256</f>
        <v>4983214.798649611</v>
      </c>
      <c r="I256" s="27"/>
      <c r="J256" s="48">
        <f>M179</f>
        <v>137038.4069628643</v>
      </c>
      <c r="K256" s="48">
        <f>Z256</f>
        <v>49832.147986496107</v>
      </c>
      <c r="L256" s="51"/>
      <c r="M256" s="49">
        <f t="shared" ref="M256" si="36">J256+K256-L256</f>
        <v>186870.5549493604</v>
      </c>
      <c r="N256" s="25">
        <f t="shared" ref="N256" si="37">H256-M256</f>
        <v>4796344.243700251</v>
      </c>
      <c r="P256" s="59">
        <v>14.1</v>
      </c>
      <c r="Q256" s="28">
        <v>1706</v>
      </c>
      <c r="R256" s="21" t="s">
        <v>52</v>
      </c>
      <c r="S256" s="69">
        <f>E256</f>
        <v>4983214.798649611</v>
      </c>
      <c r="T256" s="83"/>
      <c r="U256" s="69">
        <f t="shared" ref="U256" si="38">S256-T256</f>
        <v>4983214.798649611</v>
      </c>
      <c r="V256" s="69"/>
      <c r="W256" s="69">
        <f t="shared" ref="W256" si="39">U256+(V256/2)</f>
        <v>4983214.798649611</v>
      </c>
      <c r="X256" s="84">
        <v>100</v>
      </c>
      <c r="Y256" s="85">
        <f t="shared" ref="Y256:Y260" si="40">1/X256</f>
        <v>0.01</v>
      </c>
      <c r="Z256" s="69">
        <f>W256*Y256</f>
        <v>49832.147986496107</v>
      </c>
    </row>
    <row r="257" spans="2:26">
      <c r="B257" s="59">
        <v>1</v>
      </c>
      <c r="C257" s="20">
        <v>1708</v>
      </c>
      <c r="D257" s="21" t="s">
        <v>51</v>
      </c>
      <c r="E257" s="48"/>
      <c r="F257" s="48"/>
      <c r="G257" s="51"/>
      <c r="H257" s="49"/>
      <c r="I257" s="27"/>
      <c r="J257" s="48"/>
      <c r="K257" s="48"/>
      <c r="L257" s="51"/>
      <c r="M257" s="49"/>
      <c r="N257" s="25"/>
      <c r="P257" s="59">
        <v>1</v>
      </c>
      <c r="Q257" s="20">
        <v>1708</v>
      </c>
      <c r="R257" s="21" t="s">
        <v>51</v>
      </c>
      <c r="S257" s="69"/>
      <c r="T257" s="83"/>
      <c r="U257" s="69"/>
      <c r="V257" s="69"/>
      <c r="W257" s="69"/>
      <c r="X257" s="84"/>
      <c r="Y257" s="85"/>
      <c r="Z257" s="86"/>
    </row>
    <row r="258" spans="2:26" ht="15" customHeight="1">
      <c r="B258" s="59">
        <v>47</v>
      </c>
      <c r="C258" s="20">
        <v>1715</v>
      </c>
      <c r="D258" s="21" t="s">
        <v>53</v>
      </c>
      <c r="E258" s="48"/>
      <c r="F258" s="48"/>
      <c r="G258" s="51"/>
      <c r="H258" s="49"/>
      <c r="I258" s="27"/>
      <c r="J258" s="48"/>
      <c r="K258" s="48"/>
      <c r="L258" s="51"/>
      <c r="M258" s="49"/>
      <c r="N258" s="25"/>
      <c r="P258" s="59">
        <v>47</v>
      </c>
      <c r="Q258" s="20">
        <v>1715</v>
      </c>
      <c r="R258" s="21" t="s">
        <v>53</v>
      </c>
      <c r="S258" s="69"/>
      <c r="T258" s="83"/>
      <c r="U258" s="69"/>
      <c r="V258" s="69"/>
      <c r="W258" s="69"/>
      <c r="X258" s="84"/>
      <c r="Y258" s="85"/>
      <c r="Z258" s="86"/>
    </row>
    <row r="259" spans="2:26">
      <c r="B259" s="59">
        <v>47</v>
      </c>
      <c r="C259" s="20">
        <v>1720</v>
      </c>
      <c r="D259" s="21" t="s">
        <v>54</v>
      </c>
      <c r="E259" s="48">
        <f>H182</f>
        <v>83460939.724783093</v>
      </c>
      <c r="F259" s="48"/>
      <c r="G259" s="51"/>
      <c r="H259" s="49">
        <f t="shared" ref="H259:H260" si="41">E259+F259+G259</f>
        <v>83460939.724783093</v>
      </c>
      <c r="I259" s="27"/>
      <c r="J259" s="48">
        <f>M182</f>
        <v>2550195.3804794839</v>
      </c>
      <c r="K259" s="48">
        <f>Z259</f>
        <v>927343.77471981221</v>
      </c>
      <c r="L259" s="51"/>
      <c r="M259" s="49">
        <f t="shared" ref="M259:M260" si="42">J259+K259-L259</f>
        <v>3477539.1551992958</v>
      </c>
      <c r="N259" s="25">
        <f t="shared" ref="N259:N260" si="43">H259-M259</f>
        <v>79983400.569583803</v>
      </c>
      <c r="P259" s="59">
        <v>47</v>
      </c>
      <c r="Q259" s="20">
        <v>1720</v>
      </c>
      <c r="R259" s="21" t="s">
        <v>54</v>
      </c>
      <c r="S259" s="69">
        <f>E259</f>
        <v>83460939.724783093</v>
      </c>
      <c r="T259" s="83"/>
      <c r="U259" s="69">
        <f t="shared" ref="U259:U260" si="44">S259-T259</f>
        <v>83460939.724783093</v>
      </c>
      <c r="V259" s="69"/>
      <c r="W259" s="69">
        <f t="shared" ref="W259:W260" si="45">U259+(V259/2)</f>
        <v>83460939.724783093</v>
      </c>
      <c r="X259" s="84">
        <v>90</v>
      </c>
      <c r="Y259" s="85">
        <f t="shared" si="40"/>
        <v>1.1111111111111112E-2</v>
      </c>
      <c r="Z259" s="69">
        <f>W259*Y259</f>
        <v>927343.77471981221</v>
      </c>
    </row>
    <row r="260" spans="2:26">
      <c r="B260" s="59">
        <v>47</v>
      </c>
      <c r="C260" s="20">
        <v>1730</v>
      </c>
      <c r="D260" s="21" t="s">
        <v>55</v>
      </c>
      <c r="E260" s="48">
        <f>H183</f>
        <v>23257643.826567292</v>
      </c>
      <c r="F260" s="48"/>
      <c r="G260" s="51"/>
      <c r="H260" s="49">
        <f t="shared" si="41"/>
        <v>23257643.826567292</v>
      </c>
      <c r="I260" s="27"/>
      <c r="J260" s="48">
        <f>M183</f>
        <v>984131.54074073723</v>
      </c>
      <c r="K260" s="48">
        <f>Z260</f>
        <v>357866.01481481356</v>
      </c>
      <c r="L260" s="51"/>
      <c r="M260" s="49">
        <f t="shared" si="42"/>
        <v>1341997.5555555508</v>
      </c>
      <c r="N260" s="25">
        <f t="shared" si="43"/>
        <v>21915646.27101174</v>
      </c>
      <c r="P260" s="59">
        <v>47</v>
      </c>
      <c r="Q260" s="20">
        <v>1730</v>
      </c>
      <c r="R260" s="21" t="s">
        <v>55</v>
      </c>
      <c r="S260" s="69">
        <f>E260</f>
        <v>23257643.826567292</v>
      </c>
      <c r="T260" s="83"/>
      <c r="U260" s="69">
        <f t="shared" si="44"/>
        <v>23257643.826567292</v>
      </c>
      <c r="V260" s="69">
        <f>F260</f>
        <v>0</v>
      </c>
      <c r="W260" s="69">
        <f t="shared" si="45"/>
        <v>23257643.826567292</v>
      </c>
      <c r="X260" s="84">
        <v>64.989808653952579</v>
      </c>
      <c r="Y260" s="85">
        <f t="shared" si="40"/>
        <v>1.5387027915786632E-2</v>
      </c>
      <c r="Z260" s="69">
        <f>W260*Y260</f>
        <v>357866.01481481356</v>
      </c>
    </row>
    <row r="261" spans="2:26" ht="15" customHeight="1">
      <c r="B261" s="59">
        <v>47</v>
      </c>
      <c r="C261" s="20">
        <v>1735</v>
      </c>
      <c r="D261" s="21" t="s">
        <v>56</v>
      </c>
      <c r="E261" s="48"/>
      <c r="F261" s="48"/>
      <c r="G261" s="51"/>
      <c r="H261" s="49"/>
      <c r="I261" s="27"/>
      <c r="J261" s="48"/>
      <c r="K261" s="48"/>
      <c r="L261" s="51"/>
      <c r="M261" s="49"/>
      <c r="N261" s="25"/>
      <c r="P261" s="59">
        <v>47</v>
      </c>
      <c r="Q261" s="20">
        <v>1735</v>
      </c>
      <c r="R261" s="21" t="s">
        <v>56</v>
      </c>
      <c r="S261" s="69"/>
      <c r="T261" s="83"/>
      <c r="U261" s="69"/>
      <c r="V261" s="69"/>
      <c r="W261" s="69"/>
      <c r="X261" s="84"/>
      <c r="Y261" s="85"/>
      <c r="Z261" s="86"/>
    </row>
    <row r="262" spans="2:26" ht="15" customHeight="1">
      <c r="B262" s="59">
        <v>47</v>
      </c>
      <c r="C262" s="20">
        <v>1740</v>
      </c>
      <c r="D262" s="21" t="s">
        <v>57</v>
      </c>
      <c r="E262" s="48"/>
      <c r="F262" s="48"/>
      <c r="G262" s="51"/>
      <c r="H262" s="49"/>
      <c r="I262" s="27"/>
      <c r="J262" s="48"/>
      <c r="K262" s="48"/>
      <c r="L262" s="51"/>
      <c r="M262" s="49"/>
      <c r="N262" s="25"/>
      <c r="P262" s="59">
        <v>47</v>
      </c>
      <c r="Q262" s="20">
        <v>1740</v>
      </c>
      <c r="R262" s="21" t="s">
        <v>57</v>
      </c>
      <c r="S262" s="69"/>
      <c r="T262" s="83"/>
      <c r="U262" s="69"/>
      <c r="V262" s="69"/>
      <c r="W262" s="69"/>
      <c r="X262" s="84"/>
      <c r="Y262" s="85"/>
      <c r="Z262" s="86"/>
    </row>
    <row r="263" spans="2:26">
      <c r="B263" s="59">
        <v>17</v>
      </c>
      <c r="C263" s="20">
        <v>1745</v>
      </c>
      <c r="D263" s="21" t="s">
        <v>58</v>
      </c>
      <c r="E263" s="48"/>
      <c r="F263" s="48"/>
      <c r="G263" s="51"/>
      <c r="H263" s="49"/>
      <c r="I263" s="27"/>
      <c r="J263" s="48"/>
      <c r="K263" s="48"/>
      <c r="L263" s="51"/>
      <c r="M263" s="49"/>
      <c r="N263" s="25"/>
      <c r="P263" s="59">
        <v>17</v>
      </c>
      <c r="Q263" s="20">
        <v>1745</v>
      </c>
      <c r="R263" s="21" t="s">
        <v>58</v>
      </c>
      <c r="S263" s="69"/>
      <c r="T263" s="83"/>
      <c r="U263" s="69"/>
      <c r="V263" s="69"/>
      <c r="W263" s="69"/>
      <c r="X263" s="84"/>
      <c r="Y263" s="85"/>
      <c r="Z263" s="86"/>
    </row>
    <row r="264" spans="2:26" ht="15" hidden="1" customHeight="1" outlineLevel="1">
      <c r="B264" s="19">
        <v>47</v>
      </c>
      <c r="C264" s="20">
        <v>1830</v>
      </c>
      <c r="D264" s="21" t="s">
        <v>59</v>
      </c>
      <c r="E264" s="48"/>
      <c r="F264" s="48"/>
      <c r="G264" s="51"/>
      <c r="H264" s="49"/>
      <c r="I264" s="27"/>
      <c r="J264" s="48"/>
      <c r="K264" s="48"/>
      <c r="L264" s="51"/>
      <c r="M264" s="49"/>
      <c r="N264" s="25"/>
      <c r="P264" s="59">
        <v>47</v>
      </c>
      <c r="Q264" s="20">
        <v>1830</v>
      </c>
      <c r="R264" s="21" t="s">
        <v>59</v>
      </c>
      <c r="S264" s="62"/>
      <c r="T264" s="78"/>
      <c r="U264" s="62"/>
      <c r="V264" s="62"/>
      <c r="W264" s="62"/>
      <c r="X264" s="81"/>
      <c r="Y264" s="80"/>
      <c r="Z264" s="79"/>
    </row>
    <row r="265" spans="2:26" ht="14.25" hidden="1" outlineLevel="1">
      <c r="B265" s="19">
        <v>47</v>
      </c>
      <c r="C265" s="20">
        <v>1835</v>
      </c>
      <c r="D265" s="21" t="s">
        <v>60</v>
      </c>
      <c r="E265" s="48"/>
      <c r="F265" s="48"/>
      <c r="G265" s="51"/>
      <c r="H265" s="49"/>
      <c r="I265" s="27"/>
      <c r="J265" s="48"/>
      <c r="K265" s="48"/>
      <c r="L265" s="51"/>
      <c r="M265" s="49"/>
      <c r="N265" s="25"/>
      <c r="P265" s="59">
        <v>47</v>
      </c>
      <c r="Q265" s="20">
        <v>1835</v>
      </c>
      <c r="R265" s="21" t="s">
        <v>60</v>
      </c>
      <c r="S265" s="62"/>
      <c r="T265" s="78"/>
      <c r="U265" s="62"/>
      <c r="V265" s="62"/>
      <c r="W265" s="62"/>
      <c r="X265" s="81"/>
      <c r="Y265" s="80"/>
      <c r="Z265" s="79"/>
    </row>
    <row r="266" spans="2:26" ht="15" hidden="1" customHeight="1" outlineLevel="1">
      <c r="B266" s="19" t="s">
        <v>49</v>
      </c>
      <c r="C266" s="20">
        <v>1905</v>
      </c>
      <c r="D266" s="21" t="s">
        <v>50</v>
      </c>
      <c r="E266" s="48"/>
      <c r="F266" s="48"/>
      <c r="G266" s="51"/>
      <c r="H266" s="49"/>
      <c r="I266" s="27"/>
      <c r="J266" s="48"/>
      <c r="K266" s="48"/>
      <c r="L266" s="51"/>
      <c r="M266" s="49"/>
      <c r="N266" s="25"/>
      <c r="P266" s="59" t="s">
        <v>49</v>
      </c>
      <c r="Q266" s="20">
        <v>1905</v>
      </c>
      <c r="R266" s="21" t="s">
        <v>50</v>
      </c>
      <c r="S266" s="62"/>
      <c r="T266" s="78"/>
      <c r="U266" s="62"/>
      <c r="V266" s="62"/>
      <c r="W266" s="62"/>
      <c r="X266" s="81"/>
      <c r="Y266" s="80"/>
      <c r="Z266" s="79"/>
    </row>
    <row r="267" spans="2:26" ht="15" hidden="1" customHeight="1" outlineLevel="1">
      <c r="B267" s="19">
        <v>47</v>
      </c>
      <c r="C267" s="20">
        <v>1908</v>
      </c>
      <c r="D267" s="21" t="s">
        <v>61</v>
      </c>
      <c r="E267" s="48"/>
      <c r="F267" s="48"/>
      <c r="G267" s="51"/>
      <c r="H267" s="49"/>
      <c r="I267" s="27"/>
      <c r="J267" s="48"/>
      <c r="K267" s="48"/>
      <c r="L267" s="51"/>
      <c r="M267" s="49"/>
      <c r="N267" s="25"/>
      <c r="P267" s="59">
        <v>47</v>
      </c>
      <c r="Q267" s="20">
        <v>1908</v>
      </c>
      <c r="R267" s="21" t="s">
        <v>61</v>
      </c>
      <c r="S267" s="62"/>
      <c r="T267" s="78"/>
      <c r="U267" s="62"/>
      <c r="V267" s="62"/>
      <c r="W267" s="62"/>
      <c r="X267" s="81"/>
      <c r="Y267" s="80"/>
      <c r="Z267" s="79"/>
    </row>
    <row r="268" spans="2:26" ht="15" hidden="1" customHeight="1" outlineLevel="1">
      <c r="B268" s="19">
        <v>13</v>
      </c>
      <c r="C268" s="20">
        <v>1910</v>
      </c>
      <c r="D268" s="21" t="s">
        <v>62</v>
      </c>
      <c r="E268" s="48"/>
      <c r="F268" s="48"/>
      <c r="G268" s="51"/>
      <c r="H268" s="49"/>
      <c r="I268" s="27"/>
      <c r="J268" s="48"/>
      <c r="K268" s="48"/>
      <c r="L268" s="51"/>
      <c r="M268" s="49"/>
      <c r="N268" s="25"/>
      <c r="P268" s="59">
        <v>13</v>
      </c>
      <c r="Q268" s="20">
        <v>1910</v>
      </c>
      <c r="R268" s="21" t="s">
        <v>62</v>
      </c>
      <c r="S268" s="62"/>
      <c r="T268" s="78"/>
      <c r="U268" s="62"/>
      <c r="V268" s="62"/>
      <c r="W268" s="62"/>
      <c r="X268" s="81"/>
      <c r="Y268" s="80"/>
      <c r="Z268" s="79"/>
    </row>
    <row r="269" spans="2:26" ht="15" hidden="1" customHeight="1" outlineLevel="1">
      <c r="B269" s="19">
        <v>8</v>
      </c>
      <c r="C269" s="20">
        <v>1915</v>
      </c>
      <c r="D269" s="21" t="s">
        <v>63</v>
      </c>
      <c r="E269" s="48"/>
      <c r="F269" s="48"/>
      <c r="G269" s="51"/>
      <c r="H269" s="49"/>
      <c r="I269" s="27"/>
      <c r="J269" s="48"/>
      <c r="K269" s="48"/>
      <c r="L269" s="51"/>
      <c r="M269" s="49"/>
      <c r="N269" s="25"/>
      <c r="P269" s="59">
        <v>8</v>
      </c>
      <c r="Q269" s="20">
        <v>1915</v>
      </c>
      <c r="R269" s="21" t="s">
        <v>63</v>
      </c>
      <c r="S269" s="62"/>
      <c r="T269" s="78"/>
      <c r="U269" s="62"/>
      <c r="V269" s="62"/>
      <c r="W269" s="62"/>
      <c r="X269" s="81"/>
      <c r="Y269" s="80"/>
      <c r="Z269" s="79"/>
    </row>
    <row r="270" spans="2:26" ht="15" hidden="1" customHeight="1" outlineLevel="1">
      <c r="B270" s="19">
        <v>10</v>
      </c>
      <c r="C270" s="20">
        <v>1920</v>
      </c>
      <c r="D270" s="21" t="s">
        <v>64</v>
      </c>
      <c r="E270" s="48"/>
      <c r="F270" s="48"/>
      <c r="G270" s="51"/>
      <c r="H270" s="49"/>
      <c r="I270" s="27"/>
      <c r="J270" s="48"/>
      <c r="K270" s="48"/>
      <c r="L270" s="51"/>
      <c r="M270" s="49"/>
      <c r="N270" s="25"/>
      <c r="P270" s="59">
        <v>10</v>
      </c>
      <c r="Q270" s="20">
        <v>1920</v>
      </c>
      <c r="R270" s="21" t="s">
        <v>64</v>
      </c>
      <c r="S270" s="62"/>
      <c r="T270" s="78"/>
      <c r="U270" s="62"/>
      <c r="V270" s="62"/>
      <c r="W270" s="62"/>
      <c r="X270" s="81"/>
      <c r="Y270" s="80"/>
      <c r="Z270" s="79"/>
    </row>
    <row r="271" spans="2:26" ht="15" hidden="1" customHeight="1" outlineLevel="1">
      <c r="B271" s="19">
        <v>50</v>
      </c>
      <c r="C271" s="28">
        <v>1925</v>
      </c>
      <c r="D271" s="21" t="s">
        <v>65</v>
      </c>
      <c r="E271" s="48"/>
      <c r="F271" s="48"/>
      <c r="G271" s="51"/>
      <c r="H271" s="49"/>
      <c r="I271" s="27"/>
      <c r="J271" s="48"/>
      <c r="K271" s="48"/>
      <c r="L271" s="51"/>
      <c r="M271" s="49"/>
      <c r="N271" s="25"/>
      <c r="P271" s="59">
        <v>50</v>
      </c>
      <c r="Q271" s="28">
        <v>1925</v>
      </c>
      <c r="R271" s="21" t="s">
        <v>65</v>
      </c>
      <c r="S271" s="62"/>
      <c r="T271" s="78"/>
      <c r="U271" s="62"/>
      <c r="V271" s="62"/>
      <c r="W271" s="62"/>
      <c r="X271" s="81"/>
      <c r="Y271" s="80"/>
      <c r="Z271" s="79"/>
    </row>
    <row r="272" spans="2:26" ht="15" hidden="1" customHeight="1" outlineLevel="1">
      <c r="B272" s="19">
        <v>10</v>
      </c>
      <c r="C272" s="20">
        <v>1930</v>
      </c>
      <c r="D272" s="21" t="s">
        <v>66</v>
      </c>
      <c r="E272" s="48"/>
      <c r="F272" s="48"/>
      <c r="G272" s="51"/>
      <c r="H272" s="49"/>
      <c r="I272" s="27"/>
      <c r="J272" s="48"/>
      <c r="K272" s="48"/>
      <c r="L272" s="51"/>
      <c r="M272" s="49"/>
      <c r="N272" s="25"/>
      <c r="P272" s="59">
        <v>10</v>
      </c>
      <c r="Q272" s="20">
        <v>1930</v>
      </c>
      <c r="R272" s="21" t="s">
        <v>66</v>
      </c>
      <c r="S272" s="62"/>
      <c r="T272" s="78"/>
      <c r="U272" s="62"/>
      <c r="V272" s="62"/>
      <c r="W272" s="62"/>
      <c r="X272" s="81"/>
      <c r="Y272" s="80"/>
      <c r="Z272" s="79"/>
    </row>
    <row r="273" spans="2:26" ht="15" hidden="1" customHeight="1" outlineLevel="1">
      <c r="B273" s="19">
        <v>8</v>
      </c>
      <c r="C273" s="20">
        <v>1935</v>
      </c>
      <c r="D273" s="21" t="s">
        <v>67</v>
      </c>
      <c r="E273" s="48"/>
      <c r="F273" s="48"/>
      <c r="G273" s="51"/>
      <c r="H273" s="49"/>
      <c r="I273" s="27"/>
      <c r="J273" s="48"/>
      <c r="K273" s="48"/>
      <c r="L273" s="51"/>
      <c r="M273" s="49"/>
      <c r="N273" s="25"/>
      <c r="P273" s="59">
        <v>8</v>
      </c>
      <c r="Q273" s="20">
        <v>1935</v>
      </c>
      <c r="R273" s="21" t="s">
        <v>67</v>
      </c>
      <c r="S273" s="62"/>
      <c r="T273" s="78"/>
      <c r="U273" s="62"/>
      <c r="V273" s="62"/>
      <c r="W273" s="62"/>
      <c r="X273" s="81"/>
      <c r="Y273" s="80"/>
      <c r="Z273" s="79"/>
    </row>
    <row r="274" spans="2:26" ht="15" hidden="1" customHeight="1" outlineLevel="1">
      <c r="B274" s="19">
        <v>8</v>
      </c>
      <c r="C274" s="20">
        <v>1940</v>
      </c>
      <c r="D274" s="21" t="s">
        <v>68</v>
      </c>
      <c r="E274" s="48"/>
      <c r="F274" s="48"/>
      <c r="G274" s="51"/>
      <c r="H274" s="49"/>
      <c r="I274" s="27"/>
      <c r="J274" s="48"/>
      <c r="K274" s="48"/>
      <c r="L274" s="51"/>
      <c r="M274" s="49"/>
      <c r="N274" s="25"/>
      <c r="P274" s="59">
        <v>8</v>
      </c>
      <c r="Q274" s="20">
        <v>1940</v>
      </c>
      <c r="R274" s="21" t="s">
        <v>68</v>
      </c>
      <c r="S274" s="62"/>
      <c r="T274" s="78"/>
      <c r="U274" s="62"/>
      <c r="V274" s="62"/>
      <c r="W274" s="62"/>
      <c r="X274" s="81"/>
      <c r="Y274" s="80"/>
      <c r="Z274" s="79"/>
    </row>
    <row r="275" spans="2:26" ht="15" hidden="1" customHeight="1" outlineLevel="1">
      <c r="B275" s="19">
        <v>8</v>
      </c>
      <c r="C275" s="20">
        <v>1945</v>
      </c>
      <c r="D275" s="21" t="s">
        <v>69</v>
      </c>
      <c r="E275" s="48"/>
      <c r="F275" s="48"/>
      <c r="G275" s="51"/>
      <c r="H275" s="49"/>
      <c r="I275" s="27"/>
      <c r="J275" s="48"/>
      <c r="K275" s="48"/>
      <c r="L275" s="51"/>
      <c r="M275" s="49"/>
      <c r="N275" s="25"/>
      <c r="P275" s="59">
        <v>8</v>
      </c>
      <c r="Q275" s="20">
        <v>1945</v>
      </c>
      <c r="R275" s="21" t="s">
        <v>69</v>
      </c>
      <c r="S275" s="62"/>
      <c r="T275" s="78"/>
      <c r="U275" s="62"/>
      <c r="V275" s="62"/>
      <c r="W275" s="62"/>
      <c r="X275" s="81"/>
      <c r="Y275" s="80"/>
      <c r="Z275" s="79"/>
    </row>
    <row r="276" spans="2:26" ht="15" hidden="1" customHeight="1" outlineLevel="1">
      <c r="B276" s="19">
        <v>8</v>
      </c>
      <c r="C276" s="20">
        <v>1950</v>
      </c>
      <c r="D276" s="21" t="s">
        <v>70</v>
      </c>
      <c r="E276" s="48"/>
      <c r="F276" s="48"/>
      <c r="G276" s="51"/>
      <c r="H276" s="49"/>
      <c r="I276" s="27"/>
      <c r="J276" s="48"/>
      <c r="K276" s="48"/>
      <c r="L276" s="51"/>
      <c r="M276" s="49"/>
      <c r="N276" s="25"/>
      <c r="P276" s="59">
        <v>8</v>
      </c>
      <c r="Q276" s="20">
        <v>1950</v>
      </c>
      <c r="R276" s="21" t="s">
        <v>70</v>
      </c>
      <c r="S276" s="62"/>
      <c r="T276" s="78"/>
      <c r="U276" s="62"/>
      <c r="V276" s="62"/>
      <c r="W276" s="62"/>
      <c r="X276" s="81"/>
      <c r="Y276" s="80"/>
      <c r="Z276" s="79"/>
    </row>
    <row r="277" spans="2:26" ht="15" hidden="1" customHeight="1" outlineLevel="1">
      <c r="B277" s="19">
        <v>8</v>
      </c>
      <c r="C277" s="20">
        <v>1955</v>
      </c>
      <c r="D277" s="21" t="s">
        <v>71</v>
      </c>
      <c r="E277" s="48"/>
      <c r="F277" s="48"/>
      <c r="G277" s="51"/>
      <c r="H277" s="49"/>
      <c r="I277" s="27"/>
      <c r="J277" s="48"/>
      <c r="K277" s="48"/>
      <c r="L277" s="51"/>
      <c r="M277" s="49"/>
      <c r="N277" s="25"/>
      <c r="P277" s="59">
        <v>8</v>
      </c>
      <c r="Q277" s="20">
        <v>1955</v>
      </c>
      <c r="R277" s="21" t="s">
        <v>71</v>
      </c>
      <c r="S277" s="62"/>
      <c r="T277" s="78"/>
      <c r="U277" s="62"/>
      <c r="V277" s="62"/>
      <c r="W277" s="62"/>
      <c r="X277" s="81"/>
      <c r="Y277" s="80"/>
      <c r="Z277" s="79"/>
    </row>
    <row r="278" spans="2:26" ht="14.25" hidden="1" outlineLevel="1">
      <c r="B278" s="19">
        <v>8</v>
      </c>
      <c r="C278" s="20">
        <v>1960</v>
      </c>
      <c r="D278" s="21" t="s">
        <v>72</v>
      </c>
      <c r="E278" s="48"/>
      <c r="F278" s="48"/>
      <c r="G278" s="51"/>
      <c r="H278" s="49"/>
      <c r="I278" s="27"/>
      <c r="J278" s="48"/>
      <c r="K278" s="48"/>
      <c r="L278" s="51"/>
      <c r="M278" s="49"/>
      <c r="N278" s="25"/>
      <c r="P278" s="59">
        <v>8</v>
      </c>
      <c r="Q278" s="20">
        <v>1960</v>
      </c>
      <c r="R278" s="21" t="s">
        <v>72</v>
      </c>
      <c r="S278" s="62"/>
      <c r="T278" s="78"/>
      <c r="U278" s="62"/>
      <c r="V278" s="62"/>
      <c r="W278" s="62"/>
      <c r="X278" s="81"/>
      <c r="Y278" s="80"/>
      <c r="Z278" s="79"/>
    </row>
    <row r="279" spans="2:26" ht="25.5" hidden="1" customHeight="1" outlineLevel="1">
      <c r="B279" s="30">
        <v>47</v>
      </c>
      <c r="C279" s="20">
        <v>1970</v>
      </c>
      <c r="D279" s="21" t="s">
        <v>73</v>
      </c>
      <c r="E279" s="48"/>
      <c r="F279" s="48"/>
      <c r="G279" s="51"/>
      <c r="H279" s="49"/>
      <c r="I279" s="27"/>
      <c r="J279" s="48"/>
      <c r="K279" s="48"/>
      <c r="L279" s="51"/>
      <c r="M279" s="49"/>
      <c r="N279" s="25"/>
      <c r="P279" s="72">
        <v>47</v>
      </c>
      <c r="Q279" s="20">
        <v>1970</v>
      </c>
      <c r="R279" s="21" t="s">
        <v>73</v>
      </c>
      <c r="S279" s="62"/>
      <c r="T279" s="78"/>
      <c r="U279" s="62"/>
      <c r="V279" s="62"/>
      <c r="W279" s="62"/>
      <c r="X279" s="81"/>
      <c r="Y279" s="80"/>
      <c r="Z279" s="79"/>
    </row>
    <row r="280" spans="2:26" ht="25.5" hidden="1" customHeight="1" outlineLevel="1">
      <c r="B280" s="19">
        <v>47</v>
      </c>
      <c r="C280" s="20">
        <v>1975</v>
      </c>
      <c r="D280" s="21" t="s">
        <v>74</v>
      </c>
      <c r="E280" s="48"/>
      <c r="F280" s="48"/>
      <c r="G280" s="51"/>
      <c r="H280" s="49"/>
      <c r="I280" s="27"/>
      <c r="J280" s="48"/>
      <c r="K280" s="48"/>
      <c r="L280" s="51"/>
      <c r="M280" s="49"/>
      <c r="N280" s="25"/>
      <c r="P280" s="59">
        <v>47</v>
      </c>
      <c r="Q280" s="20">
        <v>1975</v>
      </c>
      <c r="R280" s="21" t="s">
        <v>74</v>
      </c>
      <c r="S280" s="62"/>
      <c r="T280" s="78"/>
      <c r="U280" s="62"/>
      <c r="V280" s="62"/>
      <c r="W280" s="62"/>
      <c r="X280" s="81"/>
      <c r="Y280" s="80"/>
      <c r="Z280" s="79"/>
    </row>
    <row r="281" spans="2:26" ht="15" hidden="1" customHeight="1" outlineLevel="1">
      <c r="B281" s="19">
        <v>47</v>
      </c>
      <c r="C281" s="20">
        <v>1980</v>
      </c>
      <c r="D281" s="21" t="s">
        <v>75</v>
      </c>
      <c r="E281" s="48"/>
      <c r="F281" s="48"/>
      <c r="G281" s="51"/>
      <c r="H281" s="49"/>
      <c r="I281" s="27"/>
      <c r="J281" s="48"/>
      <c r="K281" s="48"/>
      <c r="L281" s="51"/>
      <c r="M281" s="49"/>
      <c r="N281" s="25"/>
      <c r="P281" s="59">
        <v>47</v>
      </c>
      <c r="Q281" s="20">
        <v>1980</v>
      </c>
      <c r="R281" s="21" t="s">
        <v>75</v>
      </c>
      <c r="S281" s="62"/>
      <c r="T281" s="78"/>
      <c r="U281" s="62"/>
      <c r="V281" s="62"/>
      <c r="W281" s="62"/>
      <c r="X281" s="81"/>
      <c r="Y281" s="80"/>
      <c r="Z281" s="79"/>
    </row>
    <row r="282" spans="2:26" ht="15" hidden="1" customHeight="1" outlineLevel="1">
      <c r="B282" s="19">
        <v>47</v>
      </c>
      <c r="C282" s="20">
        <v>1985</v>
      </c>
      <c r="D282" s="21" t="s">
        <v>76</v>
      </c>
      <c r="E282" s="48"/>
      <c r="F282" s="48"/>
      <c r="G282" s="51"/>
      <c r="H282" s="49"/>
      <c r="I282" s="27"/>
      <c r="J282" s="48"/>
      <c r="K282" s="48"/>
      <c r="L282" s="51"/>
      <c r="M282" s="49"/>
      <c r="N282" s="25"/>
      <c r="P282" s="59">
        <v>47</v>
      </c>
      <c r="Q282" s="20">
        <v>1985</v>
      </c>
      <c r="R282" s="21" t="s">
        <v>76</v>
      </c>
      <c r="S282" s="62"/>
      <c r="T282" s="78"/>
      <c r="U282" s="62"/>
      <c r="V282" s="62"/>
      <c r="W282" s="62"/>
      <c r="X282" s="81"/>
      <c r="Y282" s="80"/>
      <c r="Z282" s="79"/>
    </row>
    <row r="283" spans="2:26" ht="15" hidden="1" customHeight="1" outlineLevel="1">
      <c r="B283" s="30">
        <v>47</v>
      </c>
      <c r="C283" s="20">
        <v>1990</v>
      </c>
      <c r="D283" s="31" t="s">
        <v>77</v>
      </c>
      <c r="E283" s="48"/>
      <c r="F283" s="48"/>
      <c r="G283" s="51"/>
      <c r="H283" s="49"/>
      <c r="I283" s="27"/>
      <c r="J283" s="48"/>
      <c r="K283" s="48"/>
      <c r="L283" s="51"/>
      <c r="M283" s="49"/>
      <c r="N283" s="25"/>
      <c r="P283" s="72">
        <v>47</v>
      </c>
      <c r="Q283" s="20">
        <v>1990</v>
      </c>
      <c r="R283" s="31" t="s">
        <v>77</v>
      </c>
      <c r="S283" s="62"/>
      <c r="T283" s="78"/>
      <c r="U283" s="62"/>
      <c r="V283" s="62"/>
      <c r="W283" s="62"/>
      <c r="X283" s="81"/>
      <c r="Y283" s="80"/>
      <c r="Z283" s="79"/>
    </row>
    <row r="284" spans="2:26" ht="15" hidden="1" customHeight="1" outlineLevel="1">
      <c r="B284" s="19">
        <v>47</v>
      </c>
      <c r="C284" s="20">
        <v>1995</v>
      </c>
      <c r="D284" s="21" t="s">
        <v>78</v>
      </c>
      <c r="E284" s="48"/>
      <c r="F284" s="48"/>
      <c r="G284" s="51"/>
      <c r="H284" s="49"/>
      <c r="I284" s="27"/>
      <c r="J284" s="48"/>
      <c r="K284" s="48"/>
      <c r="L284" s="51"/>
      <c r="M284" s="49"/>
      <c r="N284" s="25"/>
      <c r="P284" s="59">
        <v>47</v>
      </c>
      <c r="Q284" s="20">
        <v>1995</v>
      </c>
      <c r="R284" s="21" t="s">
        <v>78</v>
      </c>
      <c r="S284" s="62"/>
      <c r="T284" s="78"/>
      <c r="U284" s="62"/>
      <c r="V284" s="62"/>
      <c r="W284" s="62"/>
      <c r="X284" s="81"/>
      <c r="Y284" s="80"/>
      <c r="Z284" s="79"/>
    </row>
    <row r="285" spans="2:26" ht="15" hidden="1" customHeight="1" outlineLevel="1">
      <c r="B285" s="19">
        <v>47</v>
      </c>
      <c r="C285" s="20">
        <v>2440</v>
      </c>
      <c r="D285" s="21" t="s">
        <v>79</v>
      </c>
      <c r="E285" s="48"/>
      <c r="F285" s="48"/>
      <c r="G285" s="51"/>
      <c r="H285" s="49"/>
      <c r="J285" s="48"/>
      <c r="K285" s="48"/>
      <c r="L285" s="51"/>
      <c r="M285" s="49"/>
      <c r="N285" s="25"/>
      <c r="P285" s="59">
        <v>47</v>
      </c>
      <c r="Q285" s="20">
        <v>2440</v>
      </c>
      <c r="R285" s="21" t="s">
        <v>79</v>
      </c>
      <c r="S285" s="62"/>
      <c r="T285" s="78"/>
      <c r="U285" s="62"/>
      <c r="V285" s="62"/>
      <c r="W285" s="62"/>
      <c r="X285" s="81"/>
      <c r="Y285" s="80"/>
      <c r="Z285" s="79"/>
    </row>
    <row r="286" spans="2:26" ht="15" collapsed="1">
      <c r="B286" s="32"/>
      <c r="C286" s="33"/>
      <c r="D286" s="34"/>
      <c r="E286" s="34"/>
      <c r="F286" s="34"/>
      <c r="G286" s="58"/>
      <c r="H286" s="49"/>
      <c r="J286" s="34"/>
      <c r="K286" s="48">
        <v>0</v>
      </c>
      <c r="L286" s="51"/>
      <c r="M286" s="49"/>
      <c r="N286" s="25"/>
      <c r="P286" s="32"/>
      <c r="Q286" s="33"/>
      <c r="R286" s="73" t="s">
        <v>80</v>
      </c>
      <c r="S286" s="36">
        <f>SUM(S248:S285)</f>
        <v>111701798.34999999</v>
      </c>
      <c r="T286" s="36">
        <f t="shared" ref="T286:W286" si="46">SUM(T248:T285)</f>
        <v>0</v>
      </c>
      <c r="U286" s="36">
        <f t="shared" si="46"/>
        <v>111701798.34999999</v>
      </c>
      <c r="V286" s="36">
        <f t="shared" si="46"/>
        <v>0</v>
      </c>
      <c r="W286" s="36">
        <f t="shared" si="46"/>
        <v>111701798.34999999</v>
      </c>
      <c r="X286" s="77"/>
      <c r="Y286" s="82"/>
      <c r="Z286" s="36">
        <f t="shared" ref="Z286" si="47">SUM(Z248:Z285)</f>
        <v>1335041.9375211219</v>
      </c>
    </row>
    <row r="287" spans="2:26">
      <c r="B287" s="32"/>
      <c r="C287" s="33"/>
      <c r="D287" s="35" t="s">
        <v>81</v>
      </c>
      <c r="E287" s="36">
        <f>SUM(E248:E286)</f>
        <v>111701798.34999999</v>
      </c>
      <c r="F287" s="36">
        <f>SUM(F248:F286)</f>
        <v>0</v>
      </c>
      <c r="G287" s="36">
        <f>SUM(G248:G286)</f>
        <v>0</v>
      </c>
      <c r="H287" s="36">
        <f>SUM(H248:H286)</f>
        <v>111701798.34999999</v>
      </c>
      <c r="I287" s="35"/>
      <c r="J287" s="36">
        <f>SUM(J248:J286)</f>
        <v>3671365.3281830852</v>
      </c>
      <c r="K287" s="36">
        <f>SUM(K248:K286)</f>
        <v>1335041.9375211219</v>
      </c>
      <c r="L287" s="36">
        <f>SUM(L248:L285)</f>
        <v>0</v>
      </c>
      <c r="M287" s="36">
        <f>SUM(M248:M286)</f>
        <v>5006407.2657042071</v>
      </c>
      <c r="N287" s="25">
        <f>SUM(N248:N286)</f>
        <v>106695391.08429579</v>
      </c>
    </row>
    <row r="288" spans="2:26" ht="38.25">
      <c r="B288" s="32"/>
      <c r="C288" s="33"/>
      <c r="D288" s="37" t="s">
        <v>105</v>
      </c>
      <c r="E288" s="25"/>
      <c r="F288" s="52"/>
      <c r="G288" s="52"/>
      <c r="H288" s="49"/>
      <c r="I288" s="26"/>
      <c r="J288" s="52"/>
      <c r="K288" s="52"/>
      <c r="L288" s="52"/>
      <c r="M288" s="49">
        <f>J288+K288+L288</f>
        <v>0</v>
      </c>
      <c r="N288" s="25">
        <f>H288-M288</f>
        <v>0</v>
      </c>
    </row>
    <row r="289" spans="2:14" ht="25.5">
      <c r="B289" s="32"/>
      <c r="C289" s="33"/>
      <c r="D289" s="38" t="s">
        <v>106</v>
      </c>
      <c r="E289" s="25"/>
      <c r="F289" s="52"/>
      <c r="G289" s="52"/>
      <c r="H289" s="49"/>
      <c r="I289" s="26"/>
      <c r="J289" s="52"/>
      <c r="K289" s="52"/>
      <c r="L289" s="52"/>
      <c r="M289" s="49">
        <f>J289+K289+L289</f>
        <v>0</v>
      </c>
      <c r="N289" s="25">
        <f>H289-M289</f>
        <v>0</v>
      </c>
    </row>
    <row r="290" spans="2:14">
      <c r="B290" s="32"/>
      <c r="C290" s="33"/>
      <c r="D290" s="35" t="s">
        <v>84</v>
      </c>
      <c r="E290" s="36">
        <f>SUM(E287:E289)</f>
        <v>111701798.34999999</v>
      </c>
      <c r="F290" s="36">
        <f t="shared" ref="F290:G290" si="48">SUM(F287:F289)</f>
        <v>0</v>
      </c>
      <c r="G290" s="36">
        <f t="shared" si="48"/>
        <v>0</v>
      </c>
      <c r="H290" s="36">
        <f>SUM(H287:H289)</f>
        <v>111701798.34999999</v>
      </c>
      <c r="I290" s="35"/>
      <c r="J290" s="36">
        <f>SUM(J287:J289)</f>
        <v>3671365.3281830852</v>
      </c>
      <c r="K290" s="36">
        <f t="shared" ref="K290:L290" si="49">SUM(K287:K289)</f>
        <v>1335041.9375211219</v>
      </c>
      <c r="L290" s="36">
        <f t="shared" si="49"/>
        <v>0</v>
      </c>
      <c r="M290" s="36">
        <f>SUM(M287:M289)</f>
        <v>5006407.2657042071</v>
      </c>
      <c r="N290" s="25">
        <f>H290-M290</f>
        <v>106695391.08429578</v>
      </c>
    </row>
    <row r="291" spans="2:14" ht="14.25">
      <c r="B291" s="32"/>
      <c r="C291" s="33"/>
      <c r="D291" s="97" t="s">
        <v>85</v>
      </c>
      <c r="E291" s="98"/>
      <c r="F291" s="98"/>
      <c r="G291" s="98"/>
      <c r="H291" s="98"/>
      <c r="I291" s="98"/>
      <c r="J291" s="99"/>
      <c r="K291" s="52"/>
      <c r="L291" s="26"/>
      <c r="M291" s="39"/>
      <c r="N291" s="26"/>
    </row>
    <row r="292" spans="2:14" ht="14.25">
      <c r="B292" s="32"/>
      <c r="C292" s="33"/>
      <c r="D292" s="89" t="s">
        <v>80</v>
      </c>
      <c r="E292" s="90"/>
      <c r="F292" s="90"/>
      <c r="G292" s="90"/>
      <c r="H292" s="90"/>
      <c r="I292" s="90"/>
      <c r="J292" s="91"/>
      <c r="K292" s="35">
        <f>K290+K291</f>
        <v>1335041.9375211219</v>
      </c>
      <c r="M292" s="39"/>
      <c r="N292" s="26"/>
    </row>
    <row r="294" spans="2:14">
      <c r="E294" s="40"/>
      <c r="J294" s="3" t="s">
        <v>86</v>
      </c>
    </row>
    <row r="295" spans="2:14" ht="14.25">
      <c r="B295" s="32">
        <v>10</v>
      </c>
      <c r="C295" s="33"/>
      <c r="D295" s="34" t="s">
        <v>87</v>
      </c>
      <c r="E295" s="29"/>
      <c r="J295" s="3" t="s">
        <v>87</v>
      </c>
      <c r="L295" s="67"/>
    </row>
    <row r="296" spans="2:14" ht="14.25">
      <c r="B296" s="32">
        <v>8</v>
      </c>
      <c r="C296" s="33"/>
      <c r="D296" s="34" t="s">
        <v>67</v>
      </c>
      <c r="E296" s="41"/>
      <c r="J296" s="3" t="s">
        <v>67</v>
      </c>
      <c r="L296" s="68"/>
    </row>
    <row r="297" spans="2:14" ht="14.25">
      <c r="J297" s="4" t="s">
        <v>88</v>
      </c>
      <c r="L297" s="65">
        <f>K292-L295-L296</f>
        <v>1335041.9375211219</v>
      </c>
      <c r="M297" s="26"/>
    </row>
    <row r="299" spans="2:14" hidden="1" outlineLevel="1">
      <c r="B299" s="43" t="s">
        <v>89</v>
      </c>
    </row>
    <row r="300" spans="2:14" hidden="1" outlineLevel="1">
      <c r="E300" s="26"/>
      <c r="J300" s="26"/>
    </row>
    <row r="301" spans="2:14" hidden="1" outlineLevel="1">
      <c r="B301" s="44">
        <v>1</v>
      </c>
      <c r="C301" s="87" t="s">
        <v>90</v>
      </c>
      <c r="D301" s="87"/>
      <c r="E301" s="87"/>
      <c r="F301" s="87"/>
      <c r="G301" s="87"/>
      <c r="H301" s="87"/>
      <c r="I301" s="87"/>
      <c r="J301" s="87"/>
      <c r="K301" s="87"/>
      <c r="L301" s="87"/>
      <c r="M301" s="87"/>
      <c r="N301" s="87"/>
    </row>
    <row r="302" spans="2:14" hidden="1" outlineLevel="1">
      <c r="B302" s="44"/>
      <c r="C302" s="87"/>
      <c r="D302" s="87"/>
      <c r="E302" s="87"/>
      <c r="F302" s="87"/>
      <c r="G302" s="87"/>
      <c r="H302" s="87"/>
      <c r="I302" s="87"/>
      <c r="J302" s="87"/>
      <c r="K302" s="87"/>
      <c r="L302" s="87"/>
      <c r="M302" s="87"/>
      <c r="N302" s="87"/>
    </row>
    <row r="303" spans="2:14" hidden="1" outlineLevel="1">
      <c r="B303" s="44"/>
      <c r="C303" s="45"/>
      <c r="D303" s="46"/>
      <c r="E303" s="46"/>
      <c r="F303" s="46"/>
      <c r="G303" s="46"/>
      <c r="H303" s="46"/>
      <c r="I303" s="46"/>
      <c r="J303" s="46"/>
      <c r="K303" s="46"/>
      <c r="L303" s="46"/>
      <c r="M303" s="46"/>
      <c r="N303" s="46"/>
    </row>
    <row r="304" spans="2:14" hidden="1" outlineLevel="1">
      <c r="B304" s="44">
        <v>2</v>
      </c>
      <c r="C304" s="87" t="s">
        <v>91</v>
      </c>
      <c r="D304" s="87"/>
      <c r="E304" s="87"/>
      <c r="F304" s="87"/>
      <c r="G304" s="87"/>
      <c r="H304" s="87"/>
      <c r="I304" s="87"/>
      <c r="J304" s="87"/>
      <c r="K304" s="87"/>
      <c r="L304" s="87"/>
      <c r="M304" s="87"/>
      <c r="N304" s="87"/>
    </row>
    <row r="305" spans="2:26" hidden="1" outlineLevel="1">
      <c r="B305" s="44"/>
      <c r="C305" s="87"/>
      <c r="D305" s="87"/>
      <c r="E305" s="87"/>
      <c r="F305" s="87"/>
      <c r="G305" s="87"/>
      <c r="H305" s="87"/>
      <c r="I305" s="87"/>
      <c r="J305" s="87"/>
      <c r="K305" s="87"/>
      <c r="L305" s="87"/>
      <c r="M305" s="87"/>
      <c r="N305" s="87"/>
    </row>
    <row r="306" spans="2:26" hidden="1" outlineLevel="1">
      <c r="B306" s="44"/>
      <c r="C306" s="45"/>
      <c r="D306" s="46"/>
      <c r="E306" s="46"/>
      <c r="F306" s="46"/>
      <c r="G306" s="46"/>
      <c r="H306" s="46"/>
      <c r="I306" s="46"/>
      <c r="J306" s="46"/>
      <c r="K306" s="46"/>
      <c r="L306" s="46"/>
      <c r="M306" s="46"/>
      <c r="N306" s="46"/>
    </row>
    <row r="307" spans="2:26" hidden="1" outlineLevel="1">
      <c r="B307" s="44">
        <v>3</v>
      </c>
      <c r="C307" s="87" t="s">
        <v>92</v>
      </c>
      <c r="D307" s="87"/>
      <c r="E307" s="87"/>
      <c r="F307" s="87"/>
      <c r="G307" s="87"/>
      <c r="H307" s="87"/>
      <c r="I307" s="87"/>
      <c r="J307" s="87"/>
      <c r="K307" s="87"/>
      <c r="L307" s="87"/>
      <c r="M307" s="87"/>
      <c r="N307" s="87"/>
    </row>
    <row r="308" spans="2:26" hidden="1" outlineLevel="1">
      <c r="B308" s="44"/>
      <c r="C308" s="45"/>
      <c r="D308" s="46"/>
      <c r="E308" s="46"/>
      <c r="F308" s="46"/>
      <c r="G308" s="46"/>
      <c r="H308" s="46"/>
      <c r="I308" s="46"/>
      <c r="J308" s="46"/>
      <c r="K308" s="46"/>
      <c r="L308" s="46"/>
      <c r="M308" s="46"/>
      <c r="N308" s="46"/>
    </row>
    <row r="309" spans="2:26" hidden="1" outlineLevel="1">
      <c r="B309" s="44">
        <v>4</v>
      </c>
      <c r="C309" s="47" t="s">
        <v>93</v>
      </c>
      <c r="D309" s="46"/>
      <c r="E309" s="46"/>
      <c r="F309" s="46"/>
      <c r="G309" s="46"/>
      <c r="H309" s="46"/>
      <c r="I309" s="46"/>
      <c r="J309" s="46"/>
      <c r="K309" s="46"/>
      <c r="L309" s="46"/>
      <c r="M309" s="46"/>
      <c r="N309" s="46"/>
    </row>
    <row r="310" spans="2:26" hidden="1" outlineLevel="1">
      <c r="B310" s="44"/>
      <c r="C310" s="45"/>
      <c r="D310" s="46"/>
      <c r="E310" s="46"/>
      <c r="F310" s="46"/>
      <c r="G310" s="46"/>
      <c r="H310" s="46"/>
      <c r="I310" s="46"/>
      <c r="J310" s="46"/>
      <c r="K310" s="46"/>
      <c r="L310" s="46"/>
      <c r="M310" s="46"/>
      <c r="N310" s="46"/>
    </row>
    <row r="311" spans="2:26" hidden="1" outlineLevel="1">
      <c r="B311" s="44">
        <v>5</v>
      </c>
      <c r="C311" s="47" t="s">
        <v>94</v>
      </c>
      <c r="D311" s="46"/>
      <c r="E311" s="46"/>
      <c r="F311" s="46"/>
      <c r="G311" s="46"/>
      <c r="H311" s="46"/>
      <c r="I311" s="46"/>
      <c r="J311" s="46"/>
      <c r="K311" s="46"/>
      <c r="L311" s="46"/>
      <c r="M311" s="46"/>
      <c r="N311" s="46"/>
    </row>
    <row r="312" spans="2:26" hidden="1" outlineLevel="1">
      <c r="B312" s="44"/>
      <c r="C312" s="45"/>
      <c r="D312" s="46"/>
      <c r="E312" s="46"/>
      <c r="F312" s="46"/>
      <c r="G312" s="46"/>
      <c r="H312" s="46"/>
      <c r="I312" s="46"/>
      <c r="J312" s="46"/>
      <c r="K312" s="46"/>
      <c r="L312" s="46"/>
      <c r="M312" s="46"/>
      <c r="N312" s="46"/>
    </row>
    <row r="313" spans="2:26" hidden="1" outlineLevel="1">
      <c r="B313" s="44">
        <v>6</v>
      </c>
      <c r="C313" s="87" t="s">
        <v>95</v>
      </c>
      <c r="D313" s="87"/>
      <c r="E313" s="87"/>
      <c r="F313" s="87"/>
      <c r="G313" s="87"/>
      <c r="H313" s="87"/>
      <c r="I313" s="87"/>
      <c r="J313" s="87"/>
      <c r="K313" s="87"/>
      <c r="L313" s="87"/>
      <c r="M313" s="87"/>
      <c r="N313" s="87"/>
    </row>
    <row r="314" spans="2:26" hidden="1" outlineLevel="1">
      <c r="B314" s="46"/>
      <c r="C314" s="87"/>
      <c r="D314" s="87"/>
      <c r="E314" s="87"/>
      <c r="F314" s="87"/>
      <c r="G314" s="87"/>
      <c r="H314" s="87"/>
      <c r="I314" s="87"/>
      <c r="J314" s="87"/>
      <c r="K314" s="87"/>
      <c r="L314" s="87"/>
      <c r="M314" s="87"/>
      <c r="N314" s="87"/>
    </row>
    <row r="315" spans="2:26" hidden="1" outlineLevel="1">
      <c r="B315" s="46"/>
      <c r="C315" s="87"/>
      <c r="D315" s="87"/>
      <c r="E315" s="87"/>
      <c r="F315" s="87"/>
      <c r="G315" s="87"/>
      <c r="H315" s="87"/>
      <c r="I315" s="87"/>
      <c r="J315" s="87"/>
      <c r="K315" s="87"/>
      <c r="L315" s="87"/>
      <c r="M315" s="87"/>
      <c r="N315" s="87"/>
    </row>
    <row r="316" spans="2:26" hidden="1" outlineLevel="1"/>
    <row r="317" spans="2:26" collapsed="1"/>
    <row r="318" spans="2:26" ht="21">
      <c r="B318" s="88" t="s">
        <v>107</v>
      </c>
      <c r="C318" s="88"/>
      <c r="D318" s="88"/>
      <c r="E318" s="88"/>
      <c r="F318" s="88"/>
      <c r="G318" s="88"/>
      <c r="H318" s="88"/>
      <c r="I318" s="88"/>
      <c r="J318" s="88"/>
      <c r="K318" s="88"/>
      <c r="L318" s="88"/>
      <c r="M318" s="88"/>
      <c r="N318" s="88"/>
      <c r="P318" s="100" t="s">
        <v>108</v>
      </c>
      <c r="Q318" s="100"/>
      <c r="R318" s="100"/>
      <c r="S318" s="100"/>
      <c r="T318" s="100"/>
      <c r="U318" s="100"/>
      <c r="V318" s="100"/>
      <c r="W318" s="100"/>
      <c r="X318" s="100"/>
      <c r="Y318" s="100"/>
      <c r="Z318" s="100"/>
    </row>
    <row r="320" spans="2:26" ht="14.25">
      <c r="F320" s="7" t="s">
        <v>9</v>
      </c>
      <c r="G320" s="61" t="s">
        <v>10</v>
      </c>
      <c r="S320" s="7" t="s">
        <v>9</v>
      </c>
      <c r="T320" s="61" t="s">
        <v>10</v>
      </c>
    </row>
    <row r="321" spans="2:26" ht="15">
      <c r="F321" s="7" t="s">
        <v>11</v>
      </c>
      <c r="G321" s="93" t="s">
        <v>101</v>
      </c>
      <c r="H321" s="93"/>
      <c r="S321" s="7" t="s">
        <v>11</v>
      </c>
      <c r="T321" s="93" t="str">
        <f>G321</f>
        <v>1/1/26 - 12/31/26</v>
      </c>
      <c r="U321" s="93"/>
    </row>
    <row r="323" spans="2:26">
      <c r="E323" s="94" t="s">
        <v>13</v>
      </c>
      <c r="F323" s="95"/>
      <c r="G323" s="95"/>
      <c r="H323" s="96"/>
      <c r="J323" s="9"/>
      <c r="K323" s="10" t="s">
        <v>14</v>
      </c>
      <c r="L323" s="10"/>
      <c r="M323" s="11"/>
      <c r="S323" s="74" t="s">
        <v>15</v>
      </c>
      <c r="T323" s="74" t="s">
        <v>16</v>
      </c>
      <c r="U323" s="74" t="s">
        <v>17</v>
      </c>
      <c r="V323" s="74" t="s">
        <v>18</v>
      </c>
      <c r="W323" s="74" t="s">
        <v>19</v>
      </c>
      <c r="X323" s="74" t="s">
        <v>20</v>
      </c>
      <c r="Y323" s="74" t="s">
        <v>21</v>
      </c>
      <c r="Z323" s="74" t="s">
        <v>99</v>
      </c>
    </row>
    <row r="324" spans="2:26" ht="27">
      <c r="B324" s="12" t="s">
        <v>23</v>
      </c>
      <c r="C324" s="13" t="s">
        <v>24</v>
      </c>
      <c r="D324" s="14" t="s">
        <v>25</v>
      </c>
      <c r="E324" s="15" t="s">
        <v>26</v>
      </c>
      <c r="F324" s="16" t="s">
        <v>27</v>
      </c>
      <c r="G324" s="16" t="s">
        <v>28</v>
      </c>
      <c r="H324" s="12" t="s">
        <v>29</v>
      </c>
      <c r="I324" s="17"/>
      <c r="J324" s="18" t="s">
        <v>26</v>
      </c>
      <c r="K324" s="16" t="s">
        <v>30</v>
      </c>
      <c r="L324" s="16" t="s">
        <v>28</v>
      </c>
      <c r="M324" s="12" t="s">
        <v>29</v>
      </c>
      <c r="N324" s="12" t="s">
        <v>31</v>
      </c>
      <c r="P324" s="75" t="s">
        <v>32</v>
      </c>
      <c r="Q324" s="75" t="s">
        <v>33</v>
      </c>
      <c r="R324" s="75" t="s">
        <v>34</v>
      </c>
      <c r="S324" s="76" t="s">
        <v>35</v>
      </c>
      <c r="T324" s="76" t="s">
        <v>36</v>
      </c>
      <c r="U324" s="76" t="s">
        <v>37</v>
      </c>
      <c r="V324" s="76" t="s">
        <v>38</v>
      </c>
      <c r="W324" s="76" t="s">
        <v>39</v>
      </c>
      <c r="X324" s="76" t="s">
        <v>40</v>
      </c>
      <c r="Y324" s="76" t="s">
        <v>41</v>
      </c>
      <c r="Z324" s="76" t="s">
        <v>42</v>
      </c>
    </row>
    <row r="325" spans="2:26" ht="15" hidden="1" customHeight="1" outlineLevel="1">
      <c r="B325" s="19">
        <v>12</v>
      </c>
      <c r="C325" s="20">
        <v>1610</v>
      </c>
      <c r="D325" s="21" t="s">
        <v>43</v>
      </c>
      <c r="E325" s="22"/>
      <c r="F325" s="22"/>
      <c r="G325" s="50"/>
      <c r="H325" s="23"/>
      <c r="I325" s="24"/>
      <c r="J325" s="22"/>
      <c r="K325" s="22"/>
      <c r="L325" s="50"/>
      <c r="M325" s="23"/>
      <c r="N325" s="25"/>
      <c r="P325" s="59">
        <v>12</v>
      </c>
      <c r="Q325" s="20">
        <v>1610</v>
      </c>
      <c r="R325" s="21" t="s">
        <v>43</v>
      </c>
      <c r="S325" s="62"/>
      <c r="T325" s="78"/>
      <c r="U325" s="62"/>
      <c r="V325" s="62"/>
      <c r="W325" s="62"/>
      <c r="X325" s="81"/>
      <c r="Y325" s="80"/>
      <c r="Z325" s="79"/>
    </row>
    <row r="326" spans="2:26" ht="25.5" hidden="1" customHeight="1" outlineLevel="1">
      <c r="B326" s="19">
        <v>12</v>
      </c>
      <c r="C326" s="20">
        <v>1611</v>
      </c>
      <c r="D326" s="21" t="s">
        <v>44</v>
      </c>
      <c r="E326" s="22"/>
      <c r="F326" s="22"/>
      <c r="G326" s="50"/>
      <c r="H326" s="23"/>
      <c r="I326" s="27"/>
      <c r="J326" s="22"/>
      <c r="K326" s="22"/>
      <c r="L326" s="50"/>
      <c r="M326" s="23"/>
      <c r="N326" s="25"/>
      <c r="P326" s="59">
        <v>12</v>
      </c>
      <c r="Q326" s="20">
        <v>1611</v>
      </c>
      <c r="R326" s="21" t="s">
        <v>44</v>
      </c>
      <c r="S326" s="62"/>
      <c r="T326" s="78"/>
      <c r="U326" s="62"/>
      <c r="V326" s="62"/>
      <c r="W326" s="62"/>
      <c r="X326" s="81"/>
      <c r="Y326" s="80"/>
      <c r="Z326" s="79"/>
    </row>
    <row r="327" spans="2:26" ht="25.5" hidden="1" customHeight="1" outlineLevel="1">
      <c r="B327" s="19" t="s">
        <v>45</v>
      </c>
      <c r="C327" s="20">
        <v>1612</v>
      </c>
      <c r="D327" s="21" t="s">
        <v>46</v>
      </c>
      <c r="E327" s="22"/>
      <c r="F327" s="22"/>
      <c r="G327" s="50"/>
      <c r="H327" s="23"/>
      <c r="I327" s="27"/>
      <c r="J327" s="22"/>
      <c r="K327" s="22"/>
      <c r="L327" s="50"/>
      <c r="M327" s="23"/>
      <c r="N327" s="25"/>
      <c r="P327" s="59" t="s">
        <v>45</v>
      </c>
      <c r="Q327" s="20">
        <v>1612</v>
      </c>
      <c r="R327" s="21" t="s">
        <v>46</v>
      </c>
      <c r="S327" s="62"/>
      <c r="T327" s="78"/>
      <c r="U327" s="62"/>
      <c r="V327" s="62"/>
      <c r="W327" s="62"/>
      <c r="X327" s="81"/>
      <c r="Y327" s="80"/>
      <c r="Z327" s="79"/>
    </row>
    <row r="328" spans="2:26" ht="15" hidden="1" customHeight="1" outlineLevel="1">
      <c r="B328" s="19"/>
      <c r="C328" s="20">
        <v>1665</v>
      </c>
      <c r="D328" s="21" t="s">
        <v>47</v>
      </c>
      <c r="E328" s="22"/>
      <c r="F328" s="22"/>
      <c r="G328" s="50"/>
      <c r="H328" s="23"/>
      <c r="I328" s="27"/>
      <c r="J328" s="22"/>
      <c r="K328" s="22"/>
      <c r="L328" s="50"/>
      <c r="M328" s="23"/>
      <c r="N328" s="25"/>
      <c r="P328" s="59"/>
      <c r="Q328" s="20">
        <v>1665</v>
      </c>
      <c r="R328" s="21" t="s">
        <v>47</v>
      </c>
      <c r="S328" s="62"/>
      <c r="T328" s="78"/>
      <c r="U328" s="62"/>
      <c r="V328" s="62"/>
      <c r="W328" s="62"/>
      <c r="X328" s="81"/>
      <c r="Y328" s="80"/>
      <c r="Z328" s="79"/>
    </row>
    <row r="329" spans="2:26" ht="15" hidden="1" customHeight="1" outlineLevel="1">
      <c r="B329" s="19"/>
      <c r="C329" s="20">
        <v>1675</v>
      </c>
      <c r="D329" s="21" t="s">
        <v>48</v>
      </c>
      <c r="E329" s="22"/>
      <c r="F329" s="22"/>
      <c r="G329" s="50"/>
      <c r="H329" s="23"/>
      <c r="I329" s="27"/>
      <c r="J329" s="22"/>
      <c r="K329" s="22"/>
      <c r="L329" s="50"/>
      <c r="M329" s="23"/>
      <c r="N329" s="25"/>
      <c r="P329" s="59"/>
      <c r="Q329" s="20">
        <v>1675</v>
      </c>
      <c r="R329" s="21" t="s">
        <v>48</v>
      </c>
      <c r="S329" s="62"/>
      <c r="T329" s="78"/>
      <c r="U329" s="62"/>
      <c r="V329" s="62"/>
      <c r="W329" s="62"/>
      <c r="X329" s="81"/>
      <c r="Y329" s="80"/>
      <c r="Z329" s="79"/>
    </row>
    <row r="330" spans="2:26" ht="15" hidden="1" customHeight="1" outlineLevel="1">
      <c r="B330" s="19" t="s">
        <v>49</v>
      </c>
      <c r="C330" s="28">
        <v>1615</v>
      </c>
      <c r="D330" s="21" t="s">
        <v>50</v>
      </c>
      <c r="E330" s="22"/>
      <c r="F330" s="22"/>
      <c r="G330" s="50"/>
      <c r="H330" s="23"/>
      <c r="I330" s="27"/>
      <c r="J330" s="22"/>
      <c r="K330" s="22"/>
      <c r="L330" s="50"/>
      <c r="M330" s="23"/>
      <c r="N330" s="25"/>
      <c r="P330" s="59" t="s">
        <v>49</v>
      </c>
      <c r="Q330" s="28">
        <v>1615</v>
      </c>
      <c r="R330" s="21" t="s">
        <v>50</v>
      </c>
      <c r="S330" s="62"/>
      <c r="T330" s="78"/>
      <c r="U330" s="62"/>
      <c r="V330" s="62"/>
      <c r="W330" s="62"/>
      <c r="X330" s="81"/>
      <c r="Y330" s="80"/>
      <c r="Z330" s="79"/>
    </row>
    <row r="331" spans="2:26" ht="15" hidden="1" customHeight="1" outlineLevel="1">
      <c r="B331" s="19">
        <v>1</v>
      </c>
      <c r="C331" s="28">
        <v>1620</v>
      </c>
      <c r="D331" s="21" t="s">
        <v>51</v>
      </c>
      <c r="E331" s="22"/>
      <c r="F331" s="22"/>
      <c r="G331" s="50"/>
      <c r="H331" s="23"/>
      <c r="I331" s="27"/>
      <c r="J331" s="22"/>
      <c r="K331" s="22"/>
      <c r="L331" s="50"/>
      <c r="M331" s="23"/>
      <c r="N331" s="25"/>
      <c r="P331" s="59">
        <v>1</v>
      </c>
      <c r="Q331" s="28">
        <v>1620</v>
      </c>
      <c r="R331" s="21" t="s">
        <v>51</v>
      </c>
      <c r="S331" s="62"/>
      <c r="T331" s="78"/>
      <c r="U331" s="62"/>
      <c r="V331" s="62"/>
      <c r="W331" s="62"/>
      <c r="X331" s="81"/>
      <c r="Y331" s="80"/>
      <c r="Z331" s="79"/>
    </row>
    <row r="332" spans="2:26" collapsed="1">
      <c r="B332" s="59" t="s">
        <v>49</v>
      </c>
      <c r="C332" s="20">
        <v>1705</v>
      </c>
      <c r="D332" s="21" t="s">
        <v>50</v>
      </c>
      <c r="E332" s="48"/>
      <c r="F332" s="48"/>
      <c r="G332" s="51"/>
      <c r="H332" s="49"/>
      <c r="I332" s="27"/>
      <c r="J332" s="48"/>
      <c r="K332" s="48"/>
      <c r="L332" s="51"/>
      <c r="M332" s="49"/>
      <c r="N332" s="25"/>
      <c r="P332" s="59" t="s">
        <v>49</v>
      </c>
      <c r="Q332" s="20">
        <v>1705</v>
      </c>
      <c r="R332" s="21" t="s">
        <v>50</v>
      </c>
      <c r="S332" s="69"/>
      <c r="T332" s="83"/>
      <c r="U332" s="69"/>
      <c r="V332" s="69"/>
      <c r="W332" s="69"/>
      <c r="X332" s="84"/>
      <c r="Y332" s="85"/>
      <c r="Z332" s="86"/>
    </row>
    <row r="333" spans="2:26">
      <c r="B333" s="59">
        <v>14.1</v>
      </c>
      <c r="C333" s="28">
        <v>1706</v>
      </c>
      <c r="D333" s="21" t="s">
        <v>52</v>
      </c>
      <c r="E333" s="48">
        <f>H256</f>
        <v>4983214.798649611</v>
      </c>
      <c r="F333" s="48"/>
      <c r="G333" s="51"/>
      <c r="H333" s="49">
        <f t="shared" ref="H333" si="50">E333+F333+G333</f>
        <v>4983214.798649611</v>
      </c>
      <c r="I333" s="27"/>
      <c r="J333" s="48">
        <f>M256</f>
        <v>186870.5549493604</v>
      </c>
      <c r="K333" s="48">
        <f>Z333</f>
        <v>49832.147986496107</v>
      </c>
      <c r="L333" s="51"/>
      <c r="M333" s="49">
        <f t="shared" ref="M333" si="51">J333+K333-L333</f>
        <v>236702.70293585651</v>
      </c>
      <c r="N333" s="25">
        <f t="shared" ref="N333" si="52">H333-M333</f>
        <v>4746512.0957137542</v>
      </c>
      <c r="P333" s="59">
        <v>14.1</v>
      </c>
      <c r="Q333" s="28">
        <v>1706</v>
      </c>
      <c r="R333" s="21" t="s">
        <v>52</v>
      </c>
      <c r="S333" s="69">
        <f>E333</f>
        <v>4983214.798649611</v>
      </c>
      <c r="T333" s="83"/>
      <c r="U333" s="69">
        <f t="shared" ref="U333" si="53">S333-T333</f>
        <v>4983214.798649611</v>
      </c>
      <c r="V333" s="69"/>
      <c r="W333" s="69">
        <f t="shared" ref="W333" si="54">U333+(V333/2)</f>
        <v>4983214.798649611</v>
      </c>
      <c r="X333" s="84">
        <v>100</v>
      </c>
      <c r="Y333" s="85">
        <f t="shared" ref="Y333:Y337" si="55">1/X333</f>
        <v>0.01</v>
      </c>
      <c r="Z333" s="69">
        <f>W333*Y333</f>
        <v>49832.147986496107</v>
      </c>
    </row>
    <row r="334" spans="2:26">
      <c r="B334" s="59">
        <v>1</v>
      </c>
      <c r="C334" s="20">
        <v>1708</v>
      </c>
      <c r="D334" s="21" t="s">
        <v>51</v>
      </c>
      <c r="E334" s="48"/>
      <c r="F334" s="48"/>
      <c r="G334" s="51"/>
      <c r="H334" s="49"/>
      <c r="I334" s="27"/>
      <c r="J334" s="48"/>
      <c r="K334" s="48"/>
      <c r="L334" s="51"/>
      <c r="M334" s="49"/>
      <c r="N334" s="25"/>
      <c r="P334" s="59">
        <v>1</v>
      </c>
      <c r="Q334" s="20">
        <v>1708</v>
      </c>
      <c r="R334" s="21" t="s">
        <v>51</v>
      </c>
      <c r="S334" s="69"/>
      <c r="T334" s="83"/>
      <c r="U334" s="69"/>
      <c r="V334" s="69"/>
      <c r="W334" s="69"/>
      <c r="X334" s="84"/>
      <c r="Y334" s="85"/>
      <c r="Z334" s="86"/>
    </row>
    <row r="335" spans="2:26" ht="15" customHeight="1">
      <c r="B335" s="59">
        <v>47</v>
      </c>
      <c r="C335" s="20">
        <v>1715</v>
      </c>
      <c r="D335" s="21" t="s">
        <v>53</v>
      </c>
      <c r="E335" s="48"/>
      <c r="F335" s="48"/>
      <c r="G335" s="51"/>
      <c r="H335" s="49"/>
      <c r="I335" s="27"/>
      <c r="J335" s="48"/>
      <c r="K335" s="48"/>
      <c r="L335" s="51"/>
      <c r="M335" s="49"/>
      <c r="N335" s="25"/>
      <c r="P335" s="59">
        <v>47</v>
      </c>
      <c r="Q335" s="20">
        <v>1715</v>
      </c>
      <c r="R335" s="21" t="s">
        <v>53</v>
      </c>
      <c r="S335" s="69"/>
      <c r="T335" s="83"/>
      <c r="U335" s="69"/>
      <c r="V335" s="69"/>
      <c r="W335" s="69"/>
      <c r="X335" s="84"/>
      <c r="Y335" s="85"/>
      <c r="Z335" s="86"/>
    </row>
    <row r="336" spans="2:26">
      <c r="B336" s="59">
        <v>47</v>
      </c>
      <c r="C336" s="20">
        <v>1720</v>
      </c>
      <c r="D336" s="21" t="s">
        <v>54</v>
      </c>
      <c r="E336" s="48">
        <f>H259</f>
        <v>83460939.724783093</v>
      </c>
      <c r="F336" s="48"/>
      <c r="G336" s="51"/>
      <c r="H336" s="49">
        <f t="shared" ref="H336:H337" si="56">E336+F336+G336</f>
        <v>83460939.724783093</v>
      </c>
      <c r="I336" s="27"/>
      <c r="J336" s="48">
        <f>M259</f>
        <v>3477539.1551992958</v>
      </c>
      <c r="K336" s="48">
        <f>Z336</f>
        <v>927343.77471981221</v>
      </c>
      <c r="L336" s="51"/>
      <c r="M336" s="49">
        <f t="shared" ref="M336:M337" si="57">J336+K336-L336</f>
        <v>4404882.9299191078</v>
      </c>
      <c r="N336" s="25">
        <f t="shared" ref="N336:N337" si="58">H336-M336</f>
        <v>79056056.794863984</v>
      </c>
      <c r="P336" s="59">
        <v>47</v>
      </c>
      <c r="Q336" s="20">
        <v>1720</v>
      </c>
      <c r="R336" s="21" t="s">
        <v>54</v>
      </c>
      <c r="S336" s="69">
        <f>E336</f>
        <v>83460939.724783093</v>
      </c>
      <c r="T336" s="83"/>
      <c r="U336" s="69">
        <f t="shared" ref="U336:U337" si="59">S336-T336</f>
        <v>83460939.724783093</v>
      </c>
      <c r="V336" s="69"/>
      <c r="W336" s="69">
        <f t="shared" ref="W336:W337" si="60">U336+(V336/2)</f>
        <v>83460939.724783093</v>
      </c>
      <c r="X336" s="84">
        <v>90</v>
      </c>
      <c r="Y336" s="85">
        <f t="shared" si="55"/>
        <v>1.1111111111111112E-2</v>
      </c>
      <c r="Z336" s="69">
        <f>W336*Y336</f>
        <v>927343.77471981221</v>
      </c>
    </row>
    <row r="337" spans="2:26">
      <c r="B337" s="59">
        <v>47</v>
      </c>
      <c r="C337" s="20">
        <v>1730</v>
      </c>
      <c r="D337" s="21" t="s">
        <v>55</v>
      </c>
      <c r="E337" s="48">
        <f>H260</f>
        <v>23257643.826567292</v>
      </c>
      <c r="F337" s="48"/>
      <c r="G337" s="51"/>
      <c r="H337" s="49">
        <f t="shared" si="56"/>
        <v>23257643.826567292</v>
      </c>
      <c r="I337" s="27"/>
      <c r="J337" s="48">
        <f>M260</f>
        <v>1341997.5555555508</v>
      </c>
      <c r="K337" s="48">
        <f>Z337</f>
        <v>357866.01481481356</v>
      </c>
      <c r="L337" s="51"/>
      <c r="M337" s="49">
        <f t="shared" si="57"/>
        <v>1699863.5703703645</v>
      </c>
      <c r="N337" s="25">
        <f t="shared" si="58"/>
        <v>21557780.256196927</v>
      </c>
      <c r="P337" s="59">
        <v>47</v>
      </c>
      <c r="Q337" s="20">
        <v>1730</v>
      </c>
      <c r="R337" s="21" t="s">
        <v>55</v>
      </c>
      <c r="S337" s="69">
        <f>E337</f>
        <v>23257643.826567292</v>
      </c>
      <c r="T337" s="83"/>
      <c r="U337" s="69">
        <f t="shared" si="59"/>
        <v>23257643.826567292</v>
      </c>
      <c r="V337" s="69">
        <f>F337</f>
        <v>0</v>
      </c>
      <c r="W337" s="69">
        <f t="shared" si="60"/>
        <v>23257643.826567292</v>
      </c>
      <c r="X337" s="84">
        <v>64.989808653952579</v>
      </c>
      <c r="Y337" s="85">
        <f t="shared" si="55"/>
        <v>1.5387027915786632E-2</v>
      </c>
      <c r="Z337" s="69">
        <f>W337*Y337</f>
        <v>357866.01481481356</v>
      </c>
    </row>
    <row r="338" spans="2:26" ht="15" customHeight="1">
      <c r="B338" s="59">
        <v>47</v>
      </c>
      <c r="C338" s="20">
        <v>1735</v>
      </c>
      <c r="D338" s="21" t="s">
        <v>56</v>
      </c>
      <c r="E338" s="48"/>
      <c r="F338" s="48"/>
      <c r="G338" s="51"/>
      <c r="H338" s="49"/>
      <c r="I338" s="27"/>
      <c r="J338" s="48"/>
      <c r="K338" s="48"/>
      <c r="L338" s="51"/>
      <c r="M338" s="49"/>
      <c r="N338" s="25"/>
      <c r="P338" s="59">
        <v>47</v>
      </c>
      <c r="Q338" s="20">
        <v>1735</v>
      </c>
      <c r="R338" s="21" t="s">
        <v>56</v>
      </c>
      <c r="S338" s="69"/>
      <c r="T338" s="83"/>
      <c r="U338" s="69"/>
      <c r="V338" s="69"/>
      <c r="W338" s="69"/>
      <c r="X338" s="84"/>
      <c r="Y338" s="85"/>
      <c r="Z338" s="86"/>
    </row>
    <row r="339" spans="2:26" ht="15" customHeight="1">
      <c r="B339" s="59">
        <v>47</v>
      </c>
      <c r="C339" s="20">
        <v>1740</v>
      </c>
      <c r="D339" s="21" t="s">
        <v>57</v>
      </c>
      <c r="E339" s="48"/>
      <c r="F339" s="48"/>
      <c r="G339" s="51"/>
      <c r="H339" s="49"/>
      <c r="I339" s="27"/>
      <c r="J339" s="48"/>
      <c r="K339" s="48"/>
      <c r="L339" s="51"/>
      <c r="M339" s="49"/>
      <c r="N339" s="25"/>
      <c r="P339" s="59">
        <v>47</v>
      </c>
      <c r="Q339" s="20">
        <v>1740</v>
      </c>
      <c r="R339" s="21" t="s">
        <v>57</v>
      </c>
      <c r="S339" s="69"/>
      <c r="T339" s="83"/>
      <c r="U339" s="69"/>
      <c r="V339" s="69"/>
      <c r="W339" s="69"/>
      <c r="X339" s="84"/>
      <c r="Y339" s="85"/>
      <c r="Z339" s="86"/>
    </row>
    <row r="340" spans="2:26">
      <c r="B340" s="59">
        <v>17</v>
      </c>
      <c r="C340" s="20">
        <v>1745</v>
      </c>
      <c r="D340" s="21" t="s">
        <v>58</v>
      </c>
      <c r="E340" s="48"/>
      <c r="F340" s="48"/>
      <c r="G340" s="51"/>
      <c r="H340" s="49"/>
      <c r="I340" s="27"/>
      <c r="J340" s="48"/>
      <c r="K340" s="48"/>
      <c r="L340" s="51"/>
      <c r="M340" s="49"/>
      <c r="N340" s="25"/>
      <c r="P340" s="59">
        <v>17</v>
      </c>
      <c r="Q340" s="20">
        <v>1745</v>
      </c>
      <c r="R340" s="21" t="s">
        <v>58</v>
      </c>
      <c r="S340" s="69"/>
      <c r="T340" s="83"/>
      <c r="U340" s="69"/>
      <c r="V340" s="69"/>
      <c r="W340" s="69"/>
      <c r="X340" s="84"/>
      <c r="Y340" s="85"/>
      <c r="Z340" s="86"/>
    </row>
    <row r="341" spans="2:26" ht="15" hidden="1" customHeight="1" outlineLevel="1">
      <c r="B341" s="19">
        <v>47</v>
      </c>
      <c r="C341" s="20">
        <v>1830</v>
      </c>
      <c r="D341" s="21" t="s">
        <v>59</v>
      </c>
      <c r="E341" s="48"/>
      <c r="F341" s="48"/>
      <c r="G341" s="51"/>
      <c r="H341" s="49"/>
      <c r="I341" s="27"/>
      <c r="J341" s="48"/>
      <c r="K341" s="48"/>
      <c r="L341" s="51"/>
      <c r="M341" s="49"/>
      <c r="N341" s="25"/>
      <c r="P341" s="59">
        <v>47</v>
      </c>
      <c r="Q341" s="20">
        <v>1830</v>
      </c>
      <c r="R341" s="21" t="s">
        <v>59</v>
      </c>
      <c r="S341" s="62"/>
      <c r="T341" s="78"/>
      <c r="U341" s="62"/>
      <c r="V341" s="62"/>
      <c r="W341" s="62"/>
      <c r="X341" s="81"/>
      <c r="Y341" s="80"/>
      <c r="Z341" s="79"/>
    </row>
    <row r="342" spans="2:26" ht="14.25" hidden="1" outlineLevel="1">
      <c r="B342" s="19">
        <v>47</v>
      </c>
      <c r="C342" s="20">
        <v>1835</v>
      </c>
      <c r="D342" s="21" t="s">
        <v>60</v>
      </c>
      <c r="E342" s="48"/>
      <c r="F342" s="48"/>
      <c r="G342" s="51"/>
      <c r="H342" s="49"/>
      <c r="I342" s="27"/>
      <c r="J342" s="48"/>
      <c r="K342" s="48"/>
      <c r="L342" s="51"/>
      <c r="M342" s="49"/>
      <c r="N342" s="25"/>
      <c r="P342" s="59">
        <v>47</v>
      </c>
      <c r="Q342" s="20">
        <v>1835</v>
      </c>
      <c r="R342" s="21" t="s">
        <v>60</v>
      </c>
      <c r="S342" s="62"/>
      <c r="T342" s="78"/>
      <c r="U342" s="62"/>
      <c r="V342" s="62"/>
      <c r="W342" s="62"/>
      <c r="X342" s="81"/>
      <c r="Y342" s="80"/>
      <c r="Z342" s="79"/>
    </row>
    <row r="343" spans="2:26" ht="15" hidden="1" customHeight="1" outlineLevel="1">
      <c r="B343" s="19" t="s">
        <v>49</v>
      </c>
      <c r="C343" s="20">
        <v>1905</v>
      </c>
      <c r="D343" s="21" t="s">
        <v>50</v>
      </c>
      <c r="E343" s="48"/>
      <c r="F343" s="48"/>
      <c r="G343" s="51"/>
      <c r="H343" s="49"/>
      <c r="I343" s="27"/>
      <c r="J343" s="48"/>
      <c r="K343" s="48"/>
      <c r="L343" s="51"/>
      <c r="M343" s="49"/>
      <c r="N343" s="25"/>
      <c r="P343" s="59" t="s">
        <v>49</v>
      </c>
      <c r="Q343" s="20">
        <v>1905</v>
      </c>
      <c r="R343" s="21" t="s">
        <v>50</v>
      </c>
      <c r="S343" s="62"/>
      <c r="T343" s="78"/>
      <c r="U343" s="62"/>
      <c r="V343" s="62"/>
      <c r="W343" s="62"/>
      <c r="X343" s="81"/>
      <c r="Y343" s="80"/>
      <c r="Z343" s="79"/>
    </row>
    <row r="344" spans="2:26" ht="15" hidden="1" customHeight="1" outlineLevel="1">
      <c r="B344" s="19">
        <v>47</v>
      </c>
      <c r="C344" s="20">
        <v>1908</v>
      </c>
      <c r="D344" s="21" t="s">
        <v>61</v>
      </c>
      <c r="E344" s="48"/>
      <c r="F344" s="48"/>
      <c r="G344" s="51"/>
      <c r="H344" s="49"/>
      <c r="I344" s="27"/>
      <c r="J344" s="48"/>
      <c r="K344" s="48"/>
      <c r="L344" s="51"/>
      <c r="M344" s="49"/>
      <c r="N344" s="25"/>
      <c r="P344" s="59">
        <v>47</v>
      </c>
      <c r="Q344" s="20">
        <v>1908</v>
      </c>
      <c r="R344" s="21" t="s">
        <v>61</v>
      </c>
      <c r="S344" s="62"/>
      <c r="T344" s="78"/>
      <c r="U344" s="62"/>
      <c r="V344" s="62"/>
      <c r="W344" s="62"/>
      <c r="X344" s="81"/>
      <c r="Y344" s="80"/>
      <c r="Z344" s="79"/>
    </row>
    <row r="345" spans="2:26" ht="15" hidden="1" customHeight="1" outlineLevel="1">
      <c r="B345" s="19">
        <v>13</v>
      </c>
      <c r="C345" s="20">
        <v>1910</v>
      </c>
      <c r="D345" s="21" t="s">
        <v>62</v>
      </c>
      <c r="E345" s="48"/>
      <c r="F345" s="48"/>
      <c r="G345" s="51"/>
      <c r="H345" s="49"/>
      <c r="I345" s="27"/>
      <c r="J345" s="48"/>
      <c r="K345" s="48"/>
      <c r="L345" s="51"/>
      <c r="M345" s="49"/>
      <c r="N345" s="25"/>
      <c r="P345" s="59">
        <v>13</v>
      </c>
      <c r="Q345" s="20">
        <v>1910</v>
      </c>
      <c r="R345" s="21" t="s">
        <v>62</v>
      </c>
      <c r="S345" s="62"/>
      <c r="T345" s="78"/>
      <c r="U345" s="62"/>
      <c r="V345" s="62"/>
      <c r="W345" s="62"/>
      <c r="X345" s="81"/>
      <c r="Y345" s="80"/>
      <c r="Z345" s="79"/>
    </row>
    <row r="346" spans="2:26" ht="15" hidden="1" customHeight="1" outlineLevel="1">
      <c r="B346" s="19">
        <v>8</v>
      </c>
      <c r="C346" s="20">
        <v>1915</v>
      </c>
      <c r="D346" s="21" t="s">
        <v>63</v>
      </c>
      <c r="E346" s="48"/>
      <c r="F346" s="48"/>
      <c r="G346" s="51"/>
      <c r="H346" s="49"/>
      <c r="I346" s="27"/>
      <c r="J346" s="48"/>
      <c r="K346" s="48"/>
      <c r="L346" s="51"/>
      <c r="M346" s="49"/>
      <c r="N346" s="25"/>
      <c r="P346" s="59">
        <v>8</v>
      </c>
      <c r="Q346" s="20">
        <v>1915</v>
      </c>
      <c r="R346" s="21" t="s">
        <v>63</v>
      </c>
      <c r="S346" s="62"/>
      <c r="T346" s="78"/>
      <c r="U346" s="62"/>
      <c r="V346" s="62"/>
      <c r="W346" s="62"/>
      <c r="X346" s="81"/>
      <c r="Y346" s="80"/>
      <c r="Z346" s="79"/>
    </row>
    <row r="347" spans="2:26" ht="15" hidden="1" customHeight="1" outlineLevel="1">
      <c r="B347" s="19">
        <v>10</v>
      </c>
      <c r="C347" s="20">
        <v>1920</v>
      </c>
      <c r="D347" s="21" t="s">
        <v>64</v>
      </c>
      <c r="E347" s="48"/>
      <c r="F347" s="48"/>
      <c r="G347" s="51"/>
      <c r="H347" s="49"/>
      <c r="I347" s="27"/>
      <c r="J347" s="48"/>
      <c r="K347" s="48"/>
      <c r="L347" s="51"/>
      <c r="M347" s="49"/>
      <c r="N347" s="25"/>
      <c r="P347" s="59">
        <v>10</v>
      </c>
      <c r="Q347" s="20">
        <v>1920</v>
      </c>
      <c r="R347" s="21" t="s">
        <v>64</v>
      </c>
      <c r="S347" s="62"/>
      <c r="T347" s="78"/>
      <c r="U347" s="62"/>
      <c r="V347" s="62"/>
      <c r="W347" s="62"/>
      <c r="X347" s="81"/>
      <c r="Y347" s="80"/>
      <c r="Z347" s="79"/>
    </row>
    <row r="348" spans="2:26" ht="15" hidden="1" customHeight="1" outlineLevel="1">
      <c r="B348" s="19">
        <v>50</v>
      </c>
      <c r="C348" s="28">
        <v>1925</v>
      </c>
      <c r="D348" s="21" t="s">
        <v>65</v>
      </c>
      <c r="E348" s="48"/>
      <c r="F348" s="48"/>
      <c r="G348" s="51"/>
      <c r="H348" s="49"/>
      <c r="I348" s="27"/>
      <c r="J348" s="48"/>
      <c r="K348" s="48"/>
      <c r="L348" s="51"/>
      <c r="M348" s="49"/>
      <c r="N348" s="25"/>
      <c r="P348" s="59">
        <v>50</v>
      </c>
      <c r="Q348" s="28">
        <v>1925</v>
      </c>
      <c r="R348" s="21" t="s">
        <v>65</v>
      </c>
      <c r="S348" s="62"/>
      <c r="T348" s="78"/>
      <c r="U348" s="62"/>
      <c r="V348" s="62"/>
      <c r="W348" s="62"/>
      <c r="X348" s="81"/>
      <c r="Y348" s="80"/>
      <c r="Z348" s="79"/>
    </row>
    <row r="349" spans="2:26" ht="15" hidden="1" customHeight="1" outlineLevel="1">
      <c r="B349" s="19">
        <v>10</v>
      </c>
      <c r="C349" s="20">
        <v>1930</v>
      </c>
      <c r="D349" s="21" t="s">
        <v>66</v>
      </c>
      <c r="E349" s="48"/>
      <c r="F349" s="48"/>
      <c r="G349" s="51"/>
      <c r="H349" s="49"/>
      <c r="I349" s="27"/>
      <c r="J349" s="48"/>
      <c r="K349" s="48"/>
      <c r="L349" s="51"/>
      <c r="M349" s="49"/>
      <c r="N349" s="25"/>
      <c r="P349" s="59">
        <v>10</v>
      </c>
      <c r="Q349" s="20">
        <v>1930</v>
      </c>
      <c r="R349" s="21" t="s">
        <v>66</v>
      </c>
      <c r="S349" s="62"/>
      <c r="T349" s="78"/>
      <c r="U349" s="62"/>
      <c r="V349" s="62"/>
      <c r="W349" s="62"/>
      <c r="X349" s="81"/>
      <c r="Y349" s="80"/>
      <c r="Z349" s="79"/>
    </row>
    <row r="350" spans="2:26" ht="15" hidden="1" customHeight="1" outlineLevel="1">
      <c r="B350" s="19">
        <v>8</v>
      </c>
      <c r="C350" s="20">
        <v>1935</v>
      </c>
      <c r="D350" s="21" t="s">
        <v>67</v>
      </c>
      <c r="E350" s="48"/>
      <c r="F350" s="48"/>
      <c r="G350" s="51"/>
      <c r="H350" s="49"/>
      <c r="I350" s="27"/>
      <c r="J350" s="48"/>
      <c r="K350" s="48"/>
      <c r="L350" s="51"/>
      <c r="M350" s="49"/>
      <c r="N350" s="25"/>
      <c r="P350" s="59">
        <v>8</v>
      </c>
      <c r="Q350" s="20">
        <v>1935</v>
      </c>
      <c r="R350" s="21" t="s">
        <v>67</v>
      </c>
      <c r="S350" s="62"/>
      <c r="T350" s="78"/>
      <c r="U350" s="62"/>
      <c r="V350" s="62"/>
      <c r="W350" s="62"/>
      <c r="X350" s="81"/>
      <c r="Y350" s="80"/>
      <c r="Z350" s="79"/>
    </row>
    <row r="351" spans="2:26" ht="15" hidden="1" customHeight="1" outlineLevel="1">
      <c r="B351" s="19">
        <v>8</v>
      </c>
      <c r="C351" s="20">
        <v>1940</v>
      </c>
      <c r="D351" s="21" t="s">
        <v>68</v>
      </c>
      <c r="E351" s="48"/>
      <c r="F351" s="48"/>
      <c r="G351" s="51"/>
      <c r="H351" s="49"/>
      <c r="I351" s="27"/>
      <c r="J351" s="48"/>
      <c r="K351" s="48"/>
      <c r="L351" s="51"/>
      <c r="M351" s="49"/>
      <c r="N351" s="25"/>
      <c r="P351" s="59">
        <v>8</v>
      </c>
      <c r="Q351" s="20">
        <v>1940</v>
      </c>
      <c r="R351" s="21" t="s">
        <v>68</v>
      </c>
      <c r="S351" s="62"/>
      <c r="T351" s="78"/>
      <c r="U351" s="62"/>
      <c r="V351" s="62"/>
      <c r="W351" s="62"/>
      <c r="X351" s="81"/>
      <c r="Y351" s="80"/>
      <c r="Z351" s="79"/>
    </row>
    <row r="352" spans="2:26" ht="15" hidden="1" customHeight="1" outlineLevel="1">
      <c r="B352" s="19">
        <v>8</v>
      </c>
      <c r="C352" s="20">
        <v>1945</v>
      </c>
      <c r="D352" s="21" t="s">
        <v>69</v>
      </c>
      <c r="E352" s="48"/>
      <c r="F352" s="48"/>
      <c r="G352" s="51"/>
      <c r="H352" s="49"/>
      <c r="I352" s="27"/>
      <c r="J352" s="48"/>
      <c r="K352" s="48"/>
      <c r="L352" s="51"/>
      <c r="M352" s="49"/>
      <c r="N352" s="25"/>
      <c r="P352" s="59">
        <v>8</v>
      </c>
      <c r="Q352" s="20">
        <v>1945</v>
      </c>
      <c r="R352" s="21" t="s">
        <v>69</v>
      </c>
      <c r="S352" s="62"/>
      <c r="T352" s="78"/>
      <c r="U352" s="62"/>
      <c r="V352" s="62"/>
      <c r="W352" s="62"/>
      <c r="X352" s="81"/>
      <c r="Y352" s="80"/>
      <c r="Z352" s="79"/>
    </row>
    <row r="353" spans="2:26" ht="15" hidden="1" customHeight="1" outlineLevel="1">
      <c r="B353" s="19">
        <v>8</v>
      </c>
      <c r="C353" s="20">
        <v>1950</v>
      </c>
      <c r="D353" s="21" t="s">
        <v>70</v>
      </c>
      <c r="E353" s="48"/>
      <c r="F353" s="48"/>
      <c r="G353" s="51"/>
      <c r="H353" s="49"/>
      <c r="I353" s="27"/>
      <c r="J353" s="48"/>
      <c r="K353" s="48"/>
      <c r="L353" s="51"/>
      <c r="M353" s="49"/>
      <c r="N353" s="25"/>
      <c r="P353" s="59">
        <v>8</v>
      </c>
      <c r="Q353" s="20">
        <v>1950</v>
      </c>
      <c r="R353" s="21" t="s">
        <v>70</v>
      </c>
      <c r="S353" s="62"/>
      <c r="T353" s="78"/>
      <c r="U353" s="62"/>
      <c r="V353" s="62"/>
      <c r="W353" s="62"/>
      <c r="X353" s="81"/>
      <c r="Y353" s="80"/>
      <c r="Z353" s="79"/>
    </row>
    <row r="354" spans="2:26" ht="15" hidden="1" customHeight="1" outlineLevel="1">
      <c r="B354" s="19">
        <v>8</v>
      </c>
      <c r="C354" s="20">
        <v>1955</v>
      </c>
      <c r="D354" s="21" t="s">
        <v>71</v>
      </c>
      <c r="E354" s="48"/>
      <c r="F354" s="48"/>
      <c r="G354" s="51"/>
      <c r="H354" s="49"/>
      <c r="I354" s="27"/>
      <c r="J354" s="48"/>
      <c r="K354" s="48"/>
      <c r="L354" s="51"/>
      <c r="M354" s="49"/>
      <c r="N354" s="25"/>
      <c r="P354" s="59">
        <v>8</v>
      </c>
      <c r="Q354" s="20">
        <v>1955</v>
      </c>
      <c r="R354" s="21" t="s">
        <v>71</v>
      </c>
      <c r="S354" s="62"/>
      <c r="T354" s="78"/>
      <c r="U354" s="62"/>
      <c r="V354" s="62"/>
      <c r="W354" s="62"/>
      <c r="X354" s="81"/>
      <c r="Y354" s="80"/>
      <c r="Z354" s="79"/>
    </row>
    <row r="355" spans="2:26" ht="14.25" hidden="1" outlineLevel="1">
      <c r="B355" s="19">
        <v>8</v>
      </c>
      <c r="C355" s="20">
        <v>1960</v>
      </c>
      <c r="D355" s="21" t="s">
        <v>72</v>
      </c>
      <c r="E355" s="48"/>
      <c r="F355" s="48"/>
      <c r="G355" s="51"/>
      <c r="H355" s="49"/>
      <c r="I355" s="27"/>
      <c r="J355" s="48"/>
      <c r="K355" s="48"/>
      <c r="L355" s="51"/>
      <c r="M355" s="49"/>
      <c r="N355" s="25"/>
      <c r="P355" s="59">
        <v>8</v>
      </c>
      <c r="Q355" s="20">
        <v>1960</v>
      </c>
      <c r="R355" s="21" t="s">
        <v>72</v>
      </c>
      <c r="S355" s="62"/>
      <c r="T355" s="78"/>
      <c r="U355" s="62"/>
      <c r="V355" s="62"/>
      <c r="W355" s="62"/>
      <c r="X355" s="81"/>
      <c r="Y355" s="80"/>
      <c r="Z355" s="79"/>
    </row>
    <row r="356" spans="2:26" ht="25.5" hidden="1" customHeight="1" outlineLevel="1">
      <c r="B356" s="30">
        <v>47</v>
      </c>
      <c r="C356" s="20">
        <v>1970</v>
      </c>
      <c r="D356" s="21" t="s">
        <v>73</v>
      </c>
      <c r="E356" s="48"/>
      <c r="F356" s="48"/>
      <c r="G356" s="51"/>
      <c r="H356" s="49"/>
      <c r="I356" s="27"/>
      <c r="J356" s="48"/>
      <c r="K356" s="48"/>
      <c r="L356" s="51"/>
      <c r="M356" s="49"/>
      <c r="N356" s="25"/>
      <c r="P356" s="72">
        <v>47</v>
      </c>
      <c r="Q356" s="20">
        <v>1970</v>
      </c>
      <c r="R356" s="21" t="s">
        <v>73</v>
      </c>
      <c r="S356" s="62"/>
      <c r="T356" s="78"/>
      <c r="U356" s="62"/>
      <c r="V356" s="62"/>
      <c r="W356" s="62"/>
      <c r="X356" s="81"/>
      <c r="Y356" s="80"/>
      <c r="Z356" s="79"/>
    </row>
    <row r="357" spans="2:26" ht="25.5" hidden="1" customHeight="1" outlineLevel="1">
      <c r="B357" s="19">
        <v>47</v>
      </c>
      <c r="C357" s="20">
        <v>1975</v>
      </c>
      <c r="D357" s="21" t="s">
        <v>74</v>
      </c>
      <c r="E357" s="48"/>
      <c r="F357" s="48"/>
      <c r="G357" s="51"/>
      <c r="H357" s="49"/>
      <c r="I357" s="27"/>
      <c r="J357" s="48"/>
      <c r="K357" s="48"/>
      <c r="L357" s="51"/>
      <c r="M357" s="49"/>
      <c r="N357" s="25"/>
      <c r="P357" s="59">
        <v>47</v>
      </c>
      <c r="Q357" s="20">
        <v>1975</v>
      </c>
      <c r="R357" s="21" t="s">
        <v>74</v>
      </c>
      <c r="S357" s="62"/>
      <c r="T357" s="78"/>
      <c r="U357" s="62"/>
      <c r="V357" s="62"/>
      <c r="W357" s="62"/>
      <c r="X357" s="81"/>
      <c r="Y357" s="80"/>
      <c r="Z357" s="79"/>
    </row>
    <row r="358" spans="2:26" ht="15" hidden="1" customHeight="1" outlineLevel="1">
      <c r="B358" s="19">
        <v>47</v>
      </c>
      <c r="C358" s="20">
        <v>1980</v>
      </c>
      <c r="D358" s="21" t="s">
        <v>75</v>
      </c>
      <c r="E358" s="48"/>
      <c r="F358" s="48"/>
      <c r="G358" s="51"/>
      <c r="H358" s="49"/>
      <c r="I358" s="27"/>
      <c r="J358" s="48"/>
      <c r="K358" s="48"/>
      <c r="L358" s="51"/>
      <c r="M358" s="49"/>
      <c r="N358" s="25"/>
      <c r="P358" s="59">
        <v>47</v>
      </c>
      <c r="Q358" s="20">
        <v>1980</v>
      </c>
      <c r="R358" s="21" t="s">
        <v>75</v>
      </c>
      <c r="S358" s="62"/>
      <c r="T358" s="78"/>
      <c r="U358" s="62"/>
      <c r="V358" s="62"/>
      <c r="W358" s="62"/>
      <c r="X358" s="81"/>
      <c r="Y358" s="80"/>
      <c r="Z358" s="79"/>
    </row>
    <row r="359" spans="2:26" ht="15" hidden="1" customHeight="1" outlineLevel="1">
      <c r="B359" s="19">
        <v>47</v>
      </c>
      <c r="C359" s="20">
        <v>1985</v>
      </c>
      <c r="D359" s="21" t="s">
        <v>76</v>
      </c>
      <c r="E359" s="48"/>
      <c r="F359" s="48"/>
      <c r="G359" s="51"/>
      <c r="H359" s="49"/>
      <c r="I359" s="27"/>
      <c r="J359" s="48"/>
      <c r="K359" s="48"/>
      <c r="L359" s="51"/>
      <c r="M359" s="49"/>
      <c r="N359" s="25"/>
      <c r="P359" s="59">
        <v>47</v>
      </c>
      <c r="Q359" s="20">
        <v>1985</v>
      </c>
      <c r="R359" s="21" t="s">
        <v>76</v>
      </c>
      <c r="S359" s="62"/>
      <c r="T359" s="78"/>
      <c r="U359" s="62"/>
      <c r="V359" s="62"/>
      <c r="W359" s="62"/>
      <c r="X359" s="81"/>
      <c r="Y359" s="80"/>
      <c r="Z359" s="79"/>
    </row>
    <row r="360" spans="2:26" ht="15" hidden="1" customHeight="1" outlineLevel="1">
      <c r="B360" s="30">
        <v>47</v>
      </c>
      <c r="C360" s="20">
        <v>1990</v>
      </c>
      <c r="D360" s="31" t="s">
        <v>77</v>
      </c>
      <c r="E360" s="48"/>
      <c r="F360" s="48"/>
      <c r="G360" s="51"/>
      <c r="H360" s="49"/>
      <c r="I360" s="27"/>
      <c r="J360" s="48"/>
      <c r="K360" s="48"/>
      <c r="L360" s="51"/>
      <c r="M360" s="49"/>
      <c r="N360" s="25"/>
      <c r="P360" s="72">
        <v>47</v>
      </c>
      <c r="Q360" s="20">
        <v>1990</v>
      </c>
      <c r="R360" s="31" t="s">
        <v>77</v>
      </c>
      <c r="S360" s="62"/>
      <c r="T360" s="78"/>
      <c r="U360" s="62"/>
      <c r="V360" s="62"/>
      <c r="W360" s="62"/>
      <c r="X360" s="81"/>
      <c r="Y360" s="80"/>
      <c r="Z360" s="79"/>
    </row>
    <row r="361" spans="2:26" ht="15" hidden="1" customHeight="1" outlineLevel="1">
      <c r="B361" s="19">
        <v>47</v>
      </c>
      <c r="C361" s="20">
        <v>1995</v>
      </c>
      <c r="D361" s="21" t="s">
        <v>78</v>
      </c>
      <c r="E361" s="48"/>
      <c r="F361" s="48"/>
      <c r="G361" s="51"/>
      <c r="H361" s="49"/>
      <c r="I361" s="27"/>
      <c r="J361" s="48"/>
      <c r="K361" s="48"/>
      <c r="L361" s="51"/>
      <c r="M361" s="49"/>
      <c r="N361" s="25"/>
      <c r="P361" s="59">
        <v>47</v>
      </c>
      <c r="Q361" s="20">
        <v>1995</v>
      </c>
      <c r="R361" s="21" t="s">
        <v>78</v>
      </c>
      <c r="S361" s="62"/>
      <c r="T361" s="78"/>
      <c r="U361" s="62"/>
      <c r="V361" s="62"/>
      <c r="W361" s="62"/>
      <c r="X361" s="81"/>
      <c r="Y361" s="80"/>
      <c r="Z361" s="79"/>
    </row>
    <row r="362" spans="2:26" ht="15" hidden="1" customHeight="1" outlineLevel="1">
      <c r="B362" s="19">
        <v>47</v>
      </c>
      <c r="C362" s="20">
        <v>2440</v>
      </c>
      <c r="D362" s="21" t="s">
        <v>79</v>
      </c>
      <c r="E362" s="48"/>
      <c r="F362" s="48"/>
      <c r="G362" s="51"/>
      <c r="H362" s="49"/>
      <c r="J362" s="48"/>
      <c r="K362" s="48"/>
      <c r="L362" s="51"/>
      <c r="M362" s="49"/>
      <c r="N362" s="25"/>
      <c r="P362" s="59">
        <v>47</v>
      </c>
      <c r="Q362" s="20">
        <v>2440</v>
      </c>
      <c r="R362" s="21" t="s">
        <v>79</v>
      </c>
      <c r="S362" s="62"/>
      <c r="T362" s="78"/>
      <c r="U362" s="62"/>
      <c r="V362" s="62"/>
      <c r="W362" s="62"/>
      <c r="X362" s="81"/>
      <c r="Y362" s="80"/>
      <c r="Z362" s="79"/>
    </row>
    <row r="363" spans="2:26" ht="15" collapsed="1">
      <c r="B363" s="32"/>
      <c r="C363" s="33"/>
      <c r="D363" s="34"/>
      <c r="E363" s="34"/>
      <c r="F363" s="34"/>
      <c r="G363" s="58"/>
      <c r="H363" s="49"/>
      <c r="J363" s="34"/>
      <c r="K363" s="48"/>
      <c r="L363" s="51"/>
      <c r="M363" s="49"/>
      <c r="N363" s="25"/>
      <c r="P363" s="32"/>
      <c r="Q363" s="33"/>
      <c r="R363" s="73" t="s">
        <v>80</v>
      </c>
      <c r="S363" s="36">
        <f>SUM(S325:S362)</f>
        <v>111701798.34999999</v>
      </c>
      <c r="T363" s="36">
        <f t="shared" ref="T363:W363" si="61">SUM(T325:T362)</f>
        <v>0</v>
      </c>
      <c r="U363" s="36">
        <f t="shared" si="61"/>
        <v>111701798.34999999</v>
      </c>
      <c r="V363" s="36">
        <f t="shared" si="61"/>
        <v>0</v>
      </c>
      <c r="W363" s="36">
        <f t="shared" si="61"/>
        <v>111701798.34999999</v>
      </c>
      <c r="X363" s="77"/>
      <c r="Y363" s="82"/>
      <c r="Z363" s="36">
        <f t="shared" ref="Z363" si="62">SUM(Z325:Z362)</f>
        <v>1335041.9375211219</v>
      </c>
    </row>
    <row r="364" spans="2:26">
      <c r="B364" s="32"/>
      <c r="C364" s="33"/>
      <c r="D364" s="35" t="s">
        <v>81</v>
      </c>
      <c r="E364" s="36">
        <f>SUM(E325:E363)</f>
        <v>111701798.34999999</v>
      </c>
      <c r="F364" s="36">
        <f>SUM(F325:F363)</f>
        <v>0</v>
      </c>
      <c r="G364" s="36">
        <f>SUM(G325:G363)</f>
        <v>0</v>
      </c>
      <c r="H364" s="36">
        <f>SUM(H325:H363)</f>
        <v>111701798.34999999</v>
      </c>
      <c r="I364" s="35"/>
      <c r="J364" s="36">
        <f>SUM(J325:J363)</f>
        <v>5006407.2657042071</v>
      </c>
      <c r="K364" s="36">
        <f>SUM(K325:K363)</f>
        <v>1335041.9375211219</v>
      </c>
      <c r="L364" s="36">
        <f>SUM(L325:L362)</f>
        <v>0</v>
      </c>
      <c r="M364" s="36">
        <f>SUM(M325:M363)</f>
        <v>6341449.2032253295</v>
      </c>
      <c r="N364" s="25">
        <f>SUM(N325:N363)</f>
        <v>105360349.14677466</v>
      </c>
    </row>
    <row r="365" spans="2:26" ht="38.25">
      <c r="B365" s="32"/>
      <c r="C365" s="33"/>
      <c r="D365" s="37" t="s">
        <v>105</v>
      </c>
      <c r="E365" s="25"/>
      <c r="F365" s="52"/>
      <c r="G365" s="52"/>
      <c r="H365" s="49"/>
      <c r="I365" s="26"/>
      <c r="J365" s="52"/>
      <c r="K365" s="52"/>
      <c r="L365" s="52"/>
      <c r="M365" s="49">
        <f>J365+K365+L365</f>
        <v>0</v>
      </c>
      <c r="N365" s="25">
        <f>H365-M365</f>
        <v>0</v>
      </c>
    </row>
    <row r="366" spans="2:26" ht="25.5">
      <c r="B366" s="32"/>
      <c r="C366" s="33"/>
      <c r="D366" s="38" t="s">
        <v>106</v>
      </c>
      <c r="E366" s="25"/>
      <c r="F366" s="52"/>
      <c r="G366" s="52"/>
      <c r="H366" s="49"/>
      <c r="I366" s="26"/>
      <c r="J366" s="52"/>
      <c r="K366" s="52"/>
      <c r="L366" s="52"/>
      <c r="M366" s="49">
        <f>J366+K366+L366</f>
        <v>0</v>
      </c>
      <c r="N366" s="25">
        <f>H366-M366</f>
        <v>0</v>
      </c>
    </row>
    <row r="367" spans="2:26">
      <c r="B367" s="32"/>
      <c r="C367" s="33"/>
      <c r="D367" s="35" t="s">
        <v>84</v>
      </c>
      <c r="E367" s="36">
        <f>SUM(E364:E366)</f>
        <v>111701798.34999999</v>
      </c>
      <c r="F367" s="36">
        <f t="shared" ref="F367:G367" si="63">SUM(F364:F366)</f>
        <v>0</v>
      </c>
      <c r="G367" s="36">
        <f t="shared" si="63"/>
        <v>0</v>
      </c>
      <c r="H367" s="36">
        <f>SUM(H364:H366)</f>
        <v>111701798.34999999</v>
      </c>
      <c r="I367" s="35"/>
      <c r="J367" s="36">
        <f>SUM(J364:J366)</f>
        <v>5006407.2657042071</v>
      </c>
      <c r="K367" s="36">
        <f t="shared" ref="K367:L367" si="64">SUM(K364:K366)</f>
        <v>1335041.9375211219</v>
      </c>
      <c r="L367" s="36">
        <f t="shared" si="64"/>
        <v>0</v>
      </c>
      <c r="M367" s="36">
        <f>SUM(M364:M366)</f>
        <v>6341449.2032253295</v>
      </c>
      <c r="N367" s="25">
        <f>H367-M367</f>
        <v>105360349.14677466</v>
      </c>
    </row>
    <row r="368" spans="2:26" ht="14.25">
      <c r="B368" s="32"/>
      <c r="C368" s="33"/>
      <c r="D368" s="97" t="s">
        <v>85</v>
      </c>
      <c r="E368" s="98"/>
      <c r="F368" s="98"/>
      <c r="G368" s="98"/>
      <c r="H368" s="98"/>
      <c r="I368" s="98"/>
      <c r="J368" s="99"/>
      <c r="K368" s="52"/>
      <c r="L368" s="26"/>
      <c r="M368" s="39"/>
      <c r="N368" s="26"/>
    </row>
    <row r="369" spans="2:14" ht="14.25">
      <c r="B369" s="32"/>
      <c r="C369" s="33"/>
      <c r="D369" s="89" t="s">
        <v>80</v>
      </c>
      <c r="E369" s="90"/>
      <c r="F369" s="90"/>
      <c r="G369" s="90"/>
      <c r="H369" s="90"/>
      <c r="I369" s="90"/>
      <c r="J369" s="91"/>
      <c r="K369" s="35">
        <f>K367+K368</f>
        <v>1335041.9375211219</v>
      </c>
      <c r="M369" s="39"/>
      <c r="N369" s="26"/>
    </row>
    <row r="371" spans="2:14">
      <c r="E371" s="40"/>
      <c r="J371" s="3" t="s">
        <v>86</v>
      </c>
    </row>
    <row r="372" spans="2:14" ht="14.25">
      <c r="B372" s="32">
        <v>10</v>
      </c>
      <c r="C372" s="33"/>
      <c r="D372" s="34" t="s">
        <v>87</v>
      </c>
      <c r="E372" s="29"/>
      <c r="J372" s="3" t="s">
        <v>87</v>
      </c>
      <c r="L372" s="67"/>
    </row>
    <row r="373" spans="2:14" ht="14.25">
      <c r="B373" s="32">
        <v>8</v>
      </c>
      <c r="C373" s="33"/>
      <c r="D373" s="34" t="s">
        <v>67</v>
      </c>
      <c r="E373" s="41"/>
      <c r="J373" s="3" t="s">
        <v>67</v>
      </c>
      <c r="L373" s="68"/>
    </row>
    <row r="374" spans="2:14" ht="14.25">
      <c r="J374" s="4" t="s">
        <v>88</v>
      </c>
      <c r="L374" s="65">
        <f>K369-L372-L373</f>
        <v>1335041.9375211219</v>
      </c>
      <c r="M374" s="26"/>
    </row>
    <row r="376" spans="2:14" hidden="1" outlineLevel="1">
      <c r="B376" s="43" t="s">
        <v>89</v>
      </c>
    </row>
    <row r="377" spans="2:14" hidden="1" outlineLevel="1">
      <c r="E377" s="26"/>
      <c r="J377" s="26"/>
    </row>
    <row r="378" spans="2:14" hidden="1" outlineLevel="1">
      <c r="B378" s="44">
        <v>1</v>
      </c>
      <c r="C378" s="87" t="s">
        <v>90</v>
      </c>
      <c r="D378" s="87"/>
      <c r="E378" s="87"/>
      <c r="F378" s="87"/>
      <c r="G378" s="87"/>
      <c r="H378" s="87"/>
      <c r="I378" s="87"/>
      <c r="J378" s="87"/>
      <c r="K378" s="87"/>
      <c r="L378" s="87"/>
      <c r="M378" s="87"/>
      <c r="N378" s="87"/>
    </row>
    <row r="379" spans="2:14" hidden="1" outlineLevel="1">
      <c r="B379" s="44"/>
      <c r="C379" s="87"/>
      <c r="D379" s="87"/>
      <c r="E379" s="87"/>
      <c r="F379" s="87"/>
      <c r="G379" s="87"/>
      <c r="H379" s="87"/>
      <c r="I379" s="87"/>
      <c r="J379" s="87"/>
      <c r="K379" s="87"/>
      <c r="L379" s="87"/>
      <c r="M379" s="87"/>
      <c r="N379" s="87"/>
    </row>
    <row r="380" spans="2:14" hidden="1" outlineLevel="1">
      <c r="B380" s="44"/>
      <c r="C380" s="45"/>
      <c r="D380" s="46"/>
      <c r="E380" s="46"/>
      <c r="F380" s="46"/>
      <c r="G380" s="46"/>
      <c r="H380" s="46"/>
      <c r="I380" s="46"/>
      <c r="J380" s="46"/>
      <c r="K380" s="46"/>
      <c r="L380" s="46"/>
      <c r="M380" s="46"/>
      <c r="N380" s="46"/>
    </row>
    <row r="381" spans="2:14" hidden="1" outlineLevel="1">
      <c r="B381" s="44">
        <v>2</v>
      </c>
      <c r="C381" s="87" t="s">
        <v>91</v>
      </c>
      <c r="D381" s="87"/>
      <c r="E381" s="87"/>
      <c r="F381" s="87"/>
      <c r="G381" s="87"/>
      <c r="H381" s="87"/>
      <c r="I381" s="87"/>
      <c r="J381" s="87"/>
      <c r="K381" s="87"/>
      <c r="L381" s="87"/>
      <c r="M381" s="87"/>
      <c r="N381" s="87"/>
    </row>
    <row r="382" spans="2:14" hidden="1" outlineLevel="1">
      <c r="B382" s="44"/>
      <c r="C382" s="87"/>
      <c r="D382" s="87"/>
      <c r="E382" s="87"/>
      <c r="F382" s="87"/>
      <c r="G382" s="87"/>
      <c r="H382" s="87"/>
      <c r="I382" s="87"/>
      <c r="J382" s="87"/>
      <c r="K382" s="87"/>
      <c r="L382" s="87"/>
      <c r="M382" s="87"/>
      <c r="N382" s="87"/>
    </row>
    <row r="383" spans="2:14" hidden="1" outlineLevel="1">
      <c r="B383" s="44"/>
      <c r="C383" s="45"/>
      <c r="D383" s="46"/>
      <c r="E383" s="46"/>
      <c r="F383" s="46"/>
      <c r="G383" s="46"/>
      <c r="H383" s="46"/>
      <c r="I383" s="46"/>
      <c r="J383" s="46"/>
      <c r="K383" s="46"/>
      <c r="L383" s="46"/>
      <c r="M383" s="46"/>
      <c r="N383" s="46"/>
    </row>
    <row r="384" spans="2:14" hidden="1" outlineLevel="1">
      <c r="B384" s="44">
        <v>3</v>
      </c>
      <c r="C384" s="87" t="s">
        <v>92</v>
      </c>
      <c r="D384" s="87"/>
      <c r="E384" s="87"/>
      <c r="F384" s="87"/>
      <c r="G384" s="87"/>
      <c r="H384" s="87"/>
      <c r="I384" s="87"/>
      <c r="J384" s="87"/>
      <c r="K384" s="87"/>
      <c r="L384" s="87"/>
      <c r="M384" s="87"/>
      <c r="N384" s="87"/>
    </row>
    <row r="385" spans="2:26" hidden="1" outlineLevel="1">
      <c r="B385" s="44"/>
      <c r="C385" s="45"/>
      <c r="D385" s="46"/>
      <c r="E385" s="46"/>
      <c r="F385" s="46"/>
      <c r="G385" s="46"/>
      <c r="H385" s="46"/>
      <c r="I385" s="46"/>
      <c r="J385" s="46"/>
      <c r="K385" s="46"/>
      <c r="L385" s="46"/>
      <c r="M385" s="46"/>
      <c r="N385" s="46"/>
    </row>
    <row r="386" spans="2:26" hidden="1" outlineLevel="1">
      <c r="B386" s="44">
        <v>4</v>
      </c>
      <c r="C386" s="47" t="s">
        <v>93</v>
      </c>
      <c r="D386" s="46"/>
      <c r="E386" s="46"/>
      <c r="F386" s="46"/>
      <c r="G386" s="46"/>
      <c r="H386" s="46"/>
      <c r="I386" s="46"/>
      <c r="J386" s="46"/>
      <c r="K386" s="46"/>
      <c r="L386" s="46"/>
      <c r="M386" s="46"/>
      <c r="N386" s="46"/>
    </row>
    <row r="387" spans="2:26" hidden="1" outlineLevel="1">
      <c r="B387" s="44"/>
      <c r="C387" s="45"/>
      <c r="D387" s="46"/>
      <c r="E387" s="46"/>
      <c r="F387" s="46"/>
      <c r="G387" s="46"/>
      <c r="H387" s="46"/>
      <c r="I387" s="46"/>
      <c r="J387" s="46"/>
      <c r="K387" s="46"/>
      <c r="L387" s="46"/>
      <c r="M387" s="46"/>
      <c r="N387" s="46"/>
    </row>
    <row r="388" spans="2:26" hidden="1" outlineLevel="1">
      <c r="B388" s="44">
        <v>5</v>
      </c>
      <c r="C388" s="47" t="s">
        <v>94</v>
      </c>
      <c r="D388" s="46"/>
      <c r="E388" s="46"/>
      <c r="F388" s="46"/>
      <c r="G388" s="46"/>
      <c r="H388" s="46"/>
      <c r="I388" s="46"/>
      <c r="J388" s="46"/>
      <c r="K388" s="46"/>
      <c r="L388" s="46"/>
      <c r="M388" s="46"/>
      <c r="N388" s="46"/>
    </row>
    <row r="389" spans="2:26" hidden="1" outlineLevel="1">
      <c r="B389" s="44"/>
      <c r="C389" s="45"/>
      <c r="D389" s="46"/>
      <c r="E389" s="46"/>
      <c r="F389" s="46"/>
      <c r="G389" s="46"/>
      <c r="H389" s="46"/>
      <c r="I389" s="46"/>
      <c r="J389" s="46"/>
      <c r="K389" s="46"/>
      <c r="L389" s="46"/>
      <c r="M389" s="46"/>
      <c r="N389" s="46"/>
    </row>
    <row r="390" spans="2:26" hidden="1" outlineLevel="1">
      <c r="B390" s="44">
        <v>6</v>
      </c>
      <c r="C390" s="87" t="s">
        <v>95</v>
      </c>
      <c r="D390" s="87"/>
      <c r="E390" s="87"/>
      <c r="F390" s="87"/>
      <c r="G390" s="87"/>
      <c r="H390" s="87"/>
      <c r="I390" s="87"/>
      <c r="J390" s="87"/>
      <c r="K390" s="87"/>
      <c r="L390" s="87"/>
      <c r="M390" s="87"/>
      <c r="N390" s="87"/>
    </row>
    <row r="391" spans="2:26" hidden="1" outlineLevel="1">
      <c r="B391" s="46"/>
      <c r="C391" s="87"/>
      <c r="D391" s="87"/>
      <c r="E391" s="87"/>
      <c r="F391" s="87"/>
      <c r="G391" s="87"/>
      <c r="H391" s="87"/>
      <c r="I391" s="87"/>
      <c r="J391" s="87"/>
      <c r="K391" s="87"/>
      <c r="L391" s="87"/>
      <c r="M391" s="87"/>
      <c r="N391" s="87"/>
    </row>
    <row r="392" spans="2:26" hidden="1" outlineLevel="1">
      <c r="B392" s="46"/>
      <c r="C392" s="87"/>
      <c r="D392" s="87"/>
      <c r="E392" s="87"/>
      <c r="F392" s="87"/>
      <c r="G392" s="87"/>
      <c r="H392" s="87"/>
      <c r="I392" s="87"/>
      <c r="J392" s="87"/>
      <c r="K392" s="87"/>
      <c r="L392" s="87"/>
      <c r="M392" s="87"/>
      <c r="N392" s="87"/>
    </row>
    <row r="393" spans="2:26" hidden="1" outlineLevel="1"/>
    <row r="394" spans="2:26" collapsed="1"/>
    <row r="395" spans="2:26" ht="21">
      <c r="B395" s="88" t="s">
        <v>107</v>
      </c>
      <c r="C395" s="88"/>
      <c r="D395" s="88"/>
      <c r="E395" s="88"/>
      <c r="F395" s="88"/>
      <c r="G395" s="88"/>
      <c r="H395" s="88"/>
      <c r="I395" s="88"/>
      <c r="J395" s="88"/>
      <c r="K395" s="88"/>
      <c r="L395" s="88"/>
      <c r="M395" s="88"/>
      <c r="N395" s="88"/>
      <c r="P395" s="100" t="s">
        <v>108</v>
      </c>
      <c r="Q395" s="100"/>
      <c r="R395" s="100"/>
      <c r="S395" s="100"/>
      <c r="T395" s="100"/>
      <c r="U395" s="100"/>
      <c r="V395" s="100"/>
      <c r="W395" s="100"/>
      <c r="X395" s="100"/>
      <c r="Y395" s="100"/>
      <c r="Z395" s="100"/>
    </row>
    <row r="397" spans="2:26" ht="14.25">
      <c r="F397" s="7" t="s">
        <v>9</v>
      </c>
      <c r="G397" s="61" t="s">
        <v>10</v>
      </c>
      <c r="S397" s="7" t="s">
        <v>9</v>
      </c>
      <c r="T397" s="61" t="s">
        <v>10</v>
      </c>
    </row>
    <row r="398" spans="2:26" ht="15">
      <c r="F398" s="7" t="s">
        <v>11</v>
      </c>
      <c r="G398" s="93" t="s">
        <v>102</v>
      </c>
      <c r="H398" s="93"/>
      <c r="S398" s="7" t="s">
        <v>11</v>
      </c>
      <c r="T398" s="93" t="str">
        <f>G398</f>
        <v>1/1/27 - 12/31/27</v>
      </c>
      <c r="U398" s="93"/>
    </row>
    <row r="400" spans="2:26">
      <c r="E400" s="94" t="s">
        <v>13</v>
      </c>
      <c r="F400" s="95"/>
      <c r="G400" s="95"/>
      <c r="H400" s="96"/>
      <c r="J400" s="9"/>
      <c r="K400" s="10" t="s">
        <v>14</v>
      </c>
      <c r="L400" s="10"/>
      <c r="M400" s="11"/>
      <c r="S400" s="74" t="s">
        <v>15</v>
      </c>
      <c r="T400" s="74" t="s">
        <v>16</v>
      </c>
      <c r="U400" s="74" t="s">
        <v>17</v>
      </c>
      <c r="V400" s="74" t="s">
        <v>18</v>
      </c>
      <c r="W400" s="74" t="s">
        <v>19</v>
      </c>
      <c r="X400" s="74" t="s">
        <v>20</v>
      </c>
      <c r="Y400" s="74" t="s">
        <v>21</v>
      </c>
      <c r="Z400" s="74" t="s">
        <v>99</v>
      </c>
    </row>
    <row r="401" spans="2:26" ht="27">
      <c r="B401" s="12" t="s">
        <v>23</v>
      </c>
      <c r="C401" s="13" t="s">
        <v>24</v>
      </c>
      <c r="D401" s="14" t="s">
        <v>25</v>
      </c>
      <c r="E401" s="15" t="s">
        <v>26</v>
      </c>
      <c r="F401" s="16" t="s">
        <v>27</v>
      </c>
      <c r="G401" s="16" t="s">
        <v>28</v>
      </c>
      <c r="H401" s="12" t="s">
        <v>29</v>
      </c>
      <c r="I401" s="17"/>
      <c r="J401" s="18" t="s">
        <v>26</v>
      </c>
      <c r="K401" s="16" t="s">
        <v>30</v>
      </c>
      <c r="L401" s="16" t="s">
        <v>28</v>
      </c>
      <c r="M401" s="12" t="s">
        <v>29</v>
      </c>
      <c r="N401" s="12" t="s">
        <v>31</v>
      </c>
      <c r="P401" s="75" t="s">
        <v>32</v>
      </c>
      <c r="Q401" s="75" t="s">
        <v>33</v>
      </c>
      <c r="R401" s="75" t="s">
        <v>34</v>
      </c>
      <c r="S401" s="76" t="s">
        <v>35</v>
      </c>
      <c r="T401" s="76" t="s">
        <v>36</v>
      </c>
      <c r="U401" s="76" t="s">
        <v>37</v>
      </c>
      <c r="V401" s="76" t="s">
        <v>38</v>
      </c>
      <c r="W401" s="76" t="s">
        <v>39</v>
      </c>
      <c r="X401" s="76" t="s">
        <v>40</v>
      </c>
      <c r="Y401" s="76" t="s">
        <v>41</v>
      </c>
      <c r="Z401" s="76" t="s">
        <v>42</v>
      </c>
    </row>
    <row r="402" spans="2:26" ht="15" hidden="1" customHeight="1" outlineLevel="1">
      <c r="B402" s="19">
        <v>12</v>
      </c>
      <c r="C402" s="20">
        <v>1610</v>
      </c>
      <c r="D402" s="21" t="s">
        <v>43</v>
      </c>
      <c r="E402" s="22"/>
      <c r="F402" s="22"/>
      <c r="G402" s="50"/>
      <c r="H402" s="23"/>
      <c r="I402" s="24"/>
      <c r="J402" s="22"/>
      <c r="K402" s="22"/>
      <c r="L402" s="50"/>
      <c r="M402" s="23"/>
      <c r="N402" s="25"/>
      <c r="P402" s="59">
        <v>12</v>
      </c>
      <c r="Q402" s="20">
        <v>1610</v>
      </c>
      <c r="R402" s="21" t="s">
        <v>43</v>
      </c>
      <c r="S402" s="62"/>
      <c r="T402" s="78"/>
      <c r="U402" s="62"/>
      <c r="V402" s="62"/>
      <c r="W402" s="62"/>
      <c r="X402" s="81"/>
      <c r="Y402" s="80"/>
      <c r="Z402" s="79"/>
    </row>
    <row r="403" spans="2:26" ht="25.5" hidden="1" customHeight="1" outlineLevel="1">
      <c r="B403" s="19">
        <v>12</v>
      </c>
      <c r="C403" s="20">
        <v>1611</v>
      </c>
      <c r="D403" s="21" t="s">
        <v>44</v>
      </c>
      <c r="E403" s="22"/>
      <c r="F403" s="22"/>
      <c r="G403" s="50"/>
      <c r="H403" s="23"/>
      <c r="I403" s="27"/>
      <c r="J403" s="22"/>
      <c r="K403" s="22"/>
      <c r="L403" s="50"/>
      <c r="M403" s="23"/>
      <c r="N403" s="25"/>
      <c r="P403" s="59">
        <v>12</v>
      </c>
      <c r="Q403" s="20">
        <v>1611</v>
      </c>
      <c r="R403" s="21" t="s">
        <v>44</v>
      </c>
      <c r="S403" s="62"/>
      <c r="T403" s="78"/>
      <c r="U403" s="62"/>
      <c r="V403" s="62"/>
      <c r="W403" s="62"/>
      <c r="X403" s="81"/>
      <c r="Y403" s="80"/>
      <c r="Z403" s="79"/>
    </row>
    <row r="404" spans="2:26" ht="25.5" hidden="1" customHeight="1" outlineLevel="1">
      <c r="B404" s="19" t="s">
        <v>45</v>
      </c>
      <c r="C404" s="20">
        <v>1612</v>
      </c>
      <c r="D404" s="21" t="s">
        <v>46</v>
      </c>
      <c r="E404" s="22"/>
      <c r="F404" s="22"/>
      <c r="G404" s="50"/>
      <c r="H404" s="23"/>
      <c r="I404" s="27"/>
      <c r="J404" s="22"/>
      <c r="K404" s="22"/>
      <c r="L404" s="50"/>
      <c r="M404" s="23"/>
      <c r="N404" s="25"/>
      <c r="P404" s="59" t="s">
        <v>45</v>
      </c>
      <c r="Q404" s="20">
        <v>1612</v>
      </c>
      <c r="R404" s="21" t="s">
        <v>46</v>
      </c>
      <c r="S404" s="62"/>
      <c r="T404" s="78"/>
      <c r="U404" s="62"/>
      <c r="V404" s="62"/>
      <c r="W404" s="62"/>
      <c r="X404" s="81"/>
      <c r="Y404" s="80"/>
      <c r="Z404" s="79"/>
    </row>
    <row r="405" spans="2:26" ht="15" hidden="1" customHeight="1" outlineLevel="1">
      <c r="B405" s="19"/>
      <c r="C405" s="20">
        <v>1665</v>
      </c>
      <c r="D405" s="21" t="s">
        <v>47</v>
      </c>
      <c r="E405" s="22"/>
      <c r="F405" s="22"/>
      <c r="G405" s="50"/>
      <c r="H405" s="23"/>
      <c r="I405" s="27"/>
      <c r="J405" s="22"/>
      <c r="K405" s="22"/>
      <c r="L405" s="50"/>
      <c r="M405" s="23"/>
      <c r="N405" s="25"/>
      <c r="P405" s="59"/>
      <c r="Q405" s="20">
        <v>1665</v>
      </c>
      <c r="R405" s="21" t="s">
        <v>47</v>
      </c>
      <c r="S405" s="62"/>
      <c r="T405" s="78"/>
      <c r="U405" s="62"/>
      <c r="V405" s="62"/>
      <c r="W405" s="62"/>
      <c r="X405" s="81"/>
      <c r="Y405" s="80"/>
      <c r="Z405" s="79"/>
    </row>
    <row r="406" spans="2:26" ht="15" hidden="1" customHeight="1" outlineLevel="1">
      <c r="B406" s="19"/>
      <c r="C406" s="20">
        <v>1675</v>
      </c>
      <c r="D406" s="21" t="s">
        <v>48</v>
      </c>
      <c r="E406" s="22"/>
      <c r="F406" s="22"/>
      <c r="G406" s="50"/>
      <c r="H406" s="23"/>
      <c r="I406" s="27"/>
      <c r="J406" s="22"/>
      <c r="K406" s="22"/>
      <c r="L406" s="50"/>
      <c r="M406" s="23"/>
      <c r="N406" s="25"/>
      <c r="P406" s="59"/>
      <c r="Q406" s="20">
        <v>1675</v>
      </c>
      <c r="R406" s="21" t="s">
        <v>48</v>
      </c>
      <c r="S406" s="62"/>
      <c r="T406" s="78"/>
      <c r="U406" s="62"/>
      <c r="V406" s="62"/>
      <c r="W406" s="62"/>
      <c r="X406" s="81"/>
      <c r="Y406" s="80"/>
      <c r="Z406" s="79"/>
    </row>
    <row r="407" spans="2:26" ht="15" hidden="1" customHeight="1" outlineLevel="1">
      <c r="B407" s="19" t="s">
        <v>49</v>
      </c>
      <c r="C407" s="28">
        <v>1615</v>
      </c>
      <c r="D407" s="21" t="s">
        <v>50</v>
      </c>
      <c r="E407" s="22"/>
      <c r="F407" s="22"/>
      <c r="G407" s="50"/>
      <c r="H407" s="23"/>
      <c r="I407" s="27"/>
      <c r="J407" s="22"/>
      <c r="K407" s="22"/>
      <c r="L407" s="50"/>
      <c r="M407" s="23"/>
      <c r="N407" s="25"/>
      <c r="P407" s="59" t="s">
        <v>49</v>
      </c>
      <c r="Q407" s="28">
        <v>1615</v>
      </c>
      <c r="R407" s="21" t="s">
        <v>50</v>
      </c>
      <c r="S407" s="62"/>
      <c r="T407" s="78"/>
      <c r="U407" s="62"/>
      <c r="V407" s="62"/>
      <c r="W407" s="62"/>
      <c r="X407" s="81"/>
      <c r="Y407" s="80"/>
      <c r="Z407" s="79"/>
    </row>
    <row r="408" spans="2:26" ht="15" hidden="1" customHeight="1" outlineLevel="1">
      <c r="B408" s="19">
        <v>1</v>
      </c>
      <c r="C408" s="28">
        <v>1620</v>
      </c>
      <c r="D408" s="21" t="s">
        <v>51</v>
      </c>
      <c r="E408" s="22"/>
      <c r="F408" s="22"/>
      <c r="G408" s="50"/>
      <c r="H408" s="23"/>
      <c r="I408" s="27"/>
      <c r="J408" s="22"/>
      <c r="K408" s="22"/>
      <c r="L408" s="50"/>
      <c r="M408" s="23"/>
      <c r="N408" s="25"/>
      <c r="P408" s="59">
        <v>1</v>
      </c>
      <c r="Q408" s="28">
        <v>1620</v>
      </c>
      <c r="R408" s="21" t="s">
        <v>51</v>
      </c>
      <c r="S408" s="62"/>
      <c r="T408" s="78"/>
      <c r="U408" s="62"/>
      <c r="V408" s="62"/>
      <c r="W408" s="62"/>
      <c r="X408" s="81"/>
      <c r="Y408" s="80"/>
      <c r="Z408" s="79"/>
    </row>
    <row r="409" spans="2:26" collapsed="1">
      <c r="B409" s="59" t="s">
        <v>49</v>
      </c>
      <c r="C409" s="20">
        <v>1705</v>
      </c>
      <c r="D409" s="21" t="s">
        <v>50</v>
      </c>
      <c r="E409" s="48"/>
      <c r="F409" s="48"/>
      <c r="G409" s="51"/>
      <c r="H409" s="49"/>
      <c r="I409" s="27"/>
      <c r="J409" s="48"/>
      <c r="K409" s="48"/>
      <c r="L409" s="51"/>
      <c r="M409" s="49"/>
      <c r="N409" s="25"/>
      <c r="P409" s="59" t="s">
        <v>49</v>
      </c>
      <c r="Q409" s="20">
        <v>1705</v>
      </c>
      <c r="R409" s="21" t="s">
        <v>50</v>
      </c>
      <c r="S409" s="69"/>
      <c r="T409" s="83"/>
      <c r="U409" s="69"/>
      <c r="V409" s="69"/>
      <c r="W409" s="69"/>
      <c r="X409" s="84"/>
      <c r="Y409" s="85"/>
      <c r="Z409" s="86"/>
    </row>
    <row r="410" spans="2:26">
      <c r="B410" s="59">
        <v>14.1</v>
      </c>
      <c r="C410" s="28">
        <v>1706</v>
      </c>
      <c r="D410" s="21" t="s">
        <v>52</v>
      </c>
      <c r="E410" s="48">
        <f>H333</f>
        <v>4983214.798649611</v>
      </c>
      <c r="F410" s="48"/>
      <c r="G410" s="51"/>
      <c r="H410" s="49">
        <f t="shared" ref="H410" si="65">E410+F410+G410</f>
        <v>4983214.798649611</v>
      </c>
      <c r="I410" s="27"/>
      <c r="J410" s="48">
        <f>M333</f>
        <v>236702.70293585651</v>
      </c>
      <c r="K410" s="48">
        <f>Z410</f>
        <v>49832.147986496107</v>
      </c>
      <c r="L410" s="51"/>
      <c r="M410" s="49">
        <f t="shared" ref="M410" si="66">J410+K410-L410</f>
        <v>286534.85092235263</v>
      </c>
      <c r="N410" s="25">
        <f t="shared" ref="N410" si="67">H410-M410</f>
        <v>4696679.9477272583</v>
      </c>
      <c r="P410" s="59">
        <v>14.1</v>
      </c>
      <c r="Q410" s="28">
        <v>1706</v>
      </c>
      <c r="R410" s="21" t="s">
        <v>52</v>
      </c>
      <c r="S410" s="69">
        <f>E410</f>
        <v>4983214.798649611</v>
      </c>
      <c r="T410" s="83"/>
      <c r="U410" s="69">
        <f t="shared" ref="U410" si="68">S410-T410</f>
        <v>4983214.798649611</v>
      </c>
      <c r="V410" s="69"/>
      <c r="W410" s="69">
        <f t="shared" ref="W410" si="69">U410+(V410/2)</f>
        <v>4983214.798649611</v>
      </c>
      <c r="X410" s="84">
        <v>100</v>
      </c>
      <c r="Y410" s="85">
        <f t="shared" ref="Y410:Y414" si="70">1/X410</f>
        <v>0.01</v>
      </c>
      <c r="Z410" s="69">
        <f>W410*Y410</f>
        <v>49832.147986496107</v>
      </c>
    </row>
    <row r="411" spans="2:26">
      <c r="B411" s="59">
        <v>1</v>
      </c>
      <c r="C411" s="20">
        <v>1708</v>
      </c>
      <c r="D411" s="21" t="s">
        <v>51</v>
      </c>
      <c r="E411" s="48"/>
      <c r="F411" s="48"/>
      <c r="G411" s="51"/>
      <c r="H411" s="49"/>
      <c r="I411" s="27"/>
      <c r="J411" s="48"/>
      <c r="K411" s="48"/>
      <c r="L411" s="51"/>
      <c r="M411" s="49"/>
      <c r="N411" s="25"/>
      <c r="P411" s="59">
        <v>1</v>
      </c>
      <c r="Q411" s="20">
        <v>1708</v>
      </c>
      <c r="R411" s="21" t="s">
        <v>51</v>
      </c>
      <c r="S411" s="69"/>
      <c r="T411" s="83"/>
      <c r="U411" s="69"/>
      <c r="V411" s="69"/>
      <c r="W411" s="69"/>
      <c r="X411" s="84"/>
      <c r="Y411" s="85"/>
      <c r="Z411" s="86"/>
    </row>
    <row r="412" spans="2:26" ht="15" customHeight="1">
      <c r="B412" s="59">
        <v>47</v>
      </c>
      <c r="C412" s="20">
        <v>1715</v>
      </c>
      <c r="D412" s="21" t="s">
        <v>53</v>
      </c>
      <c r="E412" s="48"/>
      <c r="F412" s="48"/>
      <c r="G412" s="51"/>
      <c r="H412" s="49"/>
      <c r="I412" s="27"/>
      <c r="J412" s="48"/>
      <c r="K412" s="48"/>
      <c r="L412" s="51"/>
      <c r="M412" s="49"/>
      <c r="N412" s="25"/>
      <c r="P412" s="59">
        <v>47</v>
      </c>
      <c r="Q412" s="20">
        <v>1715</v>
      </c>
      <c r="R412" s="21" t="s">
        <v>53</v>
      </c>
      <c r="S412" s="69"/>
      <c r="T412" s="83"/>
      <c r="U412" s="69"/>
      <c r="V412" s="69"/>
      <c r="W412" s="69"/>
      <c r="X412" s="84"/>
      <c r="Y412" s="85"/>
      <c r="Z412" s="86"/>
    </row>
    <row r="413" spans="2:26">
      <c r="B413" s="59">
        <v>47</v>
      </c>
      <c r="C413" s="20">
        <v>1720</v>
      </c>
      <c r="D413" s="21" t="s">
        <v>54</v>
      </c>
      <c r="E413" s="48">
        <f>H336</f>
        <v>83460939.724783093</v>
      </c>
      <c r="F413" s="48"/>
      <c r="G413" s="51"/>
      <c r="H413" s="49">
        <f t="shared" ref="H413:H414" si="71">E413+F413+G413</f>
        <v>83460939.724783093</v>
      </c>
      <c r="I413" s="27"/>
      <c r="J413" s="48">
        <f>M336</f>
        <v>4404882.9299191078</v>
      </c>
      <c r="K413" s="48">
        <f>Z413</f>
        <v>927343.77471981221</v>
      </c>
      <c r="L413" s="51"/>
      <c r="M413" s="49">
        <f t="shared" ref="M413:M414" si="72">J413+K413-L413</f>
        <v>5332226.7046389198</v>
      </c>
      <c r="N413" s="25">
        <f t="shared" ref="N413:N414" si="73">H413-M413</f>
        <v>78128713.020144179</v>
      </c>
      <c r="P413" s="59">
        <v>47</v>
      </c>
      <c r="Q413" s="20">
        <v>1720</v>
      </c>
      <c r="R413" s="21" t="s">
        <v>54</v>
      </c>
      <c r="S413" s="69">
        <f>E413</f>
        <v>83460939.724783093</v>
      </c>
      <c r="T413" s="83"/>
      <c r="U413" s="69">
        <f t="shared" ref="U413:U414" si="74">S413-T413</f>
        <v>83460939.724783093</v>
      </c>
      <c r="V413" s="69"/>
      <c r="W413" s="69">
        <f t="shared" ref="W413:W414" si="75">U413+(V413/2)</f>
        <v>83460939.724783093</v>
      </c>
      <c r="X413" s="84">
        <v>90</v>
      </c>
      <c r="Y413" s="85">
        <f t="shared" si="70"/>
        <v>1.1111111111111112E-2</v>
      </c>
      <c r="Z413" s="69">
        <f>W413*Y413</f>
        <v>927343.77471981221</v>
      </c>
    </row>
    <row r="414" spans="2:26">
      <c r="B414" s="59">
        <v>47</v>
      </c>
      <c r="C414" s="20">
        <v>1730</v>
      </c>
      <c r="D414" s="21" t="s">
        <v>55</v>
      </c>
      <c r="E414" s="48">
        <f>H337</f>
        <v>23257643.826567292</v>
      </c>
      <c r="F414" s="48"/>
      <c r="G414" s="51"/>
      <c r="H414" s="49">
        <f t="shared" si="71"/>
        <v>23257643.826567292</v>
      </c>
      <c r="I414" s="27"/>
      <c r="J414" s="48">
        <f>M337</f>
        <v>1699863.5703703645</v>
      </c>
      <c r="K414" s="48">
        <f>Z414</f>
        <v>357866.01481481356</v>
      </c>
      <c r="L414" s="51"/>
      <c r="M414" s="49">
        <f t="shared" si="72"/>
        <v>2057729.5851851781</v>
      </c>
      <c r="N414" s="25">
        <f t="shared" si="73"/>
        <v>21199914.241382115</v>
      </c>
      <c r="P414" s="59">
        <v>47</v>
      </c>
      <c r="Q414" s="20">
        <v>1730</v>
      </c>
      <c r="R414" s="21" t="s">
        <v>55</v>
      </c>
      <c r="S414" s="69">
        <f>E414</f>
        <v>23257643.826567292</v>
      </c>
      <c r="T414" s="83"/>
      <c r="U414" s="69">
        <f t="shared" si="74"/>
        <v>23257643.826567292</v>
      </c>
      <c r="V414" s="69">
        <f>F414</f>
        <v>0</v>
      </c>
      <c r="W414" s="69">
        <f t="shared" si="75"/>
        <v>23257643.826567292</v>
      </c>
      <c r="X414" s="84">
        <v>64.989808653952579</v>
      </c>
      <c r="Y414" s="85">
        <f t="shared" si="70"/>
        <v>1.5387027915786632E-2</v>
      </c>
      <c r="Z414" s="69">
        <f>W414*Y414</f>
        <v>357866.01481481356</v>
      </c>
    </row>
    <row r="415" spans="2:26" ht="15" customHeight="1">
      <c r="B415" s="59">
        <v>47</v>
      </c>
      <c r="C415" s="20">
        <v>1735</v>
      </c>
      <c r="D415" s="21" t="s">
        <v>56</v>
      </c>
      <c r="E415" s="48"/>
      <c r="F415" s="48"/>
      <c r="G415" s="51"/>
      <c r="H415" s="49"/>
      <c r="I415" s="27"/>
      <c r="J415" s="48"/>
      <c r="K415" s="48"/>
      <c r="L415" s="51"/>
      <c r="M415" s="49"/>
      <c r="N415" s="25"/>
      <c r="P415" s="59">
        <v>47</v>
      </c>
      <c r="Q415" s="20">
        <v>1735</v>
      </c>
      <c r="R415" s="21" t="s">
        <v>56</v>
      </c>
      <c r="S415" s="69"/>
      <c r="T415" s="83"/>
      <c r="U415" s="69"/>
      <c r="V415" s="69"/>
      <c r="W415" s="69"/>
      <c r="X415" s="84"/>
      <c r="Y415" s="85"/>
      <c r="Z415" s="86"/>
    </row>
    <row r="416" spans="2:26" ht="15" customHeight="1">
      <c r="B416" s="59">
        <v>47</v>
      </c>
      <c r="C416" s="20">
        <v>1740</v>
      </c>
      <c r="D416" s="21" t="s">
        <v>57</v>
      </c>
      <c r="E416" s="48"/>
      <c r="F416" s="48"/>
      <c r="G416" s="51"/>
      <c r="H416" s="49"/>
      <c r="I416" s="27"/>
      <c r="J416" s="48"/>
      <c r="K416" s="48"/>
      <c r="L416" s="51"/>
      <c r="M416" s="49"/>
      <c r="N416" s="25"/>
      <c r="P416" s="59">
        <v>47</v>
      </c>
      <c r="Q416" s="20">
        <v>1740</v>
      </c>
      <c r="R416" s="21" t="s">
        <v>57</v>
      </c>
      <c r="S416" s="69"/>
      <c r="T416" s="83"/>
      <c r="U416" s="69"/>
      <c r="V416" s="69"/>
      <c r="W416" s="69"/>
      <c r="X416" s="84"/>
      <c r="Y416" s="85"/>
      <c r="Z416" s="86"/>
    </row>
    <row r="417" spans="2:26">
      <c r="B417" s="59">
        <v>17</v>
      </c>
      <c r="C417" s="20">
        <v>1745</v>
      </c>
      <c r="D417" s="21" t="s">
        <v>58</v>
      </c>
      <c r="E417" s="48"/>
      <c r="F417" s="48"/>
      <c r="G417" s="51"/>
      <c r="H417" s="49"/>
      <c r="I417" s="27"/>
      <c r="J417" s="48"/>
      <c r="K417" s="48"/>
      <c r="L417" s="51"/>
      <c r="M417" s="49"/>
      <c r="N417" s="25"/>
      <c r="P417" s="59">
        <v>17</v>
      </c>
      <c r="Q417" s="20">
        <v>1745</v>
      </c>
      <c r="R417" s="21" t="s">
        <v>58</v>
      </c>
      <c r="S417" s="69"/>
      <c r="T417" s="83"/>
      <c r="U417" s="69"/>
      <c r="V417" s="69"/>
      <c r="W417" s="69"/>
      <c r="X417" s="84"/>
      <c r="Y417" s="85"/>
      <c r="Z417" s="86"/>
    </row>
    <row r="418" spans="2:26" ht="15" hidden="1" customHeight="1" outlineLevel="1">
      <c r="B418" s="19">
        <v>47</v>
      </c>
      <c r="C418" s="20">
        <v>1830</v>
      </c>
      <c r="D418" s="21" t="s">
        <v>59</v>
      </c>
      <c r="E418" s="48"/>
      <c r="F418" s="48"/>
      <c r="G418" s="51"/>
      <c r="H418" s="49"/>
      <c r="I418" s="27"/>
      <c r="J418" s="48"/>
      <c r="K418" s="48"/>
      <c r="L418" s="51"/>
      <c r="M418" s="49"/>
      <c r="N418" s="25"/>
      <c r="P418" s="59">
        <v>47</v>
      </c>
      <c r="Q418" s="20">
        <v>1830</v>
      </c>
      <c r="R418" s="21" t="s">
        <v>59</v>
      </c>
      <c r="S418" s="62"/>
      <c r="T418" s="78"/>
      <c r="U418" s="62"/>
      <c r="V418" s="62"/>
      <c r="W418" s="62"/>
      <c r="X418" s="81"/>
      <c r="Y418" s="80"/>
      <c r="Z418" s="79"/>
    </row>
    <row r="419" spans="2:26" ht="14.25" hidden="1" outlineLevel="1">
      <c r="B419" s="19">
        <v>47</v>
      </c>
      <c r="C419" s="20">
        <v>1835</v>
      </c>
      <c r="D419" s="21" t="s">
        <v>60</v>
      </c>
      <c r="E419" s="48"/>
      <c r="F419" s="48"/>
      <c r="G419" s="51"/>
      <c r="H419" s="49"/>
      <c r="I419" s="27"/>
      <c r="J419" s="48"/>
      <c r="K419" s="48"/>
      <c r="L419" s="51"/>
      <c r="M419" s="49"/>
      <c r="N419" s="25"/>
      <c r="P419" s="59">
        <v>47</v>
      </c>
      <c r="Q419" s="20">
        <v>1835</v>
      </c>
      <c r="R419" s="21" t="s">
        <v>60</v>
      </c>
      <c r="S419" s="62"/>
      <c r="T419" s="78"/>
      <c r="U419" s="62"/>
      <c r="V419" s="62"/>
      <c r="W419" s="62"/>
      <c r="X419" s="81"/>
      <c r="Y419" s="80"/>
      <c r="Z419" s="79"/>
    </row>
    <row r="420" spans="2:26" ht="15" hidden="1" customHeight="1" outlineLevel="1">
      <c r="B420" s="19" t="s">
        <v>49</v>
      </c>
      <c r="C420" s="20">
        <v>1905</v>
      </c>
      <c r="D420" s="21" t="s">
        <v>50</v>
      </c>
      <c r="E420" s="48"/>
      <c r="F420" s="48"/>
      <c r="G420" s="51"/>
      <c r="H420" s="49"/>
      <c r="I420" s="27"/>
      <c r="J420" s="48"/>
      <c r="K420" s="48"/>
      <c r="L420" s="51"/>
      <c r="M420" s="49"/>
      <c r="N420" s="25"/>
      <c r="P420" s="59" t="s">
        <v>49</v>
      </c>
      <c r="Q420" s="20">
        <v>1905</v>
      </c>
      <c r="R420" s="21" t="s">
        <v>50</v>
      </c>
      <c r="S420" s="62"/>
      <c r="T420" s="78"/>
      <c r="U420" s="62"/>
      <c r="V420" s="62"/>
      <c r="W420" s="62"/>
      <c r="X420" s="81"/>
      <c r="Y420" s="80"/>
      <c r="Z420" s="79"/>
    </row>
    <row r="421" spans="2:26" ht="15" hidden="1" customHeight="1" outlineLevel="1">
      <c r="B421" s="19">
        <v>47</v>
      </c>
      <c r="C421" s="20">
        <v>1908</v>
      </c>
      <c r="D421" s="21" t="s">
        <v>61</v>
      </c>
      <c r="E421" s="48"/>
      <c r="F421" s="48"/>
      <c r="G421" s="51"/>
      <c r="H421" s="49"/>
      <c r="I421" s="27"/>
      <c r="J421" s="48"/>
      <c r="K421" s="48"/>
      <c r="L421" s="51"/>
      <c r="M421" s="49"/>
      <c r="N421" s="25"/>
      <c r="P421" s="59">
        <v>47</v>
      </c>
      <c r="Q421" s="20">
        <v>1908</v>
      </c>
      <c r="R421" s="21" t="s">
        <v>61</v>
      </c>
      <c r="S421" s="62"/>
      <c r="T421" s="78"/>
      <c r="U421" s="62"/>
      <c r="V421" s="62"/>
      <c r="W421" s="62"/>
      <c r="X421" s="81"/>
      <c r="Y421" s="80"/>
      <c r="Z421" s="79"/>
    </row>
    <row r="422" spans="2:26" ht="15" hidden="1" customHeight="1" outlineLevel="1">
      <c r="B422" s="19">
        <v>13</v>
      </c>
      <c r="C422" s="20">
        <v>1910</v>
      </c>
      <c r="D422" s="21" t="s">
        <v>62</v>
      </c>
      <c r="E422" s="48"/>
      <c r="F422" s="48"/>
      <c r="G422" s="51"/>
      <c r="H422" s="49"/>
      <c r="I422" s="27"/>
      <c r="J422" s="48"/>
      <c r="K422" s="48"/>
      <c r="L422" s="51"/>
      <c r="M422" s="49"/>
      <c r="N422" s="25"/>
      <c r="P422" s="59">
        <v>13</v>
      </c>
      <c r="Q422" s="20">
        <v>1910</v>
      </c>
      <c r="R422" s="21" t="s">
        <v>62</v>
      </c>
      <c r="S422" s="62"/>
      <c r="T422" s="78"/>
      <c r="U422" s="62"/>
      <c r="V422" s="62"/>
      <c r="W422" s="62"/>
      <c r="X422" s="81"/>
      <c r="Y422" s="80"/>
      <c r="Z422" s="79"/>
    </row>
    <row r="423" spans="2:26" ht="15" hidden="1" customHeight="1" outlineLevel="1">
      <c r="B423" s="19">
        <v>8</v>
      </c>
      <c r="C423" s="20">
        <v>1915</v>
      </c>
      <c r="D423" s="21" t="s">
        <v>63</v>
      </c>
      <c r="E423" s="48"/>
      <c r="F423" s="48"/>
      <c r="G423" s="51"/>
      <c r="H423" s="49"/>
      <c r="I423" s="27"/>
      <c r="J423" s="48"/>
      <c r="K423" s="48"/>
      <c r="L423" s="51"/>
      <c r="M423" s="49"/>
      <c r="N423" s="25"/>
      <c r="P423" s="59">
        <v>8</v>
      </c>
      <c r="Q423" s="20">
        <v>1915</v>
      </c>
      <c r="R423" s="21" t="s">
        <v>63</v>
      </c>
      <c r="S423" s="62"/>
      <c r="T423" s="78"/>
      <c r="U423" s="62"/>
      <c r="V423" s="62"/>
      <c r="W423" s="62"/>
      <c r="X423" s="81"/>
      <c r="Y423" s="80"/>
      <c r="Z423" s="79"/>
    </row>
    <row r="424" spans="2:26" ht="15" hidden="1" customHeight="1" outlineLevel="1">
      <c r="B424" s="19">
        <v>10</v>
      </c>
      <c r="C424" s="20">
        <v>1920</v>
      </c>
      <c r="D424" s="21" t="s">
        <v>64</v>
      </c>
      <c r="E424" s="48"/>
      <c r="F424" s="48"/>
      <c r="G424" s="51"/>
      <c r="H424" s="49"/>
      <c r="I424" s="27"/>
      <c r="J424" s="48"/>
      <c r="K424" s="48"/>
      <c r="L424" s="51"/>
      <c r="M424" s="49"/>
      <c r="N424" s="25"/>
      <c r="P424" s="59">
        <v>10</v>
      </c>
      <c r="Q424" s="20">
        <v>1920</v>
      </c>
      <c r="R424" s="21" t="s">
        <v>64</v>
      </c>
      <c r="S424" s="62"/>
      <c r="T424" s="78"/>
      <c r="U424" s="62"/>
      <c r="V424" s="62"/>
      <c r="W424" s="62"/>
      <c r="X424" s="81"/>
      <c r="Y424" s="80"/>
      <c r="Z424" s="79"/>
    </row>
    <row r="425" spans="2:26" ht="15" hidden="1" customHeight="1" outlineLevel="1">
      <c r="B425" s="19">
        <v>50</v>
      </c>
      <c r="C425" s="28">
        <v>1925</v>
      </c>
      <c r="D425" s="21" t="s">
        <v>65</v>
      </c>
      <c r="E425" s="48"/>
      <c r="F425" s="48"/>
      <c r="G425" s="51"/>
      <c r="H425" s="49"/>
      <c r="I425" s="27"/>
      <c r="J425" s="48"/>
      <c r="K425" s="48"/>
      <c r="L425" s="51"/>
      <c r="M425" s="49"/>
      <c r="N425" s="25"/>
      <c r="P425" s="59">
        <v>50</v>
      </c>
      <c r="Q425" s="28">
        <v>1925</v>
      </c>
      <c r="R425" s="21" t="s">
        <v>65</v>
      </c>
      <c r="S425" s="62"/>
      <c r="T425" s="78"/>
      <c r="U425" s="62"/>
      <c r="V425" s="62"/>
      <c r="W425" s="62"/>
      <c r="X425" s="81"/>
      <c r="Y425" s="80"/>
      <c r="Z425" s="79"/>
    </row>
    <row r="426" spans="2:26" ht="15" hidden="1" customHeight="1" outlineLevel="1">
      <c r="B426" s="19">
        <v>10</v>
      </c>
      <c r="C426" s="20">
        <v>1930</v>
      </c>
      <c r="D426" s="21" t="s">
        <v>66</v>
      </c>
      <c r="E426" s="48"/>
      <c r="F426" s="48"/>
      <c r="G426" s="51"/>
      <c r="H426" s="49"/>
      <c r="I426" s="27"/>
      <c r="J426" s="48"/>
      <c r="K426" s="48"/>
      <c r="L426" s="51"/>
      <c r="M426" s="49"/>
      <c r="N426" s="25"/>
      <c r="P426" s="59">
        <v>10</v>
      </c>
      <c r="Q426" s="20">
        <v>1930</v>
      </c>
      <c r="R426" s="21" t="s">
        <v>66</v>
      </c>
      <c r="S426" s="62"/>
      <c r="T426" s="78"/>
      <c r="U426" s="62"/>
      <c r="V426" s="62"/>
      <c r="W426" s="62"/>
      <c r="X426" s="81"/>
      <c r="Y426" s="80"/>
      <c r="Z426" s="79"/>
    </row>
    <row r="427" spans="2:26" ht="15" hidden="1" customHeight="1" outlineLevel="1">
      <c r="B427" s="19">
        <v>8</v>
      </c>
      <c r="C427" s="20">
        <v>1935</v>
      </c>
      <c r="D427" s="21" t="s">
        <v>67</v>
      </c>
      <c r="E427" s="48"/>
      <c r="F427" s="48"/>
      <c r="G427" s="51"/>
      <c r="H427" s="49"/>
      <c r="I427" s="27"/>
      <c r="J427" s="48"/>
      <c r="K427" s="48"/>
      <c r="L427" s="51"/>
      <c r="M427" s="49"/>
      <c r="N427" s="25"/>
      <c r="P427" s="59">
        <v>8</v>
      </c>
      <c r="Q427" s="20">
        <v>1935</v>
      </c>
      <c r="R427" s="21" t="s">
        <v>67</v>
      </c>
      <c r="S427" s="62"/>
      <c r="T427" s="78"/>
      <c r="U427" s="62"/>
      <c r="V427" s="62"/>
      <c r="W427" s="62"/>
      <c r="X427" s="81"/>
      <c r="Y427" s="80"/>
      <c r="Z427" s="79"/>
    </row>
    <row r="428" spans="2:26" ht="15" hidden="1" customHeight="1" outlineLevel="1">
      <c r="B428" s="19">
        <v>8</v>
      </c>
      <c r="C428" s="20">
        <v>1940</v>
      </c>
      <c r="D428" s="21" t="s">
        <v>68</v>
      </c>
      <c r="E428" s="48"/>
      <c r="F428" s="48"/>
      <c r="G428" s="51"/>
      <c r="H428" s="49"/>
      <c r="I428" s="27"/>
      <c r="J428" s="48"/>
      <c r="K428" s="48"/>
      <c r="L428" s="51"/>
      <c r="M428" s="49"/>
      <c r="N428" s="25"/>
      <c r="P428" s="59">
        <v>8</v>
      </c>
      <c r="Q428" s="20">
        <v>1940</v>
      </c>
      <c r="R428" s="21" t="s">
        <v>68</v>
      </c>
      <c r="S428" s="62"/>
      <c r="T428" s="78"/>
      <c r="U428" s="62"/>
      <c r="V428" s="62"/>
      <c r="W428" s="62"/>
      <c r="X428" s="81"/>
      <c r="Y428" s="80"/>
      <c r="Z428" s="79"/>
    </row>
    <row r="429" spans="2:26" ht="15" hidden="1" customHeight="1" outlineLevel="1">
      <c r="B429" s="19">
        <v>8</v>
      </c>
      <c r="C429" s="20">
        <v>1945</v>
      </c>
      <c r="D429" s="21" t="s">
        <v>69</v>
      </c>
      <c r="E429" s="48"/>
      <c r="F429" s="48"/>
      <c r="G429" s="51"/>
      <c r="H429" s="49"/>
      <c r="I429" s="27"/>
      <c r="J429" s="48"/>
      <c r="K429" s="48"/>
      <c r="L429" s="51"/>
      <c r="M429" s="49"/>
      <c r="N429" s="25"/>
      <c r="P429" s="59">
        <v>8</v>
      </c>
      <c r="Q429" s="20">
        <v>1945</v>
      </c>
      <c r="R429" s="21" t="s">
        <v>69</v>
      </c>
      <c r="S429" s="62"/>
      <c r="T429" s="78"/>
      <c r="U429" s="62"/>
      <c r="V429" s="62"/>
      <c r="W429" s="62"/>
      <c r="X429" s="81"/>
      <c r="Y429" s="80"/>
      <c r="Z429" s="79"/>
    </row>
    <row r="430" spans="2:26" ht="15" hidden="1" customHeight="1" outlineLevel="1">
      <c r="B430" s="19">
        <v>8</v>
      </c>
      <c r="C430" s="20">
        <v>1950</v>
      </c>
      <c r="D430" s="21" t="s">
        <v>70</v>
      </c>
      <c r="E430" s="48"/>
      <c r="F430" s="48"/>
      <c r="G430" s="51"/>
      <c r="H430" s="49"/>
      <c r="I430" s="27"/>
      <c r="J430" s="48"/>
      <c r="K430" s="48"/>
      <c r="L430" s="51"/>
      <c r="M430" s="49"/>
      <c r="N430" s="25"/>
      <c r="P430" s="59">
        <v>8</v>
      </c>
      <c r="Q430" s="20">
        <v>1950</v>
      </c>
      <c r="R430" s="21" t="s">
        <v>70</v>
      </c>
      <c r="S430" s="62"/>
      <c r="T430" s="78"/>
      <c r="U430" s="62"/>
      <c r="V430" s="62"/>
      <c r="W430" s="62"/>
      <c r="X430" s="81"/>
      <c r="Y430" s="80"/>
      <c r="Z430" s="79"/>
    </row>
    <row r="431" spans="2:26" ht="15" hidden="1" customHeight="1" outlineLevel="1">
      <c r="B431" s="19">
        <v>8</v>
      </c>
      <c r="C431" s="20">
        <v>1955</v>
      </c>
      <c r="D431" s="21" t="s">
        <v>71</v>
      </c>
      <c r="E431" s="48"/>
      <c r="F431" s="48"/>
      <c r="G431" s="51"/>
      <c r="H431" s="49"/>
      <c r="I431" s="27"/>
      <c r="J431" s="48"/>
      <c r="K431" s="48"/>
      <c r="L431" s="51"/>
      <c r="M431" s="49"/>
      <c r="N431" s="25"/>
      <c r="P431" s="59">
        <v>8</v>
      </c>
      <c r="Q431" s="20">
        <v>1955</v>
      </c>
      <c r="R431" s="21" t="s">
        <v>71</v>
      </c>
      <c r="S431" s="62"/>
      <c r="T431" s="78"/>
      <c r="U431" s="62"/>
      <c r="V431" s="62"/>
      <c r="W431" s="62"/>
      <c r="X431" s="81"/>
      <c r="Y431" s="80"/>
      <c r="Z431" s="79"/>
    </row>
    <row r="432" spans="2:26" ht="14.25" hidden="1" outlineLevel="1">
      <c r="B432" s="19">
        <v>8</v>
      </c>
      <c r="C432" s="20">
        <v>1960</v>
      </c>
      <c r="D432" s="21" t="s">
        <v>72</v>
      </c>
      <c r="E432" s="48"/>
      <c r="F432" s="48"/>
      <c r="G432" s="51"/>
      <c r="H432" s="49"/>
      <c r="I432" s="27"/>
      <c r="J432" s="48"/>
      <c r="K432" s="48"/>
      <c r="L432" s="51"/>
      <c r="M432" s="49"/>
      <c r="N432" s="25"/>
      <c r="P432" s="59">
        <v>8</v>
      </c>
      <c r="Q432" s="20">
        <v>1960</v>
      </c>
      <c r="R432" s="21" t="s">
        <v>72</v>
      </c>
      <c r="S432" s="62"/>
      <c r="T432" s="78"/>
      <c r="U432" s="62"/>
      <c r="V432" s="62"/>
      <c r="W432" s="62"/>
      <c r="X432" s="81"/>
      <c r="Y432" s="80"/>
      <c r="Z432" s="79"/>
    </row>
    <row r="433" spans="2:26" ht="25.5" hidden="1" customHeight="1" outlineLevel="1">
      <c r="B433" s="30">
        <v>47</v>
      </c>
      <c r="C433" s="20">
        <v>1970</v>
      </c>
      <c r="D433" s="21" t="s">
        <v>73</v>
      </c>
      <c r="E433" s="48"/>
      <c r="F433" s="48"/>
      <c r="G433" s="51"/>
      <c r="H433" s="49"/>
      <c r="I433" s="27"/>
      <c r="J433" s="48"/>
      <c r="K433" s="48"/>
      <c r="L433" s="51"/>
      <c r="M433" s="49"/>
      <c r="N433" s="25"/>
      <c r="P433" s="72">
        <v>47</v>
      </c>
      <c r="Q433" s="20">
        <v>1970</v>
      </c>
      <c r="R433" s="21" t="s">
        <v>73</v>
      </c>
      <c r="S433" s="62"/>
      <c r="T433" s="78"/>
      <c r="U433" s="62"/>
      <c r="V433" s="62"/>
      <c r="W433" s="62"/>
      <c r="X433" s="81"/>
      <c r="Y433" s="80"/>
      <c r="Z433" s="79"/>
    </row>
    <row r="434" spans="2:26" ht="25.5" hidden="1" customHeight="1" outlineLevel="1">
      <c r="B434" s="19">
        <v>47</v>
      </c>
      <c r="C434" s="20">
        <v>1975</v>
      </c>
      <c r="D434" s="21" t="s">
        <v>74</v>
      </c>
      <c r="E434" s="48"/>
      <c r="F434" s="48"/>
      <c r="G434" s="51"/>
      <c r="H434" s="49"/>
      <c r="I434" s="27"/>
      <c r="J434" s="48"/>
      <c r="K434" s="48"/>
      <c r="L434" s="51"/>
      <c r="M434" s="49"/>
      <c r="N434" s="25"/>
      <c r="P434" s="59">
        <v>47</v>
      </c>
      <c r="Q434" s="20">
        <v>1975</v>
      </c>
      <c r="R434" s="21" t="s">
        <v>74</v>
      </c>
      <c r="S434" s="62"/>
      <c r="T434" s="78"/>
      <c r="U434" s="62"/>
      <c r="V434" s="62"/>
      <c r="W434" s="62"/>
      <c r="X434" s="81"/>
      <c r="Y434" s="80"/>
      <c r="Z434" s="79"/>
    </row>
    <row r="435" spans="2:26" ht="15" hidden="1" customHeight="1" outlineLevel="1">
      <c r="B435" s="19">
        <v>47</v>
      </c>
      <c r="C435" s="20">
        <v>1980</v>
      </c>
      <c r="D435" s="21" t="s">
        <v>75</v>
      </c>
      <c r="E435" s="48"/>
      <c r="F435" s="48"/>
      <c r="G435" s="51"/>
      <c r="H435" s="49"/>
      <c r="I435" s="27"/>
      <c r="J435" s="48"/>
      <c r="K435" s="48"/>
      <c r="L435" s="51"/>
      <c r="M435" s="49"/>
      <c r="N435" s="25"/>
      <c r="P435" s="59">
        <v>47</v>
      </c>
      <c r="Q435" s="20">
        <v>1980</v>
      </c>
      <c r="R435" s="21" t="s">
        <v>75</v>
      </c>
      <c r="S435" s="62"/>
      <c r="T435" s="78"/>
      <c r="U435" s="62"/>
      <c r="V435" s="62"/>
      <c r="W435" s="62"/>
      <c r="X435" s="81"/>
      <c r="Y435" s="80"/>
      <c r="Z435" s="79"/>
    </row>
    <row r="436" spans="2:26" ht="15" hidden="1" customHeight="1" outlineLevel="1">
      <c r="B436" s="19">
        <v>47</v>
      </c>
      <c r="C436" s="20">
        <v>1985</v>
      </c>
      <c r="D436" s="21" t="s">
        <v>76</v>
      </c>
      <c r="E436" s="48"/>
      <c r="F436" s="48"/>
      <c r="G436" s="51"/>
      <c r="H436" s="49"/>
      <c r="I436" s="27"/>
      <c r="J436" s="48"/>
      <c r="K436" s="48"/>
      <c r="L436" s="51"/>
      <c r="M436" s="49"/>
      <c r="N436" s="25"/>
      <c r="P436" s="59">
        <v>47</v>
      </c>
      <c r="Q436" s="20">
        <v>1985</v>
      </c>
      <c r="R436" s="21" t="s">
        <v>76</v>
      </c>
      <c r="S436" s="62"/>
      <c r="T436" s="78"/>
      <c r="U436" s="62"/>
      <c r="V436" s="62"/>
      <c r="W436" s="62"/>
      <c r="X436" s="81"/>
      <c r="Y436" s="80"/>
      <c r="Z436" s="79"/>
    </row>
    <row r="437" spans="2:26" ht="15" hidden="1" customHeight="1" outlineLevel="1">
      <c r="B437" s="30">
        <v>47</v>
      </c>
      <c r="C437" s="20">
        <v>1990</v>
      </c>
      <c r="D437" s="31" t="s">
        <v>77</v>
      </c>
      <c r="E437" s="48"/>
      <c r="F437" s="48"/>
      <c r="G437" s="51"/>
      <c r="H437" s="49"/>
      <c r="I437" s="27"/>
      <c r="J437" s="48"/>
      <c r="K437" s="48"/>
      <c r="L437" s="51"/>
      <c r="M437" s="49"/>
      <c r="N437" s="25"/>
      <c r="P437" s="72">
        <v>47</v>
      </c>
      <c r="Q437" s="20">
        <v>1990</v>
      </c>
      <c r="R437" s="31" t="s">
        <v>77</v>
      </c>
      <c r="S437" s="62"/>
      <c r="T437" s="78"/>
      <c r="U437" s="62"/>
      <c r="V437" s="62"/>
      <c r="W437" s="62"/>
      <c r="X437" s="81"/>
      <c r="Y437" s="80"/>
      <c r="Z437" s="79"/>
    </row>
    <row r="438" spans="2:26" ht="15" hidden="1" customHeight="1" outlineLevel="1">
      <c r="B438" s="19">
        <v>47</v>
      </c>
      <c r="C438" s="20">
        <v>1995</v>
      </c>
      <c r="D438" s="21" t="s">
        <v>78</v>
      </c>
      <c r="E438" s="48"/>
      <c r="F438" s="48"/>
      <c r="G438" s="51"/>
      <c r="H438" s="49"/>
      <c r="I438" s="27"/>
      <c r="J438" s="48"/>
      <c r="K438" s="48"/>
      <c r="L438" s="51"/>
      <c r="M438" s="49"/>
      <c r="N438" s="25"/>
      <c r="P438" s="59">
        <v>47</v>
      </c>
      <c r="Q438" s="20">
        <v>1995</v>
      </c>
      <c r="R438" s="21" t="s">
        <v>78</v>
      </c>
      <c r="S438" s="62"/>
      <c r="T438" s="78"/>
      <c r="U438" s="62"/>
      <c r="V438" s="62"/>
      <c r="W438" s="62"/>
      <c r="X438" s="81"/>
      <c r="Y438" s="80"/>
      <c r="Z438" s="79"/>
    </row>
    <row r="439" spans="2:26" ht="15" hidden="1" customHeight="1" outlineLevel="1">
      <c r="B439" s="19">
        <v>47</v>
      </c>
      <c r="C439" s="20">
        <v>2440</v>
      </c>
      <c r="D439" s="21" t="s">
        <v>79</v>
      </c>
      <c r="E439" s="48"/>
      <c r="F439" s="48"/>
      <c r="G439" s="51"/>
      <c r="H439" s="49"/>
      <c r="J439" s="48"/>
      <c r="K439" s="48"/>
      <c r="L439" s="51"/>
      <c r="M439" s="49"/>
      <c r="N439" s="25"/>
      <c r="P439" s="59">
        <v>47</v>
      </c>
      <c r="Q439" s="20">
        <v>2440</v>
      </c>
      <c r="R439" s="21" t="s">
        <v>79</v>
      </c>
      <c r="S439" s="62"/>
      <c r="T439" s="78"/>
      <c r="U439" s="62"/>
      <c r="V439" s="62"/>
      <c r="W439" s="62"/>
      <c r="X439" s="81"/>
      <c r="Y439" s="80"/>
      <c r="Z439" s="79"/>
    </row>
    <row r="440" spans="2:26" ht="15" collapsed="1">
      <c r="B440" s="32"/>
      <c r="C440" s="33"/>
      <c r="D440" s="34"/>
      <c r="E440" s="34"/>
      <c r="F440" s="34"/>
      <c r="G440" s="58"/>
      <c r="H440" s="49"/>
      <c r="J440" s="34"/>
      <c r="K440" s="48"/>
      <c r="L440" s="51"/>
      <c r="M440" s="49"/>
      <c r="N440" s="25"/>
      <c r="P440" s="32"/>
      <c r="Q440" s="33"/>
      <c r="R440" s="73" t="s">
        <v>80</v>
      </c>
      <c r="S440" s="36">
        <f>SUM(S402:S439)</f>
        <v>111701798.34999999</v>
      </c>
      <c r="T440" s="36">
        <f t="shared" ref="T440:W440" si="76">SUM(T402:T439)</f>
        <v>0</v>
      </c>
      <c r="U440" s="36">
        <f t="shared" si="76"/>
        <v>111701798.34999999</v>
      </c>
      <c r="V440" s="36">
        <f t="shared" si="76"/>
        <v>0</v>
      </c>
      <c r="W440" s="36">
        <f t="shared" si="76"/>
        <v>111701798.34999999</v>
      </c>
      <c r="X440" s="77"/>
      <c r="Y440" s="82"/>
      <c r="Z440" s="36">
        <f t="shared" ref="Z440" si="77">SUM(Z402:Z439)</f>
        <v>1335041.9375211219</v>
      </c>
    </row>
    <row r="441" spans="2:26">
      <c r="B441" s="32"/>
      <c r="C441" s="33"/>
      <c r="D441" s="35" t="s">
        <v>81</v>
      </c>
      <c r="E441" s="36">
        <f>SUM(E402:E440)</f>
        <v>111701798.34999999</v>
      </c>
      <c r="F441" s="36">
        <f>SUM(F402:F440)</f>
        <v>0</v>
      </c>
      <c r="G441" s="36">
        <f>SUM(G402:G440)</f>
        <v>0</v>
      </c>
      <c r="H441" s="36">
        <f>SUM(H402:H440)</f>
        <v>111701798.34999999</v>
      </c>
      <c r="I441" s="35"/>
      <c r="J441" s="36">
        <f>SUM(J402:J440)</f>
        <v>6341449.2032253295</v>
      </c>
      <c r="K441" s="36">
        <f>SUM(K402:K440)</f>
        <v>1335041.9375211219</v>
      </c>
      <c r="L441" s="36">
        <f>SUM(L402:L439)</f>
        <v>0</v>
      </c>
      <c r="M441" s="36">
        <f>SUM(M402:M440)</f>
        <v>7676491.1407464501</v>
      </c>
      <c r="N441" s="25">
        <f>SUM(N402:N440)</f>
        <v>104025307.20925355</v>
      </c>
    </row>
    <row r="442" spans="2:26" ht="38.25">
      <c r="B442" s="32"/>
      <c r="C442" s="33"/>
      <c r="D442" s="37" t="s">
        <v>105</v>
      </c>
      <c r="E442" s="25"/>
      <c r="F442" s="52"/>
      <c r="G442" s="52"/>
      <c r="H442" s="49"/>
      <c r="I442" s="26"/>
      <c r="J442" s="52"/>
      <c r="K442" s="52"/>
      <c r="L442" s="52"/>
      <c r="M442" s="49">
        <f>J442+K442+L442</f>
        <v>0</v>
      </c>
      <c r="N442" s="25">
        <f>H442-M442</f>
        <v>0</v>
      </c>
    </row>
    <row r="443" spans="2:26" ht="25.5">
      <c r="B443" s="32"/>
      <c r="C443" s="33"/>
      <c r="D443" s="38" t="s">
        <v>106</v>
      </c>
      <c r="E443" s="25"/>
      <c r="F443" s="52"/>
      <c r="G443" s="52"/>
      <c r="H443" s="49"/>
      <c r="I443" s="26"/>
      <c r="J443" s="52"/>
      <c r="K443" s="52"/>
      <c r="L443" s="52"/>
      <c r="M443" s="49">
        <f>J443+K443+L443</f>
        <v>0</v>
      </c>
      <c r="N443" s="25">
        <f>H443-M443</f>
        <v>0</v>
      </c>
    </row>
    <row r="444" spans="2:26">
      <c r="B444" s="32"/>
      <c r="C444" s="33"/>
      <c r="D444" s="35" t="s">
        <v>84</v>
      </c>
      <c r="E444" s="36">
        <f>SUM(E441:E443)</f>
        <v>111701798.34999999</v>
      </c>
      <c r="F444" s="36">
        <f t="shared" ref="F444:G444" si="78">SUM(F441:F443)</f>
        <v>0</v>
      </c>
      <c r="G444" s="36">
        <f t="shared" si="78"/>
        <v>0</v>
      </c>
      <c r="H444" s="36">
        <f>SUM(H441:H443)</f>
        <v>111701798.34999999</v>
      </c>
      <c r="I444" s="35"/>
      <c r="J444" s="36">
        <f>SUM(J441:J443)</f>
        <v>6341449.2032253295</v>
      </c>
      <c r="K444" s="36">
        <f t="shared" ref="K444:L444" si="79">SUM(K441:K443)</f>
        <v>1335041.9375211219</v>
      </c>
      <c r="L444" s="36">
        <f t="shared" si="79"/>
        <v>0</v>
      </c>
      <c r="M444" s="36">
        <f>SUM(M441:M443)</f>
        <v>7676491.1407464501</v>
      </c>
      <c r="N444" s="25">
        <f>H444-M444</f>
        <v>104025307.20925355</v>
      </c>
    </row>
    <row r="445" spans="2:26" ht="14.25">
      <c r="B445" s="32"/>
      <c r="C445" s="33"/>
      <c r="D445" s="97" t="s">
        <v>85</v>
      </c>
      <c r="E445" s="98"/>
      <c r="F445" s="98"/>
      <c r="G445" s="98"/>
      <c r="H445" s="98"/>
      <c r="I445" s="98"/>
      <c r="J445" s="99"/>
      <c r="K445" s="52"/>
      <c r="L445" s="26"/>
      <c r="M445" s="39"/>
      <c r="N445" s="26"/>
    </row>
    <row r="446" spans="2:26" ht="14.25">
      <c r="B446" s="32"/>
      <c r="C446" s="33"/>
      <c r="D446" s="89" t="s">
        <v>80</v>
      </c>
      <c r="E446" s="90"/>
      <c r="F446" s="90"/>
      <c r="G446" s="90"/>
      <c r="H446" s="90"/>
      <c r="I446" s="90"/>
      <c r="J446" s="91"/>
      <c r="K446" s="35">
        <f>K444+K445</f>
        <v>1335041.9375211219</v>
      </c>
      <c r="M446" s="39"/>
      <c r="N446" s="26"/>
    </row>
    <row r="448" spans="2:26">
      <c r="E448" s="40"/>
      <c r="J448" s="3" t="s">
        <v>86</v>
      </c>
    </row>
    <row r="449" spans="2:14" ht="14.25">
      <c r="B449" s="32">
        <v>10</v>
      </c>
      <c r="C449" s="33"/>
      <c r="D449" s="34" t="s">
        <v>87</v>
      </c>
      <c r="E449" s="29"/>
      <c r="J449" s="3" t="s">
        <v>87</v>
      </c>
      <c r="L449" s="67"/>
    </row>
    <row r="450" spans="2:14" ht="14.25">
      <c r="B450" s="32">
        <v>8</v>
      </c>
      <c r="C450" s="33"/>
      <c r="D450" s="34" t="s">
        <v>67</v>
      </c>
      <c r="E450" s="41"/>
      <c r="J450" s="3" t="s">
        <v>67</v>
      </c>
      <c r="L450" s="68"/>
    </row>
    <row r="451" spans="2:14" ht="14.25">
      <c r="J451" s="4" t="s">
        <v>88</v>
      </c>
      <c r="L451" s="65">
        <f>K446-L449-L450</f>
        <v>1335041.9375211219</v>
      </c>
      <c r="M451" s="26"/>
    </row>
    <row r="453" spans="2:14">
      <c r="B453" s="43" t="s">
        <v>89</v>
      </c>
    </row>
    <row r="454" spans="2:14">
      <c r="E454" s="26"/>
      <c r="J454" s="26"/>
    </row>
    <row r="455" spans="2:14">
      <c r="B455" s="44">
        <v>1</v>
      </c>
      <c r="C455" s="87" t="s">
        <v>90</v>
      </c>
      <c r="D455" s="87"/>
      <c r="E455" s="87"/>
      <c r="F455" s="87"/>
      <c r="G455" s="87"/>
      <c r="H455" s="87"/>
      <c r="I455" s="87"/>
      <c r="J455" s="87"/>
      <c r="K455" s="87"/>
      <c r="L455" s="87"/>
      <c r="M455" s="87"/>
      <c r="N455" s="87"/>
    </row>
    <row r="456" spans="2:14">
      <c r="B456" s="44"/>
      <c r="C456" s="87"/>
      <c r="D456" s="87"/>
      <c r="E456" s="87"/>
      <c r="F456" s="87"/>
      <c r="G456" s="87"/>
      <c r="H456" s="87"/>
      <c r="I456" s="87"/>
      <c r="J456" s="87"/>
      <c r="K456" s="87"/>
      <c r="L456" s="87"/>
      <c r="M456" s="87"/>
      <c r="N456" s="87"/>
    </row>
    <row r="457" spans="2:14">
      <c r="B457" s="44"/>
      <c r="C457" s="45"/>
      <c r="D457" s="46"/>
      <c r="E457" s="46"/>
      <c r="F457" s="46"/>
      <c r="G457" s="46"/>
      <c r="H457" s="46"/>
      <c r="I457" s="46"/>
      <c r="J457" s="46"/>
      <c r="K457" s="46"/>
      <c r="L457" s="46"/>
      <c r="M457" s="46"/>
      <c r="N457" s="46"/>
    </row>
    <row r="458" spans="2:14">
      <c r="B458" s="44">
        <v>2</v>
      </c>
      <c r="C458" s="87" t="s">
        <v>91</v>
      </c>
      <c r="D458" s="87"/>
      <c r="E458" s="87"/>
      <c r="F458" s="87"/>
      <c r="G458" s="87"/>
      <c r="H458" s="87"/>
      <c r="I458" s="87"/>
      <c r="J458" s="87"/>
      <c r="K458" s="87"/>
      <c r="L458" s="87"/>
      <c r="M458" s="87"/>
      <c r="N458" s="87"/>
    </row>
    <row r="459" spans="2:14">
      <c r="B459" s="44"/>
      <c r="C459" s="87"/>
      <c r="D459" s="87"/>
      <c r="E459" s="87"/>
      <c r="F459" s="87"/>
      <c r="G459" s="87"/>
      <c r="H459" s="87"/>
      <c r="I459" s="87"/>
      <c r="J459" s="87"/>
      <c r="K459" s="87"/>
      <c r="L459" s="87"/>
      <c r="M459" s="87"/>
      <c r="N459" s="87"/>
    </row>
    <row r="460" spans="2:14">
      <c r="B460" s="44"/>
      <c r="C460" s="45"/>
      <c r="D460" s="46"/>
      <c r="E460" s="46"/>
      <c r="F460" s="46"/>
      <c r="G460" s="46"/>
      <c r="H460" s="46"/>
      <c r="I460" s="46"/>
      <c r="J460" s="46"/>
      <c r="K460" s="46"/>
      <c r="L460" s="46"/>
      <c r="M460" s="46"/>
      <c r="N460" s="46"/>
    </row>
    <row r="461" spans="2:14">
      <c r="B461" s="44">
        <v>3</v>
      </c>
      <c r="C461" s="87" t="s">
        <v>92</v>
      </c>
      <c r="D461" s="87"/>
      <c r="E461" s="87"/>
      <c r="F461" s="87"/>
      <c r="G461" s="87"/>
      <c r="H461" s="87"/>
      <c r="I461" s="87"/>
      <c r="J461" s="87"/>
      <c r="K461" s="87"/>
      <c r="L461" s="87"/>
      <c r="M461" s="87"/>
      <c r="N461" s="87"/>
    </row>
    <row r="462" spans="2:14">
      <c r="B462" s="44"/>
      <c r="C462" s="45"/>
      <c r="D462" s="46"/>
      <c r="E462" s="46"/>
      <c r="F462" s="46"/>
      <c r="G462" s="46"/>
      <c r="H462" s="46"/>
      <c r="I462" s="46"/>
      <c r="J462" s="46"/>
      <c r="K462" s="46"/>
      <c r="L462" s="46"/>
      <c r="M462" s="46"/>
      <c r="N462" s="46"/>
    </row>
    <row r="463" spans="2:14">
      <c r="B463" s="44">
        <v>4</v>
      </c>
      <c r="C463" s="47" t="s">
        <v>93</v>
      </c>
      <c r="D463" s="46"/>
      <c r="E463" s="46"/>
      <c r="F463" s="46"/>
      <c r="G463" s="46"/>
      <c r="H463" s="46"/>
      <c r="I463" s="46"/>
      <c r="J463" s="46"/>
      <c r="K463" s="46"/>
      <c r="L463" s="46"/>
      <c r="M463" s="46"/>
      <c r="N463" s="46"/>
    </row>
    <row r="464" spans="2:14">
      <c r="B464" s="44"/>
      <c r="C464" s="45"/>
      <c r="D464" s="46"/>
      <c r="E464" s="46"/>
      <c r="F464" s="46"/>
      <c r="G464" s="46"/>
      <c r="H464" s="46"/>
      <c r="I464" s="46"/>
      <c r="J464" s="46"/>
      <c r="K464" s="46"/>
      <c r="L464" s="46"/>
      <c r="M464" s="46"/>
      <c r="N464" s="46"/>
    </row>
    <row r="465" spans="2:14">
      <c r="B465" s="44">
        <v>5</v>
      </c>
      <c r="C465" s="47" t="s">
        <v>94</v>
      </c>
      <c r="D465" s="46"/>
      <c r="E465" s="46"/>
      <c r="F465" s="46"/>
      <c r="G465" s="46"/>
      <c r="H465" s="46"/>
      <c r="I465" s="46"/>
      <c r="J465" s="46"/>
      <c r="K465" s="46"/>
      <c r="L465" s="46"/>
      <c r="M465" s="46"/>
      <c r="N465" s="46"/>
    </row>
    <row r="466" spans="2:14">
      <c r="B466" s="44"/>
      <c r="C466" s="45"/>
      <c r="D466" s="46"/>
      <c r="E466" s="46"/>
      <c r="F466" s="46"/>
      <c r="G466" s="46"/>
      <c r="H466" s="46"/>
      <c r="I466" s="46"/>
      <c r="J466" s="46"/>
      <c r="K466" s="46"/>
      <c r="L466" s="46"/>
      <c r="M466" s="46"/>
      <c r="N466" s="46"/>
    </row>
    <row r="467" spans="2:14">
      <c r="B467" s="44">
        <v>6</v>
      </c>
      <c r="C467" s="87" t="s">
        <v>95</v>
      </c>
      <c r="D467" s="87"/>
      <c r="E467" s="87"/>
      <c r="F467" s="87"/>
      <c r="G467" s="87"/>
      <c r="H467" s="87"/>
      <c r="I467" s="87"/>
      <c r="J467" s="87"/>
      <c r="K467" s="87"/>
      <c r="L467" s="87"/>
      <c r="M467" s="87"/>
      <c r="N467" s="87"/>
    </row>
    <row r="468" spans="2:14">
      <c r="B468" s="46"/>
      <c r="C468" s="87"/>
      <c r="D468" s="87"/>
      <c r="E468" s="87"/>
      <c r="F468" s="87"/>
      <c r="G468" s="87"/>
      <c r="H468" s="87"/>
      <c r="I468" s="87"/>
      <c r="J468" s="87"/>
      <c r="K468" s="87"/>
      <c r="L468" s="87"/>
      <c r="M468" s="87"/>
      <c r="N468" s="87"/>
    </row>
    <row r="469" spans="2:14">
      <c r="B469" s="46"/>
      <c r="C469" s="87"/>
      <c r="D469" s="87"/>
      <c r="E469" s="87"/>
      <c r="F469" s="87"/>
      <c r="G469" s="87"/>
      <c r="H469" s="87"/>
      <c r="I469" s="87"/>
      <c r="J469" s="87"/>
      <c r="K469" s="87"/>
      <c r="L469" s="87"/>
      <c r="M469" s="87"/>
      <c r="N469" s="87"/>
    </row>
  </sheetData>
  <mergeCells count="68">
    <mergeCell ref="T398:U398"/>
    <mergeCell ref="P241:Z241"/>
    <mergeCell ref="T244:U244"/>
    <mergeCell ref="P318:Z318"/>
    <mergeCell ref="T321:U321"/>
    <mergeCell ref="P395:Z395"/>
    <mergeCell ref="P9:Z9"/>
    <mergeCell ref="P87:Z87"/>
    <mergeCell ref="T90:U90"/>
    <mergeCell ref="P164:Z164"/>
    <mergeCell ref="T167:U167"/>
    <mergeCell ref="C467:N469"/>
    <mergeCell ref="C230:N230"/>
    <mergeCell ref="C307:N307"/>
    <mergeCell ref="C384:N384"/>
    <mergeCell ref="C461:N461"/>
    <mergeCell ref="C227:N228"/>
    <mergeCell ref="C304:N305"/>
    <mergeCell ref="C381:N382"/>
    <mergeCell ref="C458:N459"/>
    <mergeCell ref="D446:J446"/>
    <mergeCell ref="B395:N395"/>
    <mergeCell ref="C236:N238"/>
    <mergeCell ref="C313:N315"/>
    <mergeCell ref="C390:N392"/>
    <mergeCell ref="C224:N225"/>
    <mergeCell ref="C301:N302"/>
    <mergeCell ref="C378:N379"/>
    <mergeCell ref="C455:N456"/>
    <mergeCell ref="G244:H244"/>
    <mergeCell ref="G321:H321"/>
    <mergeCell ref="G398:H398"/>
    <mergeCell ref="D291:J291"/>
    <mergeCell ref="D368:J368"/>
    <mergeCell ref="D292:J292"/>
    <mergeCell ref="D369:J369"/>
    <mergeCell ref="E246:H246"/>
    <mergeCell ref="E323:H323"/>
    <mergeCell ref="E400:H400"/>
    <mergeCell ref="D445:J445"/>
    <mergeCell ref="B318:N318"/>
    <mergeCell ref="B9:N9"/>
    <mergeCell ref="B87:N87"/>
    <mergeCell ref="G90:H90"/>
    <mergeCell ref="B164:N164"/>
    <mergeCell ref="B241:N241"/>
    <mergeCell ref="G167:H167"/>
    <mergeCell ref="D214:J214"/>
    <mergeCell ref="C159:N161"/>
    <mergeCell ref="E92:H92"/>
    <mergeCell ref="D137:J137"/>
    <mergeCell ref="C147:N148"/>
    <mergeCell ref="C150:N151"/>
    <mergeCell ref="C153:N153"/>
    <mergeCell ref="D138:J138"/>
    <mergeCell ref="E169:H169"/>
    <mergeCell ref="D215:J215"/>
    <mergeCell ref="B10:N10"/>
    <mergeCell ref="P10:Z10"/>
    <mergeCell ref="G13:H13"/>
    <mergeCell ref="T13:U13"/>
    <mergeCell ref="E15:H15"/>
    <mergeCell ref="C82:N84"/>
    <mergeCell ref="D60:J60"/>
    <mergeCell ref="D61:J61"/>
    <mergeCell ref="C70:N71"/>
    <mergeCell ref="C73:N74"/>
    <mergeCell ref="C76:N76"/>
  </mergeCells>
  <dataValidations disablePrompts="1" count="1">
    <dataValidation type="list" allowBlank="1" showErrorMessage="1" error="Use the following date format when inserting a date:_x000a__x000a_Eg:  &quot;January 1, 2013&quot;" prompt="Use the following format eg: January 1, 2013" sqref="G89 G166 G243 G320 G397 T89 T166 T243 T320 T397 G12 T12" xr:uid="{FD892FF9-A91B-4F7F-972A-0515B708A976}">
      <formula1>"CGAAP, MIFRS,USGAAP, ASPE"</formula1>
    </dataValidation>
  </dataValidations>
  <printOptions horizontalCentered="1"/>
  <pageMargins left="0.7" right="0.7" top="0.75" bottom="0.75" header="0.3" footer="0.3"/>
  <pageSetup scale="37" fitToHeight="0" orientation="portrait" r:id="rId1"/>
  <rowBreaks count="1" manualBreakCount="1">
    <brk id="317" min="1" max="25" man="1"/>
  </rowBreaks>
  <colBreaks count="1" manualBreakCount="1">
    <brk id="15" min="8" max="46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108EE-0A1D-46B1-A6D9-0964DC2084EC}">
  <sheetPr>
    <tabColor theme="8" tint="0.79998168889431442"/>
  </sheetPr>
  <dimension ref="B1:Z469"/>
  <sheetViews>
    <sheetView showGridLines="0" zoomScale="70" zoomScaleNormal="70" zoomScaleSheetLayoutView="70" workbookViewId="0">
      <selection activeCell="O1" sqref="O1:Z1048576"/>
    </sheetView>
  </sheetViews>
  <sheetFormatPr defaultColWidth="9.140625" defaultRowHeight="12.75" outlineLevelRow="1"/>
  <cols>
    <col min="1" max="1" width="9.140625" style="3"/>
    <col min="2" max="2" width="7.5703125" style="1" customWidth="1"/>
    <col min="3" max="3" width="10.140625" style="2" customWidth="1"/>
    <col min="4" max="4" width="37.85546875" style="3" customWidth="1"/>
    <col min="5" max="5" width="26.42578125" style="3" customWidth="1"/>
    <col min="6" max="6" width="13" style="3" customWidth="1"/>
    <col min="7" max="7" width="13.42578125" style="3" bestFit="1" customWidth="1"/>
    <col min="8" max="8" width="17" style="3" customWidth="1"/>
    <col min="9" max="9" width="1.5703125" style="3" customWidth="1"/>
    <col min="10" max="10" width="14.42578125" style="3" customWidth="1"/>
    <col min="11" max="11" width="27.5703125" style="3" customWidth="1"/>
    <col min="12" max="12" width="16" style="3" customWidth="1"/>
    <col min="13" max="13" width="14.5703125" style="3" customWidth="1"/>
    <col min="14" max="14" width="15.5703125" style="3" customWidth="1"/>
    <col min="15" max="15" width="9.140625" style="3" hidden="1" customWidth="1"/>
    <col min="16" max="16" width="11.5703125" style="3" hidden="1" customWidth="1"/>
    <col min="17" max="17" width="5.85546875" style="3" hidden="1" customWidth="1"/>
    <col min="18" max="18" width="37.5703125" style="3" hidden="1" customWidth="1"/>
    <col min="19" max="19" width="15.5703125" style="3" hidden="1" customWidth="1"/>
    <col min="20" max="20" width="17" style="3" hidden="1" customWidth="1"/>
    <col min="21" max="21" width="15.5703125" style="3" hidden="1" customWidth="1"/>
    <col min="22" max="22" width="16.85546875" style="3" hidden="1" customWidth="1"/>
    <col min="23" max="23" width="16.5703125" style="3" hidden="1" customWidth="1"/>
    <col min="24" max="24" width="11.5703125" style="3" hidden="1" customWidth="1"/>
    <col min="25" max="25" width="18.85546875" style="3" hidden="1" customWidth="1"/>
    <col min="26" max="26" width="20" style="3" hidden="1" customWidth="1"/>
    <col min="27" max="16384" width="9.140625" style="3"/>
  </cols>
  <sheetData>
    <row r="1" spans="2:26">
      <c r="M1" s="4" t="s">
        <v>0</v>
      </c>
      <c r="N1" s="5"/>
      <c r="Y1" s="4" t="s">
        <v>0</v>
      </c>
      <c r="Z1" s="60"/>
    </row>
    <row r="2" spans="2:26" ht="12.75" customHeight="1">
      <c r="M2" s="4" t="s">
        <v>1</v>
      </c>
      <c r="N2" s="53"/>
      <c r="Y2" s="4" t="s">
        <v>1</v>
      </c>
      <c r="Z2" s="53"/>
    </row>
    <row r="3" spans="2:26" ht="12.75" customHeight="1">
      <c r="M3" s="4" t="s">
        <v>2</v>
      </c>
      <c r="N3" s="53"/>
      <c r="Y3" s="4" t="s">
        <v>2</v>
      </c>
      <c r="Z3" s="53"/>
    </row>
    <row r="4" spans="2:26" ht="12.75" customHeight="1">
      <c r="M4" s="4" t="s">
        <v>3</v>
      </c>
      <c r="N4" s="53"/>
      <c r="Y4" s="4" t="s">
        <v>3</v>
      </c>
      <c r="Z4" s="53"/>
    </row>
    <row r="5" spans="2:26" ht="12.75" customHeight="1">
      <c r="M5" s="4" t="s">
        <v>4</v>
      </c>
      <c r="N5" s="54"/>
      <c r="Y5" s="4" t="s">
        <v>4</v>
      </c>
      <c r="Z5" s="54"/>
    </row>
    <row r="6" spans="2:26" ht="12.75" customHeight="1">
      <c r="M6" s="4"/>
      <c r="N6" s="6"/>
      <c r="Y6" s="4"/>
      <c r="Z6" s="6"/>
    </row>
    <row r="7" spans="2:26">
      <c r="M7" s="4" t="s">
        <v>5</v>
      </c>
      <c r="N7" s="55"/>
      <c r="Y7" s="4" t="s">
        <v>5</v>
      </c>
      <c r="Z7" s="55"/>
    </row>
    <row r="8" spans="2:26">
      <c r="M8" s="4"/>
      <c r="N8" s="55"/>
    </row>
    <row r="9" spans="2:26" ht="18">
      <c r="B9" s="92" t="s">
        <v>6</v>
      </c>
      <c r="C9" s="92"/>
      <c r="D9" s="92"/>
      <c r="E9" s="92"/>
      <c r="F9" s="92"/>
      <c r="G9" s="92"/>
      <c r="H9" s="92"/>
      <c r="I9" s="92"/>
      <c r="J9" s="92"/>
      <c r="K9" s="92"/>
      <c r="L9" s="92"/>
      <c r="M9" s="92"/>
      <c r="N9" s="92"/>
      <c r="P9" s="92" t="s">
        <v>6</v>
      </c>
      <c r="Q9" s="92"/>
      <c r="R9" s="92"/>
      <c r="S9" s="92"/>
      <c r="T9" s="92"/>
      <c r="U9" s="92"/>
      <c r="V9" s="92"/>
      <c r="W9" s="92"/>
      <c r="X9" s="92"/>
      <c r="Y9" s="92"/>
      <c r="Z9" s="92"/>
    </row>
    <row r="10" spans="2:26" ht="21">
      <c r="B10" s="88" t="s">
        <v>109</v>
      </c>
      <c r="C10" s="88"/>
      <c r="D10" s="88"/>
      <c r="E10" s="88"/>
      <c r="F10" s="88"/>
      <c r="G10" s="88"/>
      <c r="H10" s="88"/>
      <c r="I10" s="88"/>
      <c r="J10" s="88"/>
      <c r="K10" s="88"/>
      <c r="L10" s="88"/>
      <c r="M10" s="88"/>
      <c r="N10" s="88"/>
      <c r="P10" s="100" t="s">
        <v>110</v>
      </c>
      <c r="Q10" s="100"/>
      <c r="R10" s="100"/>
      <c r="S10" s="100"/>
      <c r="T10" s="100"/>
      <c r="U10" s="100"/>
      <c r="V10" s="100"/>
      <c r="W10" s="100"/>
      <c r="X10" s="100"/>
      <c r="Y10" s="100"/>
      <c r="Z10" s="100"/>
    </row>
    <row r="12" spans="2:26" ht="14.25">
      <c r="F12" s="7" t="s">
        <v>9</v>
      </c>
      <c r="G12" s="8" t="s">
        <v>10</v>
      </c>
      <c r="S12" s="7" t="s">
        <v>9</v>
      </c>
      <c r="T12" s="61" t="s">
        <v>10</v>
      </c>
    </row>
    <row r="13" spans="2:26" ht="15">
      <c r="F13" s="7" t="s">
        <v>11</v>
      </c>
      <c r="G13" s="93" t="s">
        <v>12</v>
      </c>
      <c r="H13" s="93"/>
      <c r="S13" s="7" t="s">
        <v>11</v>
      </c>
      <c r="T13" s="93" t="s">
        <v>12</v>
      </c>
      <c r="U13" s="93"/>
    </row>
    <row r="15" spans="2:26">
      <c r="E15" s="94" t="s">
        <v>13</v>
      </c>
      <c r="F15" s="95"/>
      <c r="G15" s="95"/>
      <c r="H15" s="96"/>
      <c r="J15" s="9"/>
      <c r="K15" s="10" t="s">
        <v>14</v>
      </c>
      <c r="L15" s="10"/>
      <c r="M15" s="11"/>
      <c r="S15" s="74" t="s">
        <v>15</v>
      </c>
      <c r="T15" s="74" t="s">
        <v>16</v>
      </c>
      <c r="U15" s="74" t="s">
        <v>17</v>
      </c>
      <c r="V15" s="74" t="s">
        <v>18</v>
      </c>
      <c r="W15" s="74" t="s">
        <v>19</v>
      </c>
      <c r="X15" s="74" t="s">
        <v>20</v>
      </c>
      <c r="Y15" s="74" t="s">
        <v>21</v>
      </c>
      <c r="Z15" s="74" t="s">
        <v>22</v>
      </c>
    </row>
    <row r="16" spans="2:26" ht="27">
      <c r="B16" s="12" t="s">
        <v>23</v>
      </c>
      <c r="C16" s="13" t="s">
        <v>24</v>
      </c>
      <c r="D16" s="14" t="s">
        <v>25</v>
      </c>
      <c r="E16" s="15" t="s">
        <v>26</v>
      </c>
      <c r="F16" s="16" t="s">
        <v>27</v>
      </c>
      <c r="G16" s="16" t="s">
        <v>28</v>
      </c>
      <c r="H16" s="12" t="s">
        <v>29</v>
      </c>
      <c r="I16" s="17"/>
      <c r="J16" s="18" t="s">
        <v>26</v>
      </c>
      <c r="K16" s="16" t="s">
        <v>30</v>
      </c>
      <c r="L16" s="16" t="s">
        <v>28</v>
      </c>
      <c r="M16" s="12" t="s">
        <v>29</v>
      </c>
      <c r="N16" s="12" t="s">
        <v>31</v>
      </c>
      <c r="P16" s="75" t="s">
        <v>32</v>
      </c>
      <c r="Q16" s="75" t="s">
        <v>33</v>
      </c>
      <c r="R16" s="75" t="s">
        <v>34</v>
      </c>
      <c r="S16" s="76" t="s">
        <v>35</v>
      </c>
      <c r="T16" s="76" t="s">
        <v>36</v>
      </c>
      <c r="U16" s="76" t="s">
        <v>37</v>
      </c>
      <c r="V16" s="76" t="s">
        <v>38</v>
      </c>
      <c r="W16" s="76" t="s">
        <v>39</v>
      </c>
      <c r="X16" s="76" t="s">
        <v>40</v>
      </c>
      <c r="Y16" s="76" t="s">
        <v>41</v>
      </c>
      <c r="Z16" s="76" t="s">
        <v>42</v>
      </c>
    </row>
    <row r="17" spans="2:26" ht="15" hidden="1" customHeight="1" outlineLevel="1">
      <c r="B17" s="19">
        <v>12</v>
      </c>
      <c r="C17" s="20">
        <v>1610</v>
      </c>
      <c r="D17" s="21" t="s">
        <v>43</v>
      </c>
      <c r="E17" s="22"/>
      <c r="F17" s="22"/>
      <c r="G17" s="50"/>
      <c r="H17" s="23"/>
      <c r="I17" s="24"/>
      <c r="J17" s="22"/>
      <c r="K17" s="22"/>
      <c r="L17" s="50"/>
      <c r="M17" s="23"/>
      <c r="N17" s="25"/>
      <c r="P17" s="59">
        <v>12</v>
      </c>
      <c r="Q17" s="20">
        <v>1610</v>
      </c>
      <c r="R17" s="21" t="s">
        <v>43</v>
      </c>
      <c r="S17" s="62"/>
      <c r="T17" s="78"/>
      <c r="U17" s="62"/>
      <c r="V17" s="62"/>
      <c r="W17" s="62"/>
      <c r="X17" s="81"/>
      <c r="Y17" s="80"/>
      <c r="Z17" s="79"/>
    </row>
    <row r="18" spans="2:26" ht="25.5" hidden="1" customHeight="1" outlineLevel="1">
      <c r="B18" s="19">
        <v>12</v>
      </c>
      <c r="C18" s="20">
        <v>1611</v>
      </c>
      <c r="D18" s="21" t="s">
        <v>44</v>
      </c>
      <c r="E18" s="22"/>
      <c r="F18" s="22"/>
      <c r="G18" s="50"/>
      <c r="H18" s="23"/>
      <c r="I18" s="27"/>
      <c r="J18" s="22"/>
      <c r="K18" s="22"/>
      <c r="L18" s="50"/>
      <c r="M18" s="23"/>
      <c r="N18" s="25"/>
      <c r="P18" s="59">
        <v>12</v>
      </c>
      <c r="Q18" s="20">
        <v>1611</v>
      </c>
      <c r="R18" s="21" t="s">
        <v>44</v>
      </c>
      <c r="S18" s="62"/>
      <c r="T18" s="78"/>
      <c r="U18" s="62"/>
      <c r="V18" s="62"/>
      <c r="W18" s="62"/>
      <c r="X18" s="81"/>
      <c r="Y18" s="80"/>
      <c r="Z18" s="79"/>
    </row>
    <row r="19" spans="2:26" ht="25.5" hidden="1" customHeight="1" outlineLevel="1">
      <c r="B19" s="19" t="s">
        <v>45</v>
      </c>
      <c r="C19" s="20">
        <v>1612</v>
      </c>
      <c r="D19" s="21" t="s">
        <v>46</v>
      </c>
      <c r="E19" s="22"/>
      <c r="F19" s="22"/>
      <c r="G19" s="50"/>
      <c r="H19" s="23"/>
      <c r="I19" s="27"/>
      <c r="J19" s="22"/>
      <c r="K19" s="22"/>
      <c r="L19" s="50"/>
      <c r="M19" s="23"/>
      <c r="N19" s="25"/>
      <c r="P19" s="59" t="s">
        <v>45</v>
      </c>
      <c r="Q19" s="20">
        <v>1612</v>
      </c>
      <c r="R19" s="21" t="s">
        <v>46</v>
      </c>
      <c r="S19" s="62"/>
      <c r="T19" s="78"/>
      <c r="U19" s="62"/>
      <c r="V19" s="62"/>
      <c r="W19" s="62"/>
      <c r="X19" s="81"/>
      <c r="Y19" s="80"/>
      <c r="Z19" s="79"/>
    </row>
    <row r="20" spans="2:26" ht="15" hidden="1" customHeight="1" outlineLevel="1">
      <c r="B20" s="19"/>
      <c r="C20" s="20">
        <v>1665</v>
      </c>
      <c r="D20" s="21" t="s">
        <v>47</v>
      </c>
      <c r="E20" s="22"/>
      <c r="F20" s="22"/>
      <c r="G20" s="50"/>
      <c r="H20" s="23"/>
      <c r="I20" s="27"/>
      <c r="J20" s="22"/>
      <c r="K20" s="22"/>
      <c r="L20" s="50"/>
      <c r="M20" s="23"/>
      <c r="N20" s="25"/>
      <c r="P20" s="59"/>
      <c r="Q20" s="20">
        <v>1665</v>
      </c>
      <c r="R20" s="21" t="s">
        <v>47</v>
      </c>
      <c r="S20" s="62"/>
      <c r="T20" s="78"/>
      <c r="U20" s="62"/>
      <c r="V20" s="62"/>
      <c r="W20" s="62"/>
      <c r="X20" s="81"/>
      <c r="Y20" s="80"/>
      <c r="Z20" s="79"/>
    </row>
    <row r="21" spans="2:26" ht="15" hidden="1" customHeight="1" outlineLevel="1">
      <c r="B21" s="19"/>
      <c r="C21" s="20">
        <v>1675</v>
      </c>
      <c r="D21" s="21" t="s">
        <v>48</v>
      </c>
      <c r="E21" s="22"/>
      <c r="F21" s="22"/>
      <c r="G21" s="50"/>
      <c r="H21" s="23"/>
      <c r="I21" s="27"/>
      <c r="J21" s="22"/>
      <c r="K21" s="22"/>
      <c r="L21" s="50"/>
      <c r="M21" s="23"/>
      <c r="N21" s="25"/>
      <c r="P21" s="59"/>
      <c r="Q21" s="20">
        <v>1675</v>
      </c>
      <c r="R21" s="21" t="s">
        <v>48</v>
      </c>
      <c r="S21" s="62"/>
      <c r="T21" s="78"/>
      <c r="U21" s="62"/>
      <c r="V21" s="62"/>
      <c r="W21" s="62"/>
      <c r="X21" s="81"/>
      <c r="Y21" s="80"/>
      <c r="Z21" s="79"/>
    </row>
    <row r="22" spans="2:26" ht="15" hidden="1" customHeight="1" outlineLevel="1">
      <c r="B22" s="19" t="s">
        <v>49</v>
      </c>
      <c r="C22" s="28">
        <v>1615</v>
      </c>
      <c r="D22" s="21" t="s">
        <v>50</v>
      </c>
      <c r="E22" s="22"/>
      <c r="F22" s="22"/>
      <c r="G22" s="50"/>
      <c r="H22" s="23"/>
      <c r="I22" s="27"/>
      <c r="J22" s="22"/>
      <c r="K22" s="22"/>
      <c r="L22" s="50"/>
      <c r="M22" s="23"/>
      <c r="N22" s="25"/>
      <c r="P22" s="59" t="s">
        <v>49</v>
      </c>
      <c r="Q22" s="28">
        <v>1615</v>
      </c>
      <c r="R22" s="21" t="s">
        <v>50</v>
      </c>
      <c r="S22" s="62"/>
      <c r="T22" s="78"/>
      <c r="U22" s="62"/>
      <c r="V22" s="62"/>
      <c r="W22" s="62"/>
      <c r="X22" s="81"/>
      <c r="Y22" s="80"/>
      <c r="Z22" s="79"/>
    </row>
    <row r="23" spans="2:26" ht="15" hidden="1" customHeight="1" outlineLevel="1">
      <c r="B23" s="19">
        <v>1</v>
      </c>
      <c r="C23" s="28">
        <v>1620</v>
      </c>
      <c r="D23" s="21" t="s">
        <v>51</v>
      </c>
      <c r="E23" s="22"/>
      <c r="F23" s="22"/>
      <c r="G23" s="50"/>
      <c r="H23" s="23"/>
      <c r="I23" s="27"/>
      <c r="J23" s="22"/>
      <c r="K23" s="22"/>
      <c r="L23" s="50"/>
      <c r="M23" s="23"/>
      <c r="N23" s="25"/>
      <c r="P23" s="59">
        <v>1</v>
      </c>
      <c r="Q23" s="28">
        <v>1620</v>
      </c>
      <c r="R23" s="21" t="s">
        <v>51</v>
      </c>
      <c r="S23" s="62"/>
      <c r="T23" s="78"/>
      <c r="U23" s="62"/>
      <c r="V23" s="62"/>
      <c r="W23" s="62"/>
      <c r="X23" s="81"/>
      <c r="Y23" s="80"/>
      <c r="Z23" s="79"/>
    </row>
    <row r="24" spans="2:26" ht="14.25" collapsed="1">
      <c r="B24" s="59" t="s">
        <v>49</v>
      </c>
      <c r="C24" s="20">
        <v>1705</v>
      </c>
      <c r="D24" s="21" t="s">
        <v>50</v>
      </c>
      <c r="E24" s="22"/>
      <c r="F24" s="22"/>
      <c r="G24" s="50"/>
      <c r="H24" s="23"/>
      <c r="I24" s="27"/>
      <c r="J24" s="22"/>
      <c r="K24" s="22"/>
      <c r="L24" s="50"/>
      <c r="M24" s="23"/>
      <c r="N24" s="25"/>
      <c r="P24" s="59" t="s">
        <v>49</v>
      </c>
      <c r="Q24" s="20">
        <v>1705</v>
      </c>
      <c r="R24" s="21" t="s">
        <v>50</v>
      </c>
      <c r="S24" s="69"/>
      <c r="T24" s="83"/>
      <c r="U24" s="69"/>
      <c r="V24" s="69"/>
      <c r="W24" s="69"/>
      <c r="X24" s="84"/>
      <c r="Y24" s="85"/>
      <c r="Z24" s="86"/>
    </row>
    <row r="25" spans="2:26">
      <c r="B25" s="59">
        <v>14.1</v>
      </c>
      <c r="C25" s="28">
        <v>1706</v>
      </c>
      <c r="D25" s="21" t="s">
        <v>52</v>
      </c>
      <c r="E25" s="48">
        <v>2172019.2825166634</v>
      </c>
      <c r="F25" s="48"/>
      <c r="G25" s="51"/>
      <c r="H25" s="49">
        <f>E25+F25+G25</f>
        <v>2172019.2825166634</v>
      </c>
      <c r="I25" s="27"/>
      <c r="J25" s="48">
        <v>0</v>
      </c>
      <c r="K25" s="48">
        <f>Z25</f>
        <v>16290.144618874976</v>
      </c>
      <c r="L25" s="51"/>
      <c r="M25" s="49">
        <f>J25+K25-L25</f>
        <v>16290.144618874976</v>
      </c>
      <c r="N25" s="25">
        <f t="shared" ref="N25" si="0">H25-M25</f>
        <v>2155729.1378977885</v>
      </c>
      <c r="P25" s="59">
        <v>14.1</v>
      </c>
      <c r="Q25" s="28">
        <v>1706</v>
      </c>
      <c r="R25" s="21" t="s">
        <v>52</v>
      </c>
      <c r="S25" s="69">
        <f>E25</f>
        <v>2172019.2825166634</v>
      </c>
      <c r="T25" s="83"/>
      <c r="U25" s="69">
        <f t="shared" ref="U25" si="1">S25-T25</f>
        <v>2172019.2825166634</v>
      </c>
      <c r="V25" s="69"/>
      <c r="W25" s="69">
        <f>U25+(V25/2)</f>
        <v>2172019.2825166634</v>
      </c>
      <c r="X25" s="84">
        <v>100</v>
      </c>
      <c r="Y25" s="85">
        <f t="shared" ref="Y25" si="2">1/X25</f>
        <v>0.01</v>
      </c>
      <c r="Z25" s="69">
        <f>(W25*Y25)/12*9</f>
        <v>16290.144618874976</v>
      </c>
    </row>
    <row r="26" spans="2:26">
      <c r="B26" s="59">
        <v>1</v>
      </c>
      <c r="C26" s="20">
        <v>1708</v>
      </c>
      <c r="D26" s="21" t="s">
        <v>51</v>
      </c>
      <c r="E26" s="48"/>
      <c r="F26" s="48"/>
      <c r="G26" s="51"/>
      <c r="H26" s="49"/>
      <c r="I26" s="27"/>
      <c r="J26" s="48"/>
      <c r="K26" s="48"/>
      <c r="L26" s="51"/>
      <c r="M26" s="49"/>
      <c r="N26" s="25"/>
      <c r="P26" s="59">
        <v>1</v>
      </c>
      <c r="Q26" s="20">
        <v>1708</v>
      </c>
      <c r="R26" s="21" t="s">
        <v>51</v>
      </c>
      <c r="S26" s="69"/>
      <c r="T26" s="83"/>
      <c r="U26" s="69"/>
      <c r="V26" s="69"/>
      <c r="W26" s="69"/>
      <c r="X26" s="84"/>
      <c r="Y26" s="85"/>
      <c r="Z26" s="86"/>
    </row>
    <row r="27" spans="2:26" ht="15" customHeight="1">
      <c r="B27" s="59">
        <v>47</v>
      </c>
      <c r="C27" s="20">
        <v>1715</v>
      </c>
      <c r="D27" s="21" t="s">
        <v>53</v>
      </c>
      <c r="E27" s="48"/>
      <c r="F27" s="48"/>
      <c r="G27" s="51"/>
      <c r="H27" s="49"/>
      <c r="I27" s="27"/>
      <c r="J27" s="48"/>
      <c r="K27" s="48"/>
      <c r="L27" s="51"/>
      <c r="M27" s="49"/>
      <c r="N27" s="25"/>
      <c r="P27" s="59">
        <v>47</v>
      </c>
      <c r="Q27" s="20">
        <v>1715</v>
      </c>
      <c r="R27" s="21" t="s">
        <v>53</v>
      </c>
      <c r="S27" s="69"/>
      <c r="T27" s="83"/>
      <c r="U27" s="69"/>
      <c r="V27" s="69"/>
      <c r="W27" s="69"/>
      <c r="X27" s="84"/>
      <c r="Y27" s="85"/>
      <c r="Z27" s="86"/>
    </row>
    <row r="28" spans="2:26">
      <c r="B28" s="59">
        <v>47</v>
      </c>
      <c r="C28" s="20">
        <v>1720</v>
      </c>
      <c r="D28" s="21" t="s">
        <v>54</v>
      </c>
      <c r="E28" s="48">
        <v>36377876.078774318</v>
      </c>
      <c r="F28" s="48"/>
      <c r="G28" s="51"/>
      <c r="H28" s="49">
        <f>E28+F28+G28</f>
        <v>36377876.078774318</v>
      </c>
      <c r="I28" s="27"/>
      <c r="J28" s="48">
        <v>0</v>
      </c>
      <c r="K28" s="48">
        <f>Z28</f>
        <v>303148.96732311934</v>
      </c>
      <c r="L28" s="51"/>
      <c r="M28" s="49">
        <f>J28+K28-L28</f>
        <v>303148.96732311934</v>
      </c>
      <c r="N28" s="25">
        <f t="shared" ref="N28:N29" si="3">H28-M28</f>
        <v>36074727.111451201</v>
      </c>
      <c r="P28" s="59">
        <v>47</v>
      </c>
      <c r="Q28" s="20">
        <v>1720</v>
      </c>
      <c r="R28" s="21" t="s">
        <v>54</v>
      </c>
      <c r="S28" s="69">
        <f>E28</f>
        <v>36377876.078774318</v>
      </c>
      <c r="T28" s="83"/>
      <c r="U28" s="69">
        <f t="shared" ref="U28:U29" si="4">S28-T28</f>
        <v>36377876.078774318</v>
      </c>
      <c r="V28" s="69"/>
      <c r="W28" s="69">
        <f t="shared" ref="W28:W29" si="5">U28+(V28/2)</f>
        <v>36377876.078774318</v>
      </c>
      <c r="X28" s="84">
        <v>90</v>
      </c>
      <c r="Y28" s="85">
        <f t="shared" ref="Y28:Y29" si="6">1/X28</f>
        <v>1.1111111111111112E-2</v>
      </c>
      <c r="Z28" s="69">
        <f>(W28*Y28)/12*9</f>
        <v>303148.96732311934</v>
      </c>
    </row>
    <row r="29" spans="2:26">
      <c r="B29" s="59">
        <v>47</v>
      </c>
      <c r="C29" s="20">
        <v>1730</v>
      </c>
      <c r="D29" s="21" t="s">
        <v>55</v>
      </c>
      <c r="E29" s="48">
        <v>10137241.298709022</v>
      </c>
      <c r="F29" s="48"/>
      <c r="G29" s="51"/>
      <c r="H29" s="49">
        <f>E29+F29+G29</f>
        <v>10137241.298709022</v>
      </c>
      <c r="I29" s="27"/>
      <c r="J29" s="48">
        <v>0</v>
      </c>
      <c r="K29" s="48">
        <f>Z29</f>
        <v>116986.51113922562</v>
      </c>
      <c r="L29" s="51"/>
      <c r="M29" s="49">
        <f>J29+K29-L29</f>
        <v>116986.51113922562</v>
      </c>
      <c r="N29" s="25">
        <f t="shared" si="3"/>
        <v>10020254.787569797</v>
      </c>
      <c r="P29" s="59">
        <v>47</v>
      </c>
      <c r="Q29" s="20">
        <v>1730</v>
      </c>
      <c r="R29" s="21" t="s">
        <v>55</v>
      </c>
      <c r="S29" s="69">
        <f>E29</f>
        <v>10137241.298709022</v>
      </c>
      <c r="T29" s="83"/>
      <c r="U29" s="69">
        <f t="shared" si="4"/>
        <v>10137241.298709022</v>
      </c>
      <c r="V29" s="69">
        <f>F29</f>
        <v>0</v>
      </c>
      <c r="W29" s="69">
        <f t="shared" si="5"/>
        <v>10137241.298709022</v>
      </c>
      <c r="X29" s="84">
        <v>64.989808653952579</v>
      </c>
      <c r="Y29" s="85">
        <f t="shared" si="6"/>
        <v>1.5387027915786632E-2</v>
      </c>
      <c r="Z29" s="69">
        <f>(W29*Y29)/12*9</f>
        <v>116986.51113922562</v>
      </c>
    </row>
    <row r="30" spans="2:26" ht="15" customHeight="1">
      <c r="B30" s="59">
        <v>47</v>
      </c>
      <c r="C30" s="20">
        <v>1735</v>
      </c>
      <c r="D30" s="21" t="s">
        <v>56</v>
      </c>
      <c r="E30" s="22"/>
      <c r="F30" s="22"/>
      <c r="G30" s="50"/>
      <c r="H30" s="23"/>
      <c r="I30" s="27"/>
      <c r="J30" s="22"/>
      <c r="K30" s="22"/>
      <c r="L30" s="50"/>
      <c r="M30" s="23"/>
      <c r="N30" s="25"/>
      <c r="P30" s="59">
        <v>47</v>
      </c>
      <c r="Q30" s="20">
        <v>1735</v>
      </c>
      <c r="R30" s="21" t="s">
        <v>56</v>
      </c>
      <c r="S30" s="69"/>
      <c r="T30" s="83"/>
      <c r="U30" s="69"/>
      <c r="V30" s="69"/>
      <c r="W30" s="69"/>
      <c r="X30" s="84"/>
      <c r="Y30" s="85"/>
      <c r="Z30" s="86"/>
    </row>
    <row r="31" spans="2:26" ht="15" customHeight="1">
      <c r="B31" s="59">
        <v>47</v>
      </c>
      <c r="C31" s="20">
        <v>1740</v>
      </c>
      <c r="D31" s="21" t="s">
        <v>57</v>
      </c>
      <c r="E31" s="22"/>
      <c r="F31" s="22"/>
      <c r="G31" s="50"/>
      <c r="H31" s="23"/>
      <c r="I31" s="27"/>
      <c r="J31" s="22"/>
      <c r="K31" s="22"/>
      <c r="L31" s="50"/>
      <c r="M31" s="23"/>
      <c r="N31" s="25"/>
      <c r="P31" s="59">
        <v>47</v>
      </c>
      <c r="Q31" s="20">
        <v>1740</v>
      </c>
      <c r="R31" s="21" t="s">
        <v>57</v>
      </c>
      <c r="S31" s="69"/>
      <c r="T31" s="83"/>
      <c r="U31" s="69"/>
      <c r="V31" s="69"/>
      <c r="W31" s="69"/>
      <c r="X31" s="84"/>
      <c r="Y31" s="85"/>
      <c r="Z31" s="86"/>
    </row>
    <row r="32" spans="2:26" ht="14.25">
      <c r="B32" s="59">
        <v>17</v>
      </c>
      <c r="C32" s="20">
        <v>1745</v>
      </c>
      <c r="D32" s="21" t="s">
        <v>58</v>
      </c>
      <c r="E32" s="22"/>
      <c r="F32" s="22"/>
      <c r="G32" s="50"/>
      <c r="H32" s="23"/>
      <c r="I32" s="27"/>
      <c r="J32" s="22"/>
      <c r="K32" s="22"/>
      <c r="L32" s="50"/>
      <c r="M32" s="23"/>
      <c r="N32" s="25"/>
      <c r="P32" s="59">
        <v>17</v>
      </c>
      <c r="Q32" s="20">
        <v>1745</v>
      </c>
      <c r="R32" s="21" t="s">
        <v>58</v>
      </c>
      <c r="S32" s="69"/>
      <c r="T32" s="83"/>
      <c r="U32" s="69"/>
      <c r="V32" s="69"/>
      <c r="W32" s="69"/>
      <c r="X32" s="84"/>
      <c r="Y32" s="85"/>
      <c r="Z32" s="86"/>
    </row>
    <row r="33" spans="2:26" ht="15" hidden="1" customHeight="1" outlineLevel="1">
      <c r="B33" s="19">
        <v>47</v>
      </c>
      <c r="C33" s="20">
        <v>1830</v>
      </c>
      <c r="D33" s="21" t="s">
        <v>59</v>
      </c>
      <c r="E33" s="22"/>
      <c r="F33" s="22"/>
      <c r="G33" s="50"/>
      <c r="H33" s="23"/>
      <c r="I33" s="27"/>
      <c r="J33" s="22"/>
      <c r="K33" s="22"/>
      <c r="L33" s="50"/>
      <c r="M33" s="23"/>
      <c r="N33" s="25"/>
      <c r="P33" s="59">
        <v>47</v>
      </c>
      <c r="Q33" s="20">
        <v>1830</v>
      </c>
      <c r="R33" s="21" t="s">
        <v>59</v>
      </c>
      <c r="S33" s="62"/>
      <c r="T33" s="78"/>
      <c r="U33" s="62"/>
      <c r="V33" s="62"/>
      <c r="W33" s="62"/>
      <c r="X33" s="81"/>
      <c r="Y33" s="80"/>
      <c r="Z33" s="79"/>
    </row>
    <row r="34" spans="2:26" ht="14.1" hidden="1" customHeight="1" outlineLevel="1">
      <c r="B34" s="19">
        <v>47</v>
      </c>
      <c r="C34" s="20">
        <v>1835</v>
      </c>
      <c r="D34" s="21" t="s">
        <v>60</v>
      </c>
      <c r="E34" s="22"/>
      <c r="F34" s="22"/>
      <c r="G34" s="50"/>
      <c r="H34" s="23"/>
      <c r="I34" s="27"/>
      <c r="J34" s="22"/>
      <c r="K34" s="22"/>
      <c r="L34" s="50"/>
      <c r="M34" s="23"/>
      <c r="N34" s="25"/>
      <c r="P34" s="59">
        <v>47</v>
      </c>
      <c r="Q34" s="20">
        <v>1835</v>
      </c>
      <c r="R34" s="21" t="s">
        <v>60</v>
      </c>
      <c r="S34" s="62"/>
      <c r="T34" s="78"/>
      <c r="U34" s="62"/>
      <c r="V34" s="62"/>
      <c r="W34" s="62"/>
      <c r="X34" s="81"/>
      <c r="Y34" s="80"/>
      <c r="Z34" s="79"/>
    </row>
    <row r="35" spans="2:26" ht="15" hidden="1" customHeight="1" outlineLevel="1">
      <c r="B35" s="19" t="s">
        <v>49</v>
      </c>
      <c r="C35" s="20">
        <v>1905</v>
      </c>
      <c r="D35" s="21" t="s">
        <v>50</v>
      </c>
      <c r="E35" s="22"/>
      <c r="F35" s="22"/>
      <c r="G35" s="50"/>
      <c r="H35" s="23"/>
      <c r="I35" s="27"/>
      <c r="J35" s="22"/>
      <c r="K35" s="22"/>
      <c r="L35" s="50"/>
      <c r="M35" s="23"/>
      <c r="N35" s="25"/>
      <c r="P35" s="59" t="s">
        <v>49</v>
      </c>
      <c r="Q35" s="20">
        <v>1905</v>
      </c>
      <c r="R35" s="21" t="s">
        <v>50</v>
      </c>
      <c r="S35" s="62"/>
      <c r="T35" s="78"/>
      <c r="U35" s="62"/>
      <c r="V35" s="62"/>
      <c r="W35" s="62"/>
      <c r="X35" s="81"/>
      <c r="Y35" s="80"/>
      <c r="Z35" s="79"/>
    </row>
    <row r="36" spans="2:26" ht="15" hidden="1" customHeight="1" outlineLevel="1">
      <c r="B36" s="19">
        <v>47</v>
      </c>
      <c r="C36" s="20">
        <v>1908</v>
      </c>
      <c r="D36" s="21" t="s">
        <v>61</v>
      </c>
      <c r="E36" s="22"/>
      <c r="F36" s="22"/>
      <c r="G36" s="50"/>
      <c r="H36" s="23"/>
      <c r="I36" s="27"/>
      <c r="J36" s="22"/>
      <c r="K36" s="22"/>
      <c r="L36" s="50"/>
      <c r="M36" s="23"/>
      <c r="N36" s="25"/>
      <c r="P36" s="59">
        <v>47</v>
      </c>
      <c r="Q36" s="20">
        <v>1908</v>
      </c>
      <c r="R36" s="21" t="s">
        <v>61</v>
      </c>
      <c r="S36" s="62"/>
      <c r="T36" s="78"/>
      <c r="U36" s="62"/>
      <c r="V36" s="62"/>
      <c r="W36" s="62"/>
      <c r="X36" s="81"/>
      <c r="Y36" s="80"/>
      <c r="Z36" s="79"/>
    </row>
    <row r="37" spans="2:26" ht="15" hidden="1" customHeight="1" outlineLevel="1">
      <c r="B37" s="19">
        <v>13</v>
      </c>
      <c r="C37" s="20">
        <v>1910</v>
      </c>
      <c r="D37" s="21" t="s">
        <v>62</v>
      </c>
      <c r="E37" s="22"/>
      <c r="F37" s="22"/>
      <c r="G37" s="50"/>
      <c r="H37" s="23"/>
      <c r="I37" s="27"/>
      <c r="J37" s="22"/>
      <c r="K37" s="22"/>
      <c r="L37" s="50"/>
      <c r="M37" s="23"/>
      <c r="N37" s="25"/>
      <c r="P37" s="59">
        <v>13</v>
      </c>
      <c r="Q37" s="20">
        <v>1910</v>
      </c>
      <c r="R37" s="21" t="s">
        <v>62</v>
      </c>
      <c r="S37" s="62"/>
      <c r="T37" s="78"/>
      <c r="U37" s="62"/>
      <c r="V37" s="62"/>
      <c r="W37" s="62"/>
      <c r="X37" s="81"/>
      <c r="Y37" s="80"/>
      <c r="Z37" s="79"/>
    </row>
    <row r="38" spans="2:26" ht="15" hidden="1" customHeight="1" outlineLevel="1">
      <c r="B38" s="19">
        <v>8</v>
      </c>
      <c r="C38" s="20">
        <v>1915</v>
      </c>
      <c r="D38" s="21" t="s">
        <v>63</v>
      </c>
      <c r="E38" s="22"/>
      <c r="F38" s="22"/>
      <c r="G38" s="50"/>
      <c r="H38" s="23"/>
      <c r="I38" s="27"/>
      <c r="J38" s="22"/>
      <c r="K38" s="22"/>
      <c r="L38" s="50"/>
      <c r="M38" s="23"/>
      <c r="N38" s="25"/>
      <c r="P38" s="59">
        <v>8</v>
      </c>
      <c r="Q38" s="20">
        <v>1915</v>
      </c>
      <c r="R38" s="21" t="s">
        <v>63</v>
      </c>
      <c r="S38" s="62"/>
      <c r="T38" s="78"/>
      <c r="U38" s="62"/>
      <c r="V38" s="62"/>
      <c r="W38" s="62"/>
      <c r="X38" s="81"/>
      <c r="Y38" s="80"/>
      <c r="Z38" s="79"/>
    </row>
    <row r="39" spans="2:26" ht="15" hidden="1" customHeight="1" outlineLevel="1">
      <c r="B39" s="19">
        <v>10</v>
      </c>
      <c r="C39" s="20">
        <v>1920</v>
      </c>
      <c r="D39" s="21" t="s">
        <v>64</v>
      </c>
      <c r="E39" s="22"/>
      <c r="F39" s="22"/>
      <c r="G39" s="50"/>
      <c r="H39" s="23"/>
      <c r="I39" s="27"/>
      <c r="J39" s="22"/>
      <c r="K39" s="22"/>
      <c r="L39" s="50"/>
      <c r="M39" s="23"/>
      <c r="N39" s="25"/>
      <c r="P39" s="59">
        <v>10</v>
      </c>
      <c r="Q39" s="20">
        <v>1920</v>
      </c>
      <c r="R39" s="21" t="s">
        <v>64</v>
      </c>
      <c r="S39" s="62"/>
      <c r="T39" s="78"/>
      <c r="U39" s="62"/>
      <c r="V39" s="62"/>
      <c r="W39" s="62"/>
      <c r="X39" s="81"/>
      <c r="Y39" s="80"/>
      <c r="Z39" s="79"/>
    </row>
    <row r="40" spans="2:26" ht="15" hidden="1" customHeight="1" outlineLevel="1">
      <c r="B40" s="19">
        <v>50</v>
      </c>
      <c r="C40" s="28">
        <v>1925</v>
      </c>
      <c r="D40" s="21" t="s">
        <v>65</v>
      </c>
      <c r="E40" s="22"/>
      <c r="F40" s="22"/>
      <c r="G40" s="50"/>
      <c r="H40" s="23"/>
      <c r="I40" s="27"/>
      <c r="J40" s="22"/>
      <c r="K40" s="22"/>
      <c r="L40" s="50"/>
      <c r="M40" s="23"/>
      <c r="N40" s="25"/>
      <c r="P40" s="59">
        <v>50</v>
      </c>
      <c r="Q40" s="28">
        <v>1925</v>
      </c>
      <c r="R40" s="21" t="s">
        <v>65</v>
      </c>
      <c r="S40" s="62"/>
      <c r="T40" s="78"/>
      <c r="U40" s="62"/>
      <c r="V40" s="62"/>
      <c r="W40" s="62"/>
      <c r="X40" s="81"/>
      <c r="Y40" s="80"/>
      <c r="Z40" s="79"/>
    </row>
    <row r="41" spans="2:26" ht="15" hidden="1" customHeight="1" outlineLevel="1">
      <c r="B41" s="19">
        <v>10</v>
      </c>
      <c r="C41" s="20">
        <v>1930</v>
      </c>
      <c r="D41" s="21" t="s">
        <v>66</v>
      </c>
      <c r="E41" s="22"/>
      <c r="F41" s="22"/>
      <c r="G41" s="50"/>
      <c r="H41" s="23"/>
      <c r="I41" s="27"/>
      <c r="J41" s="22"/>
      <c r="K41" s="22"/>
      <c r="L41" s="50"/>
      <c r="M41" s="23"/>
      <c r="N41" s="25"/>
      <c r="P41" s="59">
        <v>10</v>
      </c>
      <c r="Q41" s="20">
        <v>1930</v>
      </c>
      <c r="R41" s="21" t="s">
        <v>66</v>
      </c>
      <c r="S41" s="62"/>
      <c r="T41" s="78"/>
      <c r="U41" s="62"/>
      <c r="V41" s="62"/>
      <c r="W41" s="62"/>
      <c r="X41" s="81"/>
      <c r="Y41" s="80"/>
      <c r="Z41" s="79"/>
    </row>
    <row r="42" spans="2:26" ht="15" hidden="1" customHeight="1" outlineLevel="1">
      <c r="B42" s="19">
        <v>8</v>
      </c>
      <c r="C42" s="20">
        <v>1935</v>
      </c>
      <c r="D42" s="21" t="s">
        <v>67</v>
      </c>
      <c r="E42" s="22"/>
      <c r="F42" s="22"/>
      <c r="G42" s="50"/>
      <c r="H42" s="23"/>
      <c r="I42" s="27"/>
      <c r="J42" s="22"/>
      <c r="K42" s="22"/>
      <c r="L42" s="50"/>
      <c r="M42" s="23"/>
      <c r="N42" s="25"/>
      <c r="P42" s="59">
        <v>8</v>
      </c>
      <c r="Q42" s="20">
        <v>1935</v>
      </c>
      <c r="R42" s="21" t="s">
        <v>67</v>
      </c>
      <c r="S42" s="62"/>
      <c r="T42" s="78"/>
      <c r="U42" s="62"/>
      <c r="V42" s="62"/>
      <c r="W42" s="62"/>
      <c r="X42" s="81"/>
      <c r="Y42" s="80"/>
      <c r="Z42" s="79"/>
    </row>
    <row r="43" spans="2:26" ht="15" hidden="1" customHeight="1" outlineLevel="1">
      <c r="B43" s="19">
        <v>8</v>
      </c>
      <c r="C43" s="20">
        <v>1940</v>
      </c>
      <c r="D43" s="21" t="s">
        <v>68</v>
      </c>
      <c r="E43" s="22"/>
      <c r="F43" s="22"/>
      <c r="G43" s="50"/>
      <c r="H43" s="23"/>
      <c r="I43" s="27"/>
      <c r="J43" s="22"/>
      <c r="K43" s="22"/>
      <c r="L43" s="50"/>
      <c r="M43" s="23"/>
      <c r="N43" s="25"/>
      <c r="P43" s="59">
        <v>8</v>
      </c>
      <c r="Q43" s="20">
        <v>1940</v>
      </c>
      <c r="R43" s="21" t="s">
        <v>68</v>
      </c>
      <c r="S43" s="62"/>
      <c r="T43" s="78"/>
      <c r="U43" s="62"/>
      <c r="V43" s="62"/>
      <c r="W43" s="62"/>
      <c r="X43" s="81"/>
      <c r="Y43" s="80"/>
      <c r="Z43" s="79"/>
    </row>
    <row r="44" spans="2:26" ht="15" hidden="1" customHeight="1" outlineLevel="1">
      <c r="B44" s="19">
        <v>8</v>
      </c>
      <c r="C44" s="20">
        <v>1945</v>
      </c>
      <c r="D44" s="21" t="s">
        <v>69</v>
      </c>
      <c r="E44" s="22"/>
      <c r="F44" s="22"/>
      <c r="G44" s="50"/>
      <c r="H44" s="23"/>
      <c r="I44" s="27"/>
      <c r="J44" s="22"/>
      <c r="K44" s="22"/>
      <c r="L44" s="50"/>
      <c r="M44" s="23"/>
      <c r="N44" s="25"/>
      <c r="P44" s="59">
        <v>8</v>
      </c>
      <c r="Q44" s="20">
        <v>1945</v>
      </c>
      <c r="R44" s="21" t="s">
        <v>69</v>
      </c>
      <c r="S44" s="62"/>
      <c r="T44" s="78"/>
      <c r="U44" s="62"/>
      <c r="V44" s="62"/>
      <c r="W44" s="62"/>
      <c r="X44" s="81"/>
      <c r="Y44" s="80"/>
      <c r="Z44" s="79"/>
    </row>
    <row r="45" spans="2:26" ht="15" hidden="1" customHeight="1" outlineLevel="1">
      <c r="B45" s="19">
        <v>8</v>
      </c>
      <c r="C45" s="20">
        <v>1950</v>
      </c>
      <c r="D45" s="21" t="s">
        <v>70</v>
      </c>
      <c r="E45" s="22"/>
      <c r="F45" s="22"/>
      <c r="G45" s="50"/>
      <c r="H45" s="23"/>
      <c r="I45" s="27"/>
      <c r="J45" s="22"/>
      <c r="K45" s="22"/>
      <c r="L45" s="50"/>
      <c r="M45" s="23"/>
      <c r="N45" s="25"/>
      <c r="P45" s="59">
        <v>8</v>
      </c>
      <c r="Q45" s="20">
        <v>1950</v>
      </c>
      <c r="R45" s="21" t="s">
        <v>70</v>
      </c>
      <c r="S45" s="62"/>
      <c r="T45" s="78"/>
      <c r="U45" s="62"/>
      <c r="V45" s="62"/>
      <c r="W45" s="62"/>
      <c r="X45" s="81"/>
      <c r="Y45" s="80"/>
      <c r="Z45" s="79"/>
    </row>
    <row r="46" spans="2:26" ht="15" hidden="1" customHeight="1" outlineLevel="1">
      <c r="B46" s="19">
        <v>8</v>
      </c>
      <c r="C46" s="20">
        <v>1955</v>
      </c>
      <c r="D46" s="21" t="s">
        <v>71</v>
      </c>
      <c r="E46" s="22"/>
      <c r="F46" s="22"/>
      <c r="G46" s="50"/>
      <c r="H46" s="23"/>
      <c r="I46" s="27"/>
      <c r="J46" s="22"/>
      <c r="K46" s="22"/>
      <c r="L46" s="50"/>
      <c r="M46" s="23"/>
      <c r="N46" s="25"/>
      <c r="P46" s="59">
        <v>8</v>
      </c>
      <c r="Q46" s="20">
        <v>1955</v>
      </c>
      <c r="R46" s="21" t="s">
        <v>71</v>
      </c>
      <c r="S46" s="62"/>
      <c r="T46" s="78"/>
      <c r="U46" s="62"/>
      <c r="V46" s="62"/>
      <c r="W46" s="62"/>
      <c r="X46" s="81"/>
      <c r="Y46" s="80"/>
      <c r="Z46" s="79"/>
    </row>
    <row r="47" spans="2:26" ht="14.1" hidden="1" customHeight="1" outlineLevel="1">
      <c r="B47" s="19">
        <v>8</v>
      </c>
      <c r="C47" s="20">
        <v>1960</v>
      </c>
      <c r="D47" s="21" t="s">
        <v>72</v>
      </c>
      <c r="E47" s="22"/>
      <c r="F47" s="22"/>
      <c r="G47" s="50"/>
      <c r="H47" s="23"/>
      <c r="I47" s="27"/>
      <c r="J47" s="22"/>
      <c r="K47" s="22"/>
      <c r="L47" s="50"/>
      <c r="M47" s="23"/>
      <c r="N47" s="25"/>
      <c r="P47" s="59">
        <v>8</v>
      </c>
      <c r="Q47" s="20">
        <v>1960</v>
      </c>
      <c r="R47" s="21" t="s">
        <v>72</v>
      </c>
      <c r="S47" s="62"/>
      <c r="T47" s="78"/>
      <c r="U47" s="62"/>
      <c r="V47" s="62"/>
      <c r="W47" s="62"/>
      <c r="X47" s="81"/>
      <c r="Y47" s="80"/>
      <c r="Z47" s="79"/>
    </row>
    <row r="48" spans="2:26" ht="25.5" hidden="1" customHeight="1" outlineLevel="1">
      <c r="B48" s="30">
        <v>47</v>
      </c>
      <c r="C48" s="20">
        <v>1970</v>
      </c>
      <c r="D48" s="21" t="s">
        <v>73</v>
      </c>
      <c r="E48" s="22"/>
      <c r="F48" s="22"/>
      <c r="G48" s="50"/>
      <c r="H48" s="23"/>
      <c r="I48" s="27"/>
      <c r="J48" s="22"/>
      <c r="K48" s="22"/>
      <c r="L48" s="50"/>
      <c r="M48" s="23"/>
      <c r="N48" s="25"/>
      <c r="P48" s="72">
        <v>47</v>
      </c>
      <c r="Q48" s="20">
        <v>1970</v>
      </c>
      <c r="R48" s="21" t="s">
        <v>73</v>
      </c>
      <c r="S48" s="62"/>
      <c r="T48" s="78"/>
      <c r="U48" s="62"/>
      <c r="V48" s="62"/>
      <c r="W48" s="62"/>
      <c r="X48" s="81"/>
      <c r="Y48" s="80"/>
      <c r="Z48" s="79"/>
    </row>
    <row r="49" spans="2:26" ht="25.5" hidden="1" customHeight="1" outlineLevel="1">
      <c r="B49" s="19">
        <v>47</v>
      </c>
      <c r="C49" s="20">
        <v>1975</v>
      </c>
      <c r="D49" s="21" t="s">
        <v>74</v>
      </c>
      <c r="E49" s="22"/>
      <c r="F49" s="22"/>
      <c r="G49" s="50"/>
      <c r="H49" s="23"/>
      <c r="I49" s="27"/>
      <c r="J49" s="22"/>
      <c r="K49" s="22"/>
      <c r="L49" s="50"/>
      <c r="M49" s="23"/>
      <c r="N49" s="25"/>
      <c r="P49" s="59">
        <v>47</v>
      </c>
      <c r="Q49" s="20">
        <v>1975</v>
      </c>
      <c r="R49" s="21" t="s">
        <v>74</v>
      </c>
      <c r="S49" s="62"/>
      <c r="T49" s="78"/>
      <c r="U49" s="62"/>
      <c r="V49" s="62"/>
      <c r="W49" s="62"/>
      <c r="X49" s="81"/>
      <c r="Y49" s="80"/>
      <c r="Z49" s="79"/>
    </row>
    <row r="50" spans="2:26" ht="15" hidden="1" customHeight="1" outlineLevel="1">
      <c r="B50" s="19">
        <v>47</v>
      </c>
      <c r="C50" s="20">
        <v>1980</v>
      </c>
      <c r="D50" s="21" t="s">
        <v>75</v>
      </c>
      <c r="E50" s="22"/>
      <c r="F50" s="22"/>
      <c r="G50" s="50"/>
      <c r="H50" s="23"/>
      <c r="I50" s="27"/>
      <c r="J50" s="22"/>
      <c r="K50" s="22"/>
      <c r="L50" s="50"/>
      <c r="M50" s="23"/>
      <c r="N50" s="25"/>
      <c r="P50" s="59">
        <v>47</v>
      </c>
      <c r="Q50" s="20">
        <v>1980</v>
      </c>
      <c r="R50" s="21" t="s">
        <v>75</v>
      </c>
      <c r="S50" s="62"/>
      <c r="T50" s="78"/>
      <c r="U50" s="62"/>
      <c r="V50" s="62"/>
      <c r="W50" s="62"/>
      <c r="X50" s="81"/>
      <c r="Y50" s="80"/>
      <c r="Z50" s="79"/>
    </row>
    <row r="51" spans="2:26" ht="15" hidden="1" customHeight="1" outlineLevel="1">
      <c r="B51" s="19">
        <v>47</v>
      </c>
      <c r="C51" s="20">
        <v>1985</v>
      </c>
      <c r="D51" s="21" t="s">
        <v>76</v>
      </c>
      <c r="E51" s="22"/>
      <c r="F51" s="22"/>
      <c r="G51" s="50"/>
      <c r="H51" s="23"/>
      <c r="I51" s="27"/>
      <c r="J51" s="22"/>
      <c r="K51" s="22"/>
      <c r="L51" s="50"/>
      <c r="M51" s="23"/>
      <c r="N51" s="25"/>
      <c r="P51" s="59">
        <v>47</v>
      </c>
      <c r="Q51" s="20">
        <v>1985</v>
      </c>
      <c r="R51" s="21" t="s">
        <v>76</v>
      </c>
      <c r="S51" s="62"/>
      <c r="T51" s="78"/>
      <c r="U51" s="62"/>
      <c r="V51" s="62"/>
      <c r="W51" s="62"/>
      <c r="X51" s="81"/>
      <c r="Y51" s="80"/>
      <c r="Z51" s="79"/>
    </row>
    <row r="52" spans="2:26" ht="15" hidden="1" customHeight="1" outlineLevel="1">
      <c r="B52" s="30">
        <v>47</v>
      </c>
      <c r="C52" s="20">
        <v>1990</v>
      </c>
      <c r="D52" s="31" t="s">
        <v>77</v>
      </c>
      <c r="E52" s="22"/>
      <c r="F52" s="22"/>
      <c r="G52" s="50"/>
      <c r="H52" s="23"/>
      <c r="I52" s="27"/>
      <c r="J52" s="22"/>
      <c r="K52" s="22"/>
      <c r="L52" s="50"/>
      <c r="M52" s="23"/>
      <c r="N52" s="25"/>
      <c r="P52" s="72">
        <v>47</v>
      </c>
      <c r="Q52" s="20">
        <v>1990</v>
      </c>
      <c r="R52" s="31" t="s">
        <v>77</v>
      </c>
      <c r="S52" s="62"/>
      <c r="T52" s="78"/>
      <c r="U52" s="62"/>
      <c r="V52" s="62"/>
      <c r="W52" s="62"/>
      <c r="X52" s="81"/>
      <c r="Y52" s="80"/>
      <c r="Z52" s="79"/>
    </row>
    <row r="53" spans="2:26" ht="15" hidden="1" customHeight="1" outlineLevel="1">
      <c r="B53" s="19">
        <v>47</v>
      </c>
      <c r="C53" s="20">
        <v>1995</v>
      </c>
      <c r="D53" s="21" t="s">
        <v>78</v>
      </c>
      <c r="E53" s="22"/>
      <c r="F53" s="22"/>
      <c r="G53" s="50"/>
      <c r="H53" s="23"/>
      <c r="I53" s="27"/>
      <c r="J53" s="22"/>
      <c r="K53" s="22"/>
      <c r="L53" s="50"/>
      <c r="M53" s="23"/>
      <c r="N53" s="25"/>
      <c r="P53" s="59">
        <v>47</v>
      </c>
      <c r="Q53" s="20">
        <v>1995</v>
      </c>
      <c r="R53" s="21" t="s">
        <v>78</v>
      </c>
      <c r="S53" s="62"/>
      <c r="T53" s="78"/>
      <c r="U53" s="62"/>
      <c r="V53" s="62"/>
      <c r="W53" s="62"/>
      <c r="X53" s="81"/>
      <c r="Y53" s="80"/>
      <c r="Z53" s="79"/>
    </row>
    <row r="54" spans="2:26" ht="15" hidden="1" customHeight="1" outlineLevel="1">
      <c r="B54" s="19">
        <v>47</v>
      </c>
      <c r="C54" s="20">
        <v>2440</v>
      </c>
      <c r="D54" s="21" t="s">
        <v>79</v>
      </c>
      <c r="E54" s="22"/>
      <c r="F54" s="22"/>
      <c r="G54" s="50"/>
      <c r="H54" s="23"/>
      <c r="J54" s="22"/>
      <c r="K54" s="22"/>
      <c r="L54" s="50"/>
      <c r="M54" s="23"/>
      <c r="N54" s="25"/>
      <c r="P54" s="59">
        <v>47</v>
      </c>
      <c r="Q54" s="20">
        <v>2440</v>
      </c>
      <c r="R54" s="21" t="s">
        <v>79</v>
      </c>
      <c r="S54" s="62"/>
      <c r="T54" s="78"/>
      <c r="U54" s="62"/>
      <c r="V54" s="62"/>
      <c r="W54" s="62"/>
      <c r="X54" s="81"/>
      <c r="Y54" s="80"/>
      <c r="Z54" s="79"/>
    </row>
    <row r="55" spans="2:26" ht="15" collapsed="1">
      <c r="B55" s="32"/>
      <c r="C55" s="33"/>
      <c r="D55" s="34"/>
      <c r="E55" s="34"/>
      <c r="F55" s="34"/>
      <c r="G55" s="58"/>
      <c r="H55" s="23"/>
      <c r="J55" s="34"/>
      <c r="K55" s="22"/>
      <c r="L55" s="50"/>
      <c r="M55" s="23"/>
      <c r="N55" s="25"/>
      <c r="P55" s="32"/>
      <c r="Q55" s="33"/>
      <c r="R55" s="73" t="s">
        <v>80</v>
      </c>
      <c r="S55" s="36">
        <f>SUM(S17:S54)</f>
        <v>48687136.660000004</v>
      </c>
      <c r="T55" s="36">
        <f t="shared" ref="T55:W55" si="7">SUM(T17:T54)</f>
        <v>0</v>
      </c>
      <c r="U55" s="36">
        <f t="shared" si="7"/>
        <v>48687136.660000004</v>
      </c>
      <c r="V55" s="36">
        <f t="shared" si="7"/>
        <v>0</v>
      </c>
      <c r="W55" s="36">
        <f t="shared" si="7"/>
        <v>48687136.660000004</v>
      </c>
      <c r="X55" s="77"/>
      <c r="Y55" s="82"/>
      <c r="Z55" s="36">
        <f t="shared" ref="Z55" si="8">SUM(Z17:Z54)</f>
        <v>436425.62308121996</v>
      </c>
    </row>
    <row r="56" spans="2:26">
      <c r="B56" s="32"/>
      <c r="C56" s="33"/>
      <c r="D56" s="35" t="s">
        <v>81</v>
      </c>
      <c r="E56" s="36">
        <f>SUM(E17:E55)</f>
        <v>48687136.660000004</v>
      </c>
      <c r="F56" s="36">
        <f>SUM(F17:F55)</f>
        <v>0</v>
      </c>
      <c r="G56" s="36">
        <f>SUM(G17:G55)</f>
        <v>0</v>
      </c>
      <c r="H56" s="36">
        <f>SUM(H17:H55)</f>
        <v>48687136.660000004</v>
      </c>
      <c r="I56" s="35"/>
      <c r="J56" s="36">
        <f>SUM(J17:J55)</f>
        <v>0</v>
      </c>
      <c r="K56" s="36">
        <f>SUM(K17:K55)</f>
        <v>436425.62308121996</v>
      </c>
      <c r="L56" s="36">
        <f>SUM(L17:L54)</f>
        <v>0</v>
      </c>
      <c r="M56" s="36">
        <f>SUM(M17:M55)</f>
        <v>436425.62308121996</v>
      </c>
      <c r="N56" s="25">
        <f>SUM(N17:N55)</f>
        <v>48250711.036918789</v>
      </c>
    </row>
    <row r="57" spans="2:26" ht="38.25">
      <c r="B57" s="32"/>
      <c r="C57" s="33"/>
      <c r="D57" s="37" t="s">
        <v>82</v>
      </c>
      <c r="E57" s="25"/>
      <c r="F57" s="52"/>
      <c r="G57" s="52"/>
      <c r="H57" s="23"/>
      <c r="I57" s="26"/>
      <c r="J57" s="52"/>
      <c r="K57" s="52"/>
      <c r="L57" s="52"/>
      <c r="M57" s="23">
        <f>J57+K57+L57</f>
        <v>0</v>
      </c>
      <c r="N57" s="25">
        <f>H57-M57</f>
        <v>0</v>
      </c>
    </row>
    <row r="58" spans="2:26" ht="25.5">
      <c r="B58" s="32"/>
      <c r="C58" s="33"/>
      <c r="D58" s="38" t="s">
        <v>83</v>
      </c>
      <c r="E58" s="25"/>
      <c r="F58" s="52"/>
      <c r="G58" s="52"/>
      <c r="H58" s="23"/>
      <c r="I58" s="26"/>
      <c r="J58" s="52"/>
      <c r="K58" s="52"/>
      <c r="L58" s="52"/>
      <c r="M58" s="23">
        <f>J58+K58+L58</f>
        <v>0</v>
      </c>
      <c r="N58" s="25">
        <f>H58-M58</f>
        <v>0</v>
      </c>
    </row>
    <row r="59" spans="2:26">
      <c r="B59" s="32"/>
      <c r="C59" s="33"/>
      <c r="D59" s="35" t="s">
        <v>84</v>
      </c>
      <c r="E59" s="36">
        <f>SUM(E56:E58)</f>
        <v>48687136.660000004</v>
      </c>
      <c r="F59" s="36">
        <f t="shared" ref="F59:G59" si="9">SUM(F56:F58)</f>
        <v>0</v>
      </c>
      <c r="G59" s="36">
        <f t="shared" si="9"/>
        <v>0</v>
      </c>
      <c r="H59" s="36">
        <f>SUM(H56:H58)</f>
        <v>48687136.660000004</v>
      </c>
      <c r="I59" s="35"/>
      <c r="J59" s="36">
        <f>SUM(J56:J58)</f>
        <v>0</v>
      </c>
      <c r="K59" s="36">
        <f t="shared" ref="K59:L59" si="10">SUM(K56:K58)</f>
        <v>436425.62308121996</v>
      </c>
      <c r="L59" s="36">
        <f t="shared" si="10"/>
        <v>0</v>
      </c>
      <c r="M59" s="36">
        <f>SUM(M56:M58)</f>
        <v>436425.62308121996</v>
      </c>
      <c r="N59" s="25">
        <f>H59-M59</f>
        <v>48250711.036918782</v>
      </c>
    </row>
    <row r="60" spans="2:26" ht="14.25">
      <c r="B60" s="32"/>
      <c r="C60" s="33"/>
      <c r="D60" s="97" t="s">
        <v>85</v>
      </c>
      <c r="E60" s="98"/>
      <c r="F60" s="98"/>
      <c r="G60" s="98"/>
      <c r="H60" s="98"/>
      <c r="I60" s="98"/>
      <c r="J60" s="99"/>
      <c r="K60" s="52"/>
      <c r="L60" s="26"/>
      <c r="M60" s="39"/>
      <c r="N60" s="26"/>
    </row>
    <row r="61" spans="2:26" ht="14.25">
      <c r="B61" s="32"/>
      <c r="C61" s="33"/>
      <c r="D61" s="89" t="s">
        <v>80</v>
      </c>
      <c r="E61" s="90"/>
      <c r="F61" s="90"/>
      <c r="G61" s="90"/>
      <c r="H61" s="90"/>
      <c r="I61" s="90"/>
      <c r="J61" s="91"/>
      <c r="K61" s="35">
        <f>K59+K60</f>
        <v>436425.62308121996</v>
      </c>
      <c r="M61" s="39"/>
      <c r="N61" s="26"/>
    </row>
    <row r="63" spans="2:26">
      <c r="E63" s="40"/>
      <c r="J63" s="3" t="s">
        <v>86</v>
      </c>
    </row>
    <row r="64" spans="2:26" ht="14.25">
      <c r="B64" s="32">
        <v>10</v>
      </c>
      <c r="C64" s="33"/>
      <c r="D64" s="34" t="s">
        <v>87</v>
      </c>
      <c r="E64" s="29"/>
      <c r="J64" s="3" t="s">
        <v>87</v>
      </c>
      <c r="L64" s="56"/>
    </row>
    <row r="65" spans="2:14" ht="14.25">
      <c r="B65" s="32">
        <v>8</v>
      </c>
      <c r="C65" s="33"/>
      <c r="D65" s="34" t="s">
        <v>67</v>
      </c>
      <c r="E65" s="41"/>
      <c r="J65" s="3" t="s">
        <v>67</v>
      </c>
      <c r="L65" s="57"/>
    </row>
    <row r="66" spans="2:14" ht="14.25">
      <c r="J66" s="4" t="s">
        <v>88</v>
      </c>
      <c r="L66" s="42">
        <f>K61-L64-L65</f>
        <v>436425.62308121996</v>
      </c>
      <c r="M66" s="26"/>
    </row>
    <row r="68" spans="2:14">
      <c r="B68" s="43" t="s">
        <v>89</v>
      </c>
    </row>
    <row r="69" spans="2:14">
      <c r="E69" s="26"/>
      <c r="J69" s="26"/>
    </row>
    <row r="70" spans="2:14" ht="12.75" hidden="1" customHeight="1" outlineLevel="1">
      <c r="B70" s="44">
        <v>1</v>
      </c>
      <c r="C70" s="87" t="s">
        <v>90</v>
      </c>
      <c r="D70" s="87"/>
      <c r="E70" s="87"/>
      <c r="F70" s="87"/>
      <c r="G70" s="87"/>
      <c r="H70" s="87"/>
      <c r="I70" s="87"/>
      <c r="J70" s="87"/>
      <c r="K70" s="87"/>
      <c r="L70" s="87"/>
      <c r="M70" s="87"/>
      <c r="N70" s="87"/>
    </row>
    <row r="71" spans="2:14" hidden="1" outlineLevel="1">
      <c r="B71" s="44"/>
      <c r="C71" s="87"/>
      <c r="D71" s="87"/>
      <c r="E71" s="87"/>
      <c r="F71" s="87"/>
      <c r="G71" s="87"/>
      <c r="H71" s="87"/>
      <c r="I71" s="87"/>
      <c r="J71" s="87"/>
      <c r="K71" s="87"/>
      <c r="L71" s="87"/>
      <c r="M71" s="87"/>
      <c r="N71" s="87"/>
    </row>
    <row r="72" spans="2:14" ht="12.75" hidden="1" customHeight="1" outlineLevel="1">
      <c r="B72" s="44"/>
      <c r="C72" s="45"/>
      <c r="D72" s="46"/>
      <c r="E72" s="46"/>
      <c r="F72" s="46"/>
      <c r="G72" s="46"/>
      <c r="H72" s="46"/>
      <c r="I72" s="46"/>
      <c r="J72" s="46"/>
      <c r="K72" s="46"/>
      <c r="L72" s="46"/>
      <c r="M72" s="46"/>
      <c r="N72" s="46"/>
    </row>
    <row r="73" spans="2:14" ht="12.75" hidden="1" customHeight="1" outlineLevel="1">
      <c r="B73" s="44">
        <v>2</v>
      </c>
      <c r="C73" s="87" t="s">
        <v>91</v>
      </c>
      <c r="D73" s="87"/>
      <c r="E73" s="87"/>
      <c r="F73" s="87"/>
      <c r="G73" s="87"/>
      <c r="H73" s="87"/>
      <c r="I73" s="87"/>
      <c r="J73" s="87"/>
      <c r="K73" s="87"/>
      <c r="L73" s="87"/>
      <c r="M73" s="87"/>
      <c r="N73" s="87"/>
    </row>
    <row r="74" spans="2:14" hidden="1" outlineLevel="1">
      <c r="B74" s="44"/>
      <c r="C74" s="87"/>
      <c r="D74" s="87"/>
      <c r="E74" s="87"/>
      <c r="F74" s="87"/>
      <c r="G74" s="87"/>
      <c r="H74" s="87"/>
      <c r="I74" s="87"/>
      <c r="J74" s="87"/>
      <c r="K74" s="87"/>
      <c r="L74" s="87"/>
      <c r="M74" s="87"/>
      <c r="N74" s="87"/>
    </row>
    <row r="75" spans="2:14" hidden="1" outlineLevel="1">
      <c r="B75" s="44"/>
      <c r="C75" s="45"/>
      <c r="D75" s="46"/>
      <c r="E75" s="46"/>
      <c r="F75" s="46"/>
      <c r="G75" s="46"/>
      <c r="H75" s="46"/>
      <c r="I75" s="46"/>
      <c r="J75" s="46"/>
      <c r="K75" s="46"/>
      <c r="L75" s="46"/>
      <c r="M75" s="46"/>
      <c r="N75" s="46"/>
    </row>
    <row r="76" spans="2:14" ht="12.75" hidden="1" customHeight="1" outlineLevel="1">
      <c r="B76" s="44">
        <v>3</v>
      </c>
      <c r="C76" s="87" t="s">
        <v>92</v>
      </c>
      <c r="D76" s="87"/>
      <c r="E76" s="87"/>
      <c r="F76" s="87"/>
      <c r="G76" s="87"/>
      <c r="H76" s="87"/>
      <c r="I76" s="87"/>
      <c r="J76" s="87"/>
      <c r="K76" s="87"/>
      <c r="L76" s="87"/>
      <c r="M76" s="87"/>
      <c r="N76" s="87"/>
    </row>
    <row r="77" spans="2:14" hidden="1" outlineLevel="1">
      <c r="B77" s="44"/>
      <c r="C77" s="45"/>
      <c r="D77" s="46"/>
      <c r="E77" s="46"/>
      <c r="F77" s="46"/>
      <c r="G77" s="46"/>
      <c r="H77" s="46"/>
      <c r="I77" s="46"/>
      <c r="J77" s="46"/>
      <c r="K77" s="46"/>
      <c r="L77" s="46"/>
      <c r="M77" s="46"/>
      <c r="N77" s="46"/>
    </row>
    <row r="78" spans="2:14" hidden="1" outlineLevel="1">
      <c r="B78" s="44">
        <v>4</v>
      </c>
      <c r="C78" s="47" t="s">
        <v>93</v>
      </c>
      <c r="D78" s="46"/>
      <c r="E78" s="46"/>
      <c r="F78" s="46"/>
      <c r="G78" s="46"/>
      <c r="H78" s="46"/>
      <c r="I78" s="46"/>
      <c r="J78" s="46"/>
      <c r="K78" s="46"/>
      <c r="L78" s="46"/>
      <c r="M78" s="46"/>
      <c r="N78" s="46"/>
    </row>
    <row r="79" spans="2:14" hidden="1" outlineLevel="1">
      <c r="B79" s="44"/>
      <c r="C79" s="45"/>
      <c r="D79" s="46"/>
      <c r="E79" s="46"/>
      <c r="F79" s="46"/>
      <c r="G79" s="46"/>
      <c r="H79" s="46"/>
      <c r="I79" s="46"/>
      <c r="J79" s="46"/>
      <c r="K79" s="46"/>
      <c r="L79" s="46"/>
      <c r="M79" s="46"/>
      <c r="N79" s="46"/>
    </row>
    <row r="80" spans="2:14" hidden="1" outlineLevel="1">
      <c r="B80" s="44">
        <v>5</v>
      </c>
      <c r="C80" s="47" t="s">
        <v>94</v>
      </c>
      <c r="D80" s="46"/>
      <c r="E80" s="46"/>
      <c r="F80" s="46"/>
      <c r="G80" s="46"/>
      <c r="H80" s="46"/>
      <c r="I80" s="46"/>
      <c r="J80" s="46"/>
      <c r="K80" s="46"/>
      <c r="L80" s="46"/>
      <c r="M80" s="46"/>
      <c r="N80" s="46"/>
    </row>
    <row r="81" spans="2:26" hidden="1" outlineLevel="1">
      <c r="B81" s="44"/>
      <c r="C81" s="45"/>
      <c r="D81" s="46"/>
      <c r="E81" s="46"/>
      <c r="F81" s="46"/>
      <c r="G81" s="46"/>
      <c r="H81" s="46"/>
      <c r="I81" s="46"/>
      <c r="J81" s="46"/>
      <c r="K81" s="46"/>
      <c r="L81" s="46"/>
      <c r="M81" s="46"/>
      <c r="N81" s="46"/>
    </row>
    <row r="82" spans="2:26" ht="12.75" hidden="1" customHeight="1" outlineLevel="1">
      <c r="B82" s="44">
        <v>6</v>
      </c>
      <c r="C82" s="87" t="s">
        <v>95</v>
      </c>
      <c r="D82" s="87"/>
      <c r="E82" s="87"/>
      <c r="F82" s="87"/>
      <c r="G82" s="87"/>
      <c r="H82" s="87"/>
      <c r="I82" s="87"/>
      <c r="J82" s="87"/>
      <c r="K82" s="87"/>
      <c r="L82" s="87"/>
      <c r="M82" s="87"/>
      <c r="N82" s="87"/>
    </row>
    <row r="83" spans="2:26" hidden="1" outlineLevel="1">
      <c r="B83" s="46"/>
      <c r="C83" s="87"/>
      <c r="D83" s="87"/>
      <c r="E83" s="87"/>
      <c r="F83" s="87"/>
      <c r="G83" s="87"/>
      <c r="H83" s="87"/>
      <c r="I83" s="87"/>
      <c r="J83" s="87"/>
      <c r="K83" s="87"/>
      <c r="L83" s="87"/>
      <c r="M83" s="87"/>
      <c r="N83" s="87"/>
    </row>
    <row r="84" spans="2:26" hidden="1" outlineLevel="1">
      <c r="B84" s="46"/>
      <c r="C84" s="87"/>
      <c r="D84" s="87"/>
      <c r="E84" s="87"/>
      <c r="F84" s="87"/>
      <c r="G84" s="87"/>
      <c r="H84" s="87"/>
      <c r="I84" s="87"/>
      <c r="J84" s="87"/>
      <c r="K84" s="87"/>
      <c r="L84" s="87"/>
      <c r="M84" s="87"/>
      <c r="N84" s="87"/>
    </row>
    <row r="85" spans="2:26" hidden="1" outlineLevel="1"/>
    <row r="86" spans="2:26" collapsed="1"/>
    <row r="87" spans="2:26" ht="21">
      <c r="B87" s="88" t="s">
        <v>109</v>
      </c>
      <c r="C87" s="88"/>
      <c r="D87" s="88"/>
      <c r="E87" s="88"/>
      <c r="F87" s="88"/>
      <c r="G87" s="88"/>
      <c r="H87" s="88"/>
      <c r="I87" s="88"/>
      <c r="J87" s="88"/>
      <c r="K87" s="88"/>
      <c r="L87" s="88"/>
      <c r="M87" s="88"/>
      <c r="N87" s="88"/>
      <c r="P87" s="100" t="s">
        <v>110</v>
      </c>
      <c r="Q87" s="100"/>
      <c r="R87" s="100"/>
      <c r="S87" s="100"/>
      <c r="T87" s="100"/>
      <c r="U87" s="100"/>
      <c r="V87" s="100"/>
      <c r="W87" s="100"/>
      <c r="X87" s="100"/>
      <c r="Y87" s="100"/>
      <c r="Z87" s="100"/>
    </row>
    <row r="89" spans="2:26" ht="14.25">
      <c r="F89" s="7" t="s">
        <v>9</v>
      </c>
      <c r="G89" s="8" t="s">
        <v>10</v>
      </c>
      <c r="S89" s="7" t="s">
        <v>9</v>
      </c>
      <c r="T89" s="61" t="s">
        <v>10</v>
      </c>
    </row>
    <row r="90" spans="2:26" ht="15">
      <c r="F90" s="7" t="s">
        <v>11</v>
      </c>
      <c r="G90" s="93" t="s">
        <v>96</v>
      </c>
      <c r="H90" s="93"/>
      <c r="S90" s="7" t="s">
        <v>11</v>
      </c>
      <c r="T90" s="93" t="s">
        <v>96</v>
      </c>
      <c r="U90" s="93"/>
    </row>
    <row r="92" spans="2:26">
      <c r="E92" s="94" t="s">
        <v>13</v>
      </c>
      <c r="F92" s="95"/>
      <c r="G92" s="95"/>
      <c r="H92" s="96"/>
      <c r="J92" s="9"/>
      <c r="K92" s="10" t="s">
        <v>14</v>
      </c>
      <c r="L92" s="10"/>
      <c r="M92" s="11"/>
      <c r="S92" s="74" t="s">
        <v>15</v>
      </c>
      <c r="T92" s="74" t="s">
        <v>16</v>
      </c>
      <c r="U92" s="74" t="s">
        <v>17</v>
      </c>
      <c r="V92" s="74" t="s">
        <v>18</v>
      </c>
      <c r="W92" s="74" t="s">
        <v>19</v>
      </c>
      <c r="X92" s="74" t="s">
        <v>20</v>
      </c>
      <c r="Y92" s="74" t="s">
        <v>21</v>
      </c>
      <c r="Z92" s="74" t="s">
        <v>97</v>
      </c>
    </row>
    <row r="93" spans="2:26" ht="27">
      <c r="B93" s="12" t="s">
        <v>23</v>
      </c>
      <c r="C93" s="13" t="s">
        <v>24</v>
      </c>
      <c r="D93" s="14" t="s">
        <v>25</v>
      </c>
      <c r="E93" s="15" t="s">
        <v>26</v>
      </c>
      <c r="F93" s="16" t="s">
        <v>27</v>
      </c>
      <c r="G93" s="16" t="s">
        <v>28</v>
      </c>
      <c r="H93" s="12" t="s">
        <v>29</v>
      </c>
      <c r="I93" s="17"/>
      <c r="J93" s="18" t="s">
        <v>26</v>
      </c>
      <c r="K93" s="16" t="s">
        <v>30</v>
      </c>
      <c r="L93" s="16" t="s">
        <v>28</v>
      </c>
      <c r="M93" s="12" t="s">
        <v>29</v>
      </c>
      <c r="N93" s="12" t="s">
        <v>31</v>
      </c>
      <c r="P93" s="75" t="s">
        <v>32</v>
      </c>
      <c r="Q93" s="75" t="s">
        <v>33</v>
      </c>
      <c r="R93" s="75" t="s">
        <v>34</v>
      </c>
      <c r="S93" s="76" t="s">
        <v>35</v>
      </c>
      <c r="T93" s="76" t="s">
        <v>36</v>
      </c>
      <c r="U93" s="76" t="s">
        <v>37</v>
      </c>
      <c r="V93" s="76" t="s">
        <v>38</v>
      </c>
      <c r="W93" s="76" t="s">
        <v>39</v>
      </c>
      <c r="X93" s="76" t="s">
        <v>40</v>
      </c>
      <c r="Y93" s="76" t="s">
        <v>41</v>
      </c>
      <c r="Z93" s="76" t="s">
        <v>42</v>
      </c>
    </row>
    <row r="94" spans="2:26" ht="15" hidden="1" customHeight="1" outlineLevel="1">
      <c r="B94" s="19">
        <v>12</v>
      </c>
      <c r="C94" s="20">
        <v>1610</v>
      </c>
      <c r="D94" s="21" t="s">
        <v>43</v>
      </c>
      <c r="E94" s="22"/>
      <c r="F94" s="22"/>
      <c r="G94" s="50"/>
      <c r="H94" s="23"/>
      <c r="I94" s="24"/>
      <c r="J94" s="22"/>
      <c r="K94" s="22"/>
      <c r="L94" s="50"/>
      <c r="M94" s="23"/>
      <c r="N94" s="25"/>
      <c r="P94" s="59">
        <v>12</v>
      </c>
      <c r="Q94" s="20">
        <v>1610</v>
      </c>
      <c r="R94" s="21" t="s">
        <v>43</v>
      </c>
      <c r="S94" s="62"/>
      <c r="T94" s="78"/>
      <c r="U94" s="62"/>
      <c r="V94" s="62"/>
      <c r="W94" s="62"/>
      <c r="X94" s="81"/>
      <c r="Y94" s="80"/>
      <c r="Z94" s="79"/>
    </row>
    <row r="95" spans="2:26" ht="25.5" hidden="1" customHeight="1" outlineLevel="1">
      <c r="B95" s="19">
        <v>12</v>
      </c>
      <c r="C95" s="20">
        <v>1611</v>
      </c>
      <c r="D95" s="21" t="s">
        <v>44</v>
      </c>
      <c r="E95" s="22"/>
      <c r="F95" s="22"/>
      <c r="G95" s="50"/>
      <c r="H95" s="23"/>
      <c r="I95" s="27"/>
      <c r="J95" s="22"/>
      <c r="K95" s="22"/>
      <c r="L95" s="50"/>
      <c r="M95" s="23"/>
      <c r="N95" s="25"/>
      <c r="P95" s="59">
        <v>12</v>
      </c>
      <c r="Q95" s="20">
        <v>1611</v>
      </c>
      <c r="R95" s="21" t="s">
        <v>44</v>
      </c>
      <c r="S95" s="62"/>
      <c r="T95" s="78"/>
      <c r="U95" s="62"/>
      <c r="V95" s="62"/>
      <c r="W95" s="62"/>
      <c r="X95" s="81"/>
      <c r="Y95" s="80"/>
      <c r="Z95" s="79"/>
    </row>
    <row r="96" spans="2:26" ht="25.5" hidden="1" customHeight="1" outlineLevel="1">
      <c r="B96" s="19" t="s">
        <v>45</v>
      </c>
      <c r="C96" s="20">
        <v>1612</v>
      </c>
      <c r="D96" s="21" t="s">
        <v>46</v>
      </c>
      <c r="E96" s="22"/>
      <c r="F96" s="22"/>
      <c r="G96" s="50"/>
      <c r="H96" s="23"/>
      <c r="I96" s="27"/>
      <c r="J96" s="22"/>
      <c r="K96" s="22"/>
      <c r="L96" s="50"/>
      <c r="M96" s="23"/>
      <c r="N96" s="25"/>
      <c r="P96" s="59" t="s">
        <v>45</v>
      </c>
      <c r="Q96" s="20">
        <v>1612</v>
      </c>
      <c r="R96" s="21" t="s">
        <v>46</v>
      </c>
      <c r="S96" s="62"/>
      <c r="T96" s="78"/>
      <c r="U96" s="62"/>
      <c r="V96" s="62"/>
      <c r="W96" s="62"/>
      <c r="X96" s="81"/>
      <c r="Y96" s="80"/>
      <c r="Z96" s="79"/>
    </row>
    <row r="97" spans="2:26" ht="15" hidden="1" customHeight="1" outlineLevel="1">
      <c r="B97" s="19"/>
      <c r="C97" s="20">
        <v>1665</v>
      </c>
      <c r="D97" s="21" t="s">
        <v>47</v>
      </c>
      <c r="E97" s="22"/>
      <c r="F97" s="22"/>
      <c r="G97" s="50"/>
      <c r="H97" s="23"/>
      <c r="I97" s="27"/>
      <c r="J97" s="22"/>
      <c r="K97" s="22"/>
      <c r="L97" s="50"/>
      <c r="M97" s="23"/>
      <c r="N97" s="25"/>
      <c r="P97" s="59"/>
      <c r="Q97" s="20">
        <v>1665</v>
      </c>
      <c r="R97" s="21" t="s">
        <v>47</v>
      </c>
      <c r="S97" s="62"/>
      <c r="T97" s="78"/>
      <c r="U97" s="62"/>
      <c r="V97" s="62"/>
      <c r="W97" s="62"/>
      <c r="X97" s="81"/>
      <c r="Y97" s="80"/>
      <c r="Z97" s="79"/>
    </row>
    <row r="98" spans="2:26" ht="15" hidden="1" customHeight="1" outlineLevel="1">
      <c r="B98" s="19"/>
      <c r="C98" s="20">
        <v>1675</v>
      </c>
      <c r="D98" s="21" t="s">
        <v>48</v>
      </c>
      <c r="E98" s="22"/>
      <c r="F98" s="22"/>
      <c r="G98" s="50"/>
      <c r="H98" s="23"/>
      <c r="I98" s="27"/>
      <c r="J98" s="22"/>
      <c r="K98" s="22"/>
      <c r="L98" s="50"/>
      <c r="M98" s="23"/>
      <c r="N98" s="25"/>
      <c r="P98" s="59"/>
      <c r="Q98" s="20">
        <v>1675</v>
      </c>
      <c r="R98" s="21" t="s">
        <v>48</v>
      </c>
      <c r="S98" s="62"/>
      <c r="T98" s="78"/>
      <c r="U98" s="62"/>
      <c r="V98" s="62"/>
      <c r="W98" s="62"/>
      <c r="X98" s="81"/>
      <c r="Y98" s="80"/>
      <c r="Z98" s="79"/>
    </row>
    <row r="99" spans="2:26" ht="15" hidden="1" customHeight="1" outlineLevel="1">
      <c r="B99" s="19" t="s">
        <v>49</v>
      </c>
      <c r="C99" s="28">
        <v>1615</v>
      </c>
      <c r="D99" s="21" t="s">
        <v>50</v>
      </c>
      <c r="E99" s="22"/>
      <c r="F99" s="22"/>
      <c r="G99" s="50"/>
      <c r="H99" s="23"/>
      <c r="I99" s="27"/>
      <c r="J99" s="22"/>
      <c r="K99" s="22"/>
      <c r="L99" s="50"/>
      <c r="M99" s="23"/>
      <c r="N99" s="25"/>
      <c r="P99" s="59" t="s">
        <v>49</v>
      </c>
      <c r="Q99" s="28">
        <v>1615</v>
      </c>
      <c r="R99" s="21" t="s">
        <v>50</v>
      </c>
      <c r="S99" s="62"/>
      <c r="T99" s="78"/>
      <c r="U99" s="62"/>
      <c r="V99" s="62"/>
      <c r="W99" s="62"/>
      <c r="X99" s="81"/>
      <c r="Y99" s="80"/>
      <c r="Z99" s="79"/>
    </row>
    <row r="100" spans="2:26" ht="15" hidden="1" customHeight="1" outlineLevel="1">
      <c r="B100" s="19">
        <v>1</v>
      </c>
      <c r="C100" s="28">
        <v>1620</v>
      </c>
      <c r="D100" s="21" t="s">
        <v>51</v>
      </c>
      <c r="E100" s="22"/>
      <c r="F100" s="22"/>
      <c r="G100" s="50"/>
      <c r="H100" s="23"/>
      <c r="I100" s="27"/>
      <c r="J100" s="22"/>
      <c r="K100" s="22"/>
      <c r="L100" s="50"/>
      <c r="M100" s="23"/>
      <c r="N100" s="25"/>
      <c r="P100" s="59">
        <v>1</v>
      </c>
      <c r="Q100" s="28">
        <v>1620</v>
      </c>
      <c r="R100" s="21" t="s">
        <v>51</v>
      </c>
      <c r="S100" s="62"/>
      <c r="T100" s="78"/>
      <c r="U100" s="62"/>
      <c r="V100" s="62"/>
      <c r="W100" s="62"/>
      <c r="X100" s="81"/>
      <c r="Y100" s="80"/>
      <c r="Z100" s="79"/>
    </row>
    <row r="101" spans="2:26" ht="14.25" collapsed="1">
      <c r="B101" s="59" t="s">
        <v>49</v>
      </c>
      <c r="C101" s="20">
        <v>1705</v>
      </c>
      <c r="D101" s="21" t="s">
        <v>50</v>
      </c>
      <c r="E101" s="22"/>
      <c r="F101" s="22"/>
      <c r="G101" s="50"/>
      <c r="H101" s="23"/>
      <c r="I101" s="27"/>
      <c r="J101" s="22"/>
      <c r="K101" s="22"/>
      <c r="L101" s="50"/>
      <c r="M101" s="23"/>
      <c r="N101" s="25"/>
      <c r="P101" s="59" t="s">
        <v>49</v>
      </c>
      <c r="Q101" s="20">
        <v>1705</v>
      </c>
      <c r="R101" s="21" t="s">
        <v>50</v>
      </c>
      <c r="S101" s="69"/>
      <c r="T101" s="83"/>
      <c r="U101" s="69"/>
      <c r="V101" s="69"/>
      <c r="W101" s="69"/>
      <c r="X101" s="84"/>
      <c r="Y101" s="85"/>
      <c r="Z101" s="86"/>
    </row>
    <row r="102" spans="2:26">
      <c r="B102" s="59">
        <v>14.1</v>
      </c>
      <c r="C102" s="28">
        <v>1706</v>
      </c>
      <c r="D102" s="21" t="s">
        <v>52</v>
      </c>
      <c r="E102" s="48">
        <f>H25</f>
        <v>2172019.2825166634</v>
      </c>
      <c r="F102" s="48"/>
      <c r="G102" s="51"/>
      <c r="H102" s="49">
        <f>E102+F102+G102</f>
        <v>2172019.2825166634</v>
      </c>
      <c r="I102" s="27"/>
      <c r="J102" s="48">
        <f>M25</f>
        <v>16290.144618874976</v>
      </c>
      <c r="K102" s="48">
        <f>Z102</f>
        <v>21720.192825166636</v>
      </c>
      <c r="L102" s="51"/>
      <c r="M102" s="49">
        <f>J102+K102-L102</f>
        <v>38010.337444041608</v>
      </c>
      <c r="N102" s="25">
        <f t="shared" ref="N102" si="11">H102-M102</f>
        <v>2134008.945072622</v>
      </c>
      <c r="P102" s="59">
        <v>14.1</v>
      </c>
      <c r="Q102" s="28">
        <v>1706</v>
      </c>
      <c r="R102" s="21" t="s">
        <v>52</v>
      </c>
      <c r="S102" s="69">
        <f>E102</f>
        <v>2172019.2825166634</v>
      </c>
      <c r="T102" s="83"/>
      <c r="U102" s="69">
        <f t="shared" ref="U102:U106" si="12">S102-T102</f>
        <v>2172019.2825166634</v>
      </c>
      <c r="V102" s="69"/>
      <c r="W102" s="69">
        <f t="shared" ref="W102:W106" si="13">U102+(V102/2)</f>
        <v>2172019.2825166634</v>
      </c>
      <c r="X102" s="84">
        <v>100</v>
      </c>
      <c r="Y102" s="85">
        <f t="shared" ref="Y102:Y106" si="14">1/X102</f>
        <v>0.01</v>
      </c>
      <c r="Z102" s="69">
        <f>(W102*Y102)</f>
        <v>21720.192825166636</v>
      </c>
    </row>
    <row r="103" spans="2:26">
      <c r="B103" s="59">
        <v>1</v>
      </c>
      <c r="C103" s="20">
        <v>1708</v>
      </c>
      <c r="D103" s="21" t="s">
        <v>51</v>
      </c>
      <c r="E103" s="48"/>
      <c r="F103" s="48"/>
      <c r="G103" s="51"/>
      <c r="H103" s="49"/>
      <c r="I103" s="27"/>
      <c r="J103" s="48"/>
      <c r="K103" s="48"/>
      <c r="L103" s="51"/>
      <c r="M103" s="49"/>
      <c r="N103" s="25"/>
      <c r="P103" s="59">
        <v>1</v>
      </c>
      <c r="Q103" s="20">
        <v>1708</v>
      </c>
      <c r="R103" s="21" t="s">
        <v>51</v>
      </c>
      <c r="S103" s="69"/>
      <c r="T103" s="83"/>
      <c r="U103" s="69"/>
      <c r="V103" s="69"/>
      <c r="W103" s="69"/>
      <c r="X103" s="84"/>
      <c r="Y103" s="85"/>
      <c r="Z103" s="86"/>
    </row>
    <row r="104" spans="2:26" ht="15" customHeight="1">
      <c r="B104" s="59">
        <v>47</v>
      </c>
      <c r="C104" s="20">
        <v>1715</v>
      </c>
      <c r="D104" s="21" t="s">
        <v>53</v>
      </c>
      <c r="E104" s="48"/>
      <c r="F104" s="48"/>
      <c r="G104" s="51"/>
      <c r="H104" s="49"/>
      <c r="I104" s="27"/>
      <c r="J104" s="48"/>
      <c r="K104" s="48"/>
      <c r="L104" s="51"/>
      <c r="M104" s="49"/>
      <c r="N104" s="25"/>
      <c r="P104" s="59">
        <v>47</v>
      </c>
      <c r="Q104" s="20">
        <v>1715</v>
      </c>
      <c r="R104" s="21" t="s">
        <v>53</v>
      </c>
      <c r="S104" s="69"/>
      <c r="T104" s="83"/>
      <c r="U104" s="69"/>
      <c r="V104" s="69"/>
      <c r="W104" s="69"/>
      <c r="X104" s="84"/>
      <c r="Y104" s="85"/>
      <c r="Z104" s="86"/>
    </row>
    <row r="105" spans="2:26">
      <c r="B105" s="59">
        <v>47</v>
      </c>
      <c r="C105" s="20">
        <v>1720</v>
      </c>
      <c r="D105" s="21" t="s">
        <v>54</v>
      </c>
      <c r="E105" s="48">
        <f>H28</f>
        <v>36377876.078774318</v>
      </c>
      <c r="F105" s="48"/>
      <c r="G105" s="51"/>
      <c r="H105" s="49">
        <f>E105+F105+G105</f>
        <v>36377876.078774318</v>
      </c>
      <c r="I105" s="27"/>
      <c r="J105" s="48">
        <f>M28</f>
        <v>303148.96732311934</v>
      </c>
      <c r="K105" s="48">
        <f>Z105</f>
        <v>404198.62309749244</v>
      </c>
      <c r="L105" s="51"/>
      <c r="M105" s="49">
        <f>J105+K105-L105</f>
        <v>707347.59042061178</v>
      </c>
      <c r="N105" s="25">
        <f t="shared" ref="N105:N106" si="15">H105-M105</f>
        <v>35670528.488353707</v>
      </c>
      <c r="P105" s="59">
        <v>47</v>
      </c>
      <c r="Q105" s="20">
        <v>1720</v>
      </c>
      <c r="R105" s="21" t="s">
        <v>54</v>
      </c>
      <c r="S105" s="69">
        <f>E105</f>
        <v>36377876.078774318</v>
      </c>
      <c r="T105" s="83"/>
      <c r="U105" s="69">
        <f t="shared" si="12"/>
        <v>36377876.078774318</v>
      </c>
      <c r="V105" s="69"/>
      <c r="W105" s="69">
        <f t="shared" si="13"/>
        <v>36377876.078774318</v>
      </c>
      <c r="X105" s="84">
        <v>90</v>
      </c>
      <c r="Y105" s="85">
        <f t="shared" si="14"/>
        <v>1.1111111111111112E-2</v>
      </c>
      <c r="Z105" s="69">
        <f>(W105*Y105)</f>
        <v>404198.62309749244</v>
      </c>
    </row>
    <row r="106" spans="2:26">
      <c r="B106" s="59">
        <v>47</v>
      </c>
      <c r="C106" s="20">
        <v>1730</v>
      </c>
      <c r="D106" s="21" t="s">
        <v>55</v>
      </c>
      <c r="E106" s="48">
        <f>H29</f>
        <v>10137241.298709022</v>
      </c>
      <c r="F106" s="48"/>
      <c r="G106" s="51"/>
      <c r="H106" s="49">
        <f>E106+F106+G106</f>
        <v>10137241.298709022</v>
      </c>
      <c r="I106" s="27"/>
      <c r="J106" s="48">
        <f>M29</f>
        <v>116986.51113922562</v>
      </c>
      <c r="K106" s="48">
        <f>Z106</f>
        <v>155982.01485230084</v>
      </c>
      <c r="L106" s="51"/>
      <c r="M106" s="49">
        <f>J106+K106-L106</f>
        <v>272968.52599152643</v>
      </c>
      <c r="N106" s="25">
        <f t="shared" si="15"/>
        <v>9864272.7727174945</v>
      </c>
      <c r="P106" s="59">
        <v>47</v>
      </c>
      <c r="Q106" s="20">
        <v>1730</v>
      </c>
      <c r="R106" s="21" t="s">
        <v>55</v>
      </c>
      <c r="S106" s="69">
        <f>E106</f>
        <v>10137241.298709022</v>
      </c>
      <c r="T106" s="83"/>
      <c r="U106" s="69">
        <f t="shared" si="12"/>
        <v>10137241.298709022</v>
      </c>
      <c r="V106" s="69">
        <f>F106</f>
        <v>0</v>
      </c>
      <c r="W106" s="69">
        <f t="shared" si="13"/>
        <v>10137241.298709022</v>
      </c>
      <c r="X106" s="84">
        <v>64.989808653952579</v>
      </c>
      <c r="Y106" s="85">
        <f t="shared" si="14"/>
        <v>1.5387027915786632E-2</v>
      </c>
      <c r="Z106" s="69">
        <f>(W106*Y106)</f>
        <v>155982.01485230084</v>
      </c>
    </row>
    <row r="107" spans="2:26" ht="15" customHeight="1">
      <c r="B107" s="59">
        <v>47</v>
      </c>
      <c r="C107" s="20">
        <v>1735</v>
      </c>
      <c r="D107" s="21" t="s">
        <v>56</v>
      </c>
      <c r="E107" s="22"/>
      <c r="F107" s="22"/>
      <c r="G107" s="50"/>
      <c r="H107" s="23"/>
      <c r="I107" s="27"/>
      <c r="J107" s="22"/>
      <c r="K107" s="22"/>
      <c r="L107" s="50"/>
      <c r="M107" s="23"/>
      <c r="N107" s="25"/>
      <c r="P107" s="59">
        <v>47</v>
      </c>
      <c r="Q107" s="20">
        <v>1735</v>
      </c>
      <c r="R107" s="21" t="s">
        <v>56</v>
      </c>
      <c r="S107" s="69"/>
      <c r="T107" s="83"/>
      <c r="U107" s="69"/>
      <c r="V107" s="69"/>
      <c r="W107" s="69"/>
      <c r="X107" s="84"/>
      <c r="Y107" s="85"/>
      <c r="Z107" s="86"/>
    </row>
    <row r="108" spans="2:26" ht="15" customHeight="1">
      <c r="B108" s="59">
        <v>47</v>
      </c>
      <c r="C108" s="20">
        <v>1740</v>
      </c>
      <c r="D108" s="21" t="s">
        <v>57</v>
      </c>
      <c r="E108" s="22"/>
      <c r="F108" s="22"/>
      <c r="G108" s="50"/>
      <c r="H108" s="23"/>
      <c r="I108" s="27"/>
      <c r="J108" s="22"/>
      <c r="K108" s="22"/>
      <c r="L108" s="50"/>
      <c r="M108" s="23"/>
      <c r="N108" s="25"/>
      <c r="P108" s="59">
        <v>47</v>
      </c>
      <c r="Q108" s="20">
        <v>1740</v>
      </c>
      <c r="R108" s="21" t="s">
        <v>57</v>
      </c>
      <c r="S108" s="69"/>
      <c r="T108" s="83"/>
      <c r="U108" s="69"/>
      <c r="V108" s="69"/>
      <c r="W108" s="69"/>
      <c r="X108" s="84"/>
      <c r="Y108" s="85"/>
      <c r="Z108" s="86"/>
    </row>
    <row r="109" spans="2:26" ht="14.25">
      <c r="B109" s="59">
        <v>17</v>
      </c>
      <c r="C109" s="20">
        <v>1745</v>
      </c>
      <c r="D109" s="21" t="s">
        <v>58</v>
      </c>
      <c r="E109" s="22"/>
      <c r="F109" s="22"/>
      <c r="G109" s="50"/>
      <c r="H109" s="23"/>
      <c r="I109" s="27"/>
      <c r="J109" s="22"/>
      <c r="K109" s="22"/>
      <c r="L109" s="50"/>
      <c r="M109" s="23"/>
      <c r="N109" s="25"/>
      <c r="P109" s="59">
        <v>17</v>
      </c>
      <c r="Q109" s="20">
        <v>1745</v>
      </c>
      <c r="R109" s="21" t="s">
        <v>58</v>
      </c>
      <c r="S109" s="69"/>
      <c r="T109" s="83"/>
      <c r="U109" s="69"/>
      <c r="V109" s="69"/>
      <c r="W109" s="69"/>
      <c r="X109" s="84"/>
      <c r="Y109" s="85"/>
      <c r="Z109" s="86"/>
    </row>
    <row r="110" spans="2:26" ht="15" hidden="1" customHeight="1" outlineLevel="1">
      <c r="B110" s="19">
        <v>47</v>
      </c>
      <c r="C110" s="20">
        <v>1830</v>
      </c>
      <c r="D110" s="21" t="s">
        <v>59</v>
      </c>
      <c r="E110" s="22"/>
      <c r="F110" s="22"/>
      <c r="G110" s="50"/>
      <c r="H110" s="23"/>
      <c r="I110" s="27"/>
      <c r="J110" s="22"/>
      <c r="K110" s="22"/>
      <c r="L110" s="50"/>
      <c r="M110" s="23"/>
      <c r="N110" s="25"/>
      <c r="P110" s="59">
        <v>47</v>
      </c>
      <c r="Q110" s="20">
        <v>1830</v>
      </c>
      <c r="R110" s="21" t="s">
        <v>59</v>
      </c>
      <c r="S110" s="62"/>
      <c r="T110" s="78"/>
      <c r="U110" s="62"/>
      <c r="V110" s="62"/>
      <c r="W110" s="62"/>
      <c r="X110" s="81"/>
      <c r="Y110" s="80"/>
      <c r="Z110" s="79"/>
    </row>
    <row r="111" spans="2:26" ht="14.1" hidden="1" customHeight="1" outlineLevel="1">
      <c r="B111" s="19">
        <v>47</v>
      </c>
      <c r="C111" s="20">
        <v>1835</v>
      </c>
      <c r="D111" s="21" t="s">
        <v>60</v>
      </c>
      <c r="E111" s="22"/>
      <c r="F111" s="22"/>
      <c r="G111" s="50"/>
      <c r="H111" s="23"/>
      <c r="I111" s="27"/>
      <c r="J111" s="22"/>
      <c r="K111" s="22"/>
      <c r="L111" s="50"/>
      <c r="M111" s="23"/>
      <c r="N111" s="25"/>
      <c r="P111" s="59">
        <v>47</v>
      </c>
      <c r="Q111" s="20">
        <v>1835</v>
      </c>
      <c r="R111" s="21" t="s">
        <v>60</v>
      </c>
      <c r="S111" s="62"/>
      <c r="T111" s="78"/>
      <c r="U111" s="62"/>
      <c r="V111" s="62"/>
      <c r="W111" s="62"/>
      <c r="X111" s="81"/>
      <c r="Y111" s="80"/>
      <c r="Z111" s="79"/>
    </row>
    <row r="112" spans="2:26" ht="15" hidden="1" customHeight="1" outlineLevel="1">
      <c r="B112" s="19" t="s">
        <v>49</v>
      </c>
      <c r="C112" s="20">
        <v>1905</v>
      </c>
      <c r="D112" s="21" t="s">
        <v>50</v>
      </c>
      <c r="E112" s="22"/>
      <c r="F112" s="22"/>
      <c r="G112" s="50"/>
      <c r="H112" s="23"/>
      <c r="I112" s="27"/>
      <c r="J112" s="22"/>
      <c r="K112" s="22"/>
      <c r="L112" s="50"/>
      <c r="M112" s="23"/>
      <c r="N112" s="25"/>
      <c r="P112" s="59" t="s">
        <v>49</v>
      </c>
      <c r="Q112" s="20">
        <v>1905</v>
      </c>
      <c r="R112" s="21" t="s">
        <v>50</v>
      </c>
      <c r="S112" s="62"/>
      <c r="T112" s="78"/>
      <c r="U112" s="62"/>
      <c r="V112" s="62"/>
      <c r="W112" s="62"/>
      <c r="X112" s="81"/>
      <c r="Y112" s="80"/>
      <c r="Z112" s="79"/>
    </row>
    <row r="113" spans="2:26" ht="15" hidden="1" customHeight="1" outlineLevel="1">
      <c r="B113" s="19">
        <v>47</v>
      </c>
      <c r="C113" s="20">
        <v>1908</v>
      </c>
      <c r="D113" s="21" t="s">
        <v>61</v>
      </c>
      <c r="E113" s="22"/>
      <c r="F113" s="22"/>
      <c r="G113" s="50"/>
      <c r="H113" s="23"/>
      <c r="I113" s="27"/>
      <c r="J113" s="22"/>
      <c r="K113" s="22"/>
      <c r="L113" s="50"/>
      <c r="M113" s="23"/>
      <c r="N113" s="25"/>
      <c r="P113" s="59">
        <v>47</v>
      </c>
      <c r="Q113" s="20">
        <v>1908</v>
      </c>
      <c r="R113" s="21" t="s">
        <v>61</v>
      </c>
      <c r="S113" s="62"/>
      <c r="T113" s="78"/>
      <c r="U113" s="62"/>
      <c r="V113" s="62"/>
      <c r="W113" s="62"/>
      <c r="X113" s="81"/>
      <c r="Y113" s="80"/>
      <c r="Z113" s="79"/>
    </row>
    <row r="114" spans="2:26" ht="15" hidden="1" customHeight="1" outlineLevel="1">
      <c r="B114" s="19">
        <v>13</v>
      </c>
      <c r="C114" s="20">
        <v>1910</v>
      </c>
      <c r="D114" s="21" t="s">
        <v>62</v>
      </c>
      <c r="E114" s="22"/>
      <c r="F114" s="22"/>
      <c r="G114" s="50"/>
      <c r="H114" s="23"/>
      <c r="I114" s="27"/>
      <c r="J114" s="22"/>
      <c r="K114" s="22"/>
      <c r="L114" s="50"/>
      <c r="M114" s="23"/>
      <c r="N114" s="25"/>
      <c r="P114" s="59">
        <v>13</v>
      </c>
      <c r="Q114" s="20">
        <v>1910</v>
      </c>
      <c r="R114" s="21" t="s">
        <v>62</v>
      </c>
      <c r="S114" s="62"/>
      <c r="T114" s="78"/>
      <c r="U114" s="62"/>
      <c r="V114" s="62"/>
      <c r="W114" s="62"/>
      <c r="X114" s="81"/>
      <c r="Y114" s="80"/>
      <c r="Z114" s="79"/>
    </row>
    <row r="115" spans="2:26" ht="15" hidden="1" customHeight="1" outlineLevel="1">
      <c r="B115" s="19">
        <v>8</v>
      </c>
      <c r="C115" s="20">
        <v>1915</v>
      </c>
      <c r="D115" s="21" t="s">
        <v>63</v>
      </c>
      <c r="E115" s="22"/>
      <c r="F115" s="22"/>
      <c r="G115" s="50"/>
      <c r="H115" s="23"/>
      <c r="I115" s="27"/>
      <c r="J115" s="22"/>
      <c r="K115" s="22"/>
      <c r="L115" s="50"/>
      <c r="M115" s="23"/>
      <c r="N115" s="25"/>
      <c r="P115" s="59">
        <v>8</v>
      </c>
      <c r="Q115" s="20">
        <v>1915</v>
      </c>
      <c r="R115" s="21" t="s">
        <v>63</v>
      </c>
      <c r="S115" s="62"/>
      <c r="T115" s="78"/>
      <c r="U115" s="62"/>
      <c r="V115" s="62"/>
      <c r="W115" s="62"/>
      <c r="X115" s="81"/>
      <c r="Y115" s="80"/>
      <c r="Z115" s="79"/>
    </row>
    <row r="116" spans="2:26" ht="15" hidden="1" customHeight="1" outlineLevel="1">
      <c r="B116" s="19">
        <v>10</v>
      </c>
      <c r="C116" s="20">
        <v>1920</v>
      </c>
      <c r="D116" s="21" t="s">
        <v>64</v>
      </c>
      <c r="E116" s="22"/>
      <c r="F116" s="22"/>
      <c r="G116" s="50"/>
      <c r="H116" s="23"/>
      <c r="I116" s="27"/>
      <c r="J116" s="22"/>
      <c r="K116" s="22"/>
      <c r="L116" s="50"/>
      <c r="M116" s="23"/>
      <c r="N116" s="25"/>
      <c r="P116" s="59">
        <v>10</v>
      </c>
      <c r="Q116" s="20">
        <v>1920</v>
      </c>
      <c r="R116" s="21" t="s">
        <v>64</v>
      </c>
      <c r="S116" s="62"/>
      <c r="T116" s="78"/>
      <c r="U116" s="62"/>
      <c r="V116" s="62"/>
      <c r="W116" s="62"/>
      <c r="X116" s="81"/>
      <c r="Y116" s="80"/>
      <c r="Z116" s="79"/>
    </row>
    <row r="117" spans="2:26" ht="15" hidden="1" customHeight="1" outlineLevel="1">
      <c r="B117" s="19">
        <v>50</v>
      </c>
      <c r="C117" s="28">
        <v>1925</v>
      </c>
      <c r="D117" s="21" t="s">
        <v>65</v>
      </c>
      <c r="E117" s="22"/>
      <c r="F117" s="22"/>
      <c r="G117" s="50"/>
      <c r="H117" s="23"/>
      <c r="I117" s="27"/>
      <c r="J117" s="22"/>
      <c r="K117" s="22"/>
      <c r="L117" s="50"/>
      <c r="M117" s="23"/>
      <c r="N117" s="25"/>
      <c r="P117" s="59">
        <v>50</v>
      </c>
      <c r="Q117" s="28">
        <v>1925</v>
      </c>
      <c r="R117" s="21" t="s">
        <v>65</v>
      </c>
      <c r="S117" s="62"/>
      <c r="T117" s="78"/>
      <c r="U117" s="62"/>
      <c r="V117" s="62"/>
      <c r="W117" s="62"/>
      <c r="X117" s="81"/>
      <c r="Y117" s="80"/>
      <c r="Z117" s="79"/>
    </row>
    <row r="118" spans="2:26" ht="15" hidden="1" customHeight="1" outlineLevel="1">
      <c r="B118" s="19">
        <v>10</v>
      </c>
      <c r="C118" s="20">
        <v>1930</v>
      </c>
      <c r="D118" s="21" t="s">
        <v>66</v>
      </c>
      <c r="E118" s="22"/>
      <c r="F118" s="22"/>
      <c r="G118" s="50"/>
      <c r="H118" s="23"/>
      <c r="I118" s="27"/>
      <c r="J118" s="22"/>
      <c r="K118" s="22"/>
      <c r="L118" s="50"/>
      <c r="M118" s="23"/>
      <c r="N118" s="25"/>
      <c r="P118" s="59">
        <v>10</v>
      </c>
      <c r="Q118" s="20">
        <v>1930</v>
      </c>
      <c r="R118" s="21" t="s">
        <v>66</v>
      </c>
      <c r="S118" s="62"/>
      <c r="T118" s="78"/>
      <c r="U118" s="62"/>
      <c r="V118" s="62"/>
      <c r="W118" s="62"/>
      <c r="X118" s="81"/>
      <c r="Y118" s="80"/>
      <c r="Z118" s="79"/>
    </row>
    <row r="119" spans="2:26" ht="15" hidden="1" customHeight="1" outlineLevel="1">
      <c r="B119" s="19">
        <v>8</v>
      </c>
      <c r="C119" s="20">
        <v>1935</v>
      </c>
      <c r="D119" s="21" t="s">
        <v>67</v>
      </c>
      <c r="E119" s="22"/>
      <c r="F119" s="22"/>
      <c r="G119" s="50"/>
      <c r="H119" s="23"/>
      <c r="I119" s="27"/>
      <c r="J119" s="22"/>
      <c r="K119" s="22"/>
      <c r="L119" s="50"/>
      <c r="M119" s="23"/>
      <c r="N119" s="25"/>
      <c r="P119" s="59">
        <v>8</v>
      </c>
      <c r="Q119" s="20">
        <v>1935</v>
      </c>
      <c r="R119" s="21" t="s">
        <v>67</v>
      </c>
      <c r="S119" s="62"/>
      <c r="T119" s="78"/>
      <c r="U119" s="62"/>
      <c r="V119" s="62"/>
      <c r="W119" s="62"/>
      <c r="X119" s="81"/>
      <c r="Y119" s="80"/>
      <c r="Z119" s="79"/>
    </row>
    <row r="120" spans="2:26" ht="15" hidden="1" customHeight="1" outlineLevel="1">
      <c r="B120" s="19">
        <v>8</v>
      </c>
      <c r="C120" s="20">
        <v>1940</v>
      </c>
      <c r="D120" s="21" t="s">
        <v>68</v>
      </c>
      <c r="E120" s="22"/>
      <c r="F120" s="22"/>
      <c r="G120" s="50"/>
      <c r="H120" s="23"/>
      <c r="I120" s="27"/>
      <c r="J120" s="22"/>
      <c r="K120" s="22"/>
      <c r="L120" s="50"/>
      <c r="M120" s="23"/>
      <c r="N120" s="25"/>
      <c r="P120" s="59">
        <v>8</v>
      </c>
      <c r="Q120" s="20">
        <v>1940</v>
      </c>
      <c r="R120" s="21" t="s">
        <v>68</v>
      </c>
      <c r="S120" s="62"/>
      <c r="T120" s="78"/>
      <c r="U120" s="62"/>
      <c r="V120" s="62"/>
      <c r="W120" s="62"/>
      <c r="X120" s="81"/>
      <c r="Y120" s="80"/>
      <c r="Z120" s="79"/>
    </row>
    <row r="121" spans="2:26" ht="15" hidden="1" customHeight="1" outlineLevel="1">
      <c r="B121" s="19">
        <v>8</v>
      </c>
      <c r="C121" s="20">
        <v>1945</v>
      </c>
      <c r="D121" s="21" t="s">
        <v>69</v>
      </c>
      <c r="E121" s="22"/>
      <c r="F121" s="22"/>
      <c r="G121" s="50"/>
      <c r="H121" s="23"/>
      <c r="I121" s="27"/>
      <c r="J121" s="22"/>
      <c r="K121" s="22"/>
      <c r="L121" s="50"/>
      <c r="M121" s="23"/>
      <c r="N121" s="25"/>
      <c r="P121" s="59">
        <v>8</v>
      </c>
      <c r="Q121" s="20">
        <v>1945</v>
      </c>
      <c r="R121" s="21" t="s">
        <v>69</v>
      </c>
      <c r="S121" s="62"/>
      <c r="T121" s="78"/>
      <c r="U121" s="62"/>
      <c r="V121" s="62"/>
      <c r="W121" s="62"/>
      <c r="X121" s="81"/>
      <c r="Y121" s="80"/>
      <c r="Z121" s="79"/>
    </row>
    <row r="122" spans="2:26" ht="15" hidden="1" customHeight="1" outlineLevel="1">
      <c r="B122" s="19">
        <v>8</v>
      </c>
      <c r="C122" s="20">
        <v>1950</v>
      </c>
      <c r="D122" s="21" t="s">
        <v>70</v>
      </c>
      <c r="E122" s="22"/>
      <c r="F122" s="22"/>
      <c r="G122" s="50"/>
      <c r="H122" s="23"/>
      <c r="I122" s="27"/>
      <c r="J122" s="22"/>
      <c r="K122" s="22"/>
      <c r="L122" s="50"/>
      <c r="M122" s="23"/>
      <c r="N122" s="25"/>
      <c r="P122" s="59">
        <v>8</v>
      </c>
      <c r="Q122" s="20">
        <v>1950</v>
      </c>
      <c r="R122" s="21" t="s">
        <v>70</v>
      </c>
      <c r="S122" s="62"/>
      <c r="T122" s="78"/>
      <c r="U122" s="62"/>
      <c r="V122" s="62"/>
      <c r="W122" s="62"/>
      <c r="X122" s="81"/>
      <c r="Y122" s="80"/>
      <c r="Z122" s="79"/>
    </row>
    <row r="123" spans="2:26" ht="15" hidden="1" customHeight="1" outlineLevel="1">
      <c r="B123" s="19">
        <v>8</v>
      </c>
      <c r="C123" s="20">
        <v>1955</v>
      </c>
      <c r="D123" s="21" t="s">
        <v>71</v>
      </c>
      <c r="E123" s="22"/>
      <c r="F123" s="22"/>
      <c r="G123" s="50"/>
      <c r="H123" s="23"/>
      <c r="I123" s="27"/>
      <c r="J123" s="22"/>
      <c r="K123" s="22"/>
      <c r="L123" s="50"/>
      <c r="M123" s="23"/>
      <c r="N123" s="25"/>
      <c r="P123" s="59">
        <v>8</v>
      </c>
      <c r="Q123" s="20">
        <v>1955</v>
      </c>
      <c r="R123" s="21" t="s">
        <v>71</v>
      </c>
      <c r="S123" s="62"/>
      <c r="T123" s="78"/>
      <c r="U123" s="62"/>
      <c r="V123" s="62"/>
      <c r="W123" s="62"/>
      <c r="X123" s="81"/>
      <c r="Y123" s="80"/>
      <c r="Z123" s="79"/>
    </row>
    <row r="124" spans="2:26" ht="14.1" hidden="1" customHeight="1" outlineLevel="1">
      <c r="B124" s="19">
        <v>8</v>
      </c>
      <c r="C124" s="20">
        <v>1960</v>
      </c>
      <c r="D124" s="21" t="s">
        <v>72</v>
      </c>
      <c r="E124" s="22"/>
      <c r="F124" s="22"/>
      <c r="G124" s="50"/>
      <c r="H124" s="23"/>
      <c r="I124" s="27"/>
      <c r="J124" s="22"/>
      <c r="K124" s="22"/>
      <c r="L124" s="50"/>
      <c r="M124" s="23"/>
      <c r="N124" s="25"/>
      <c r="P124" s="59">
        <v>8</v>
      </c>
      <c r="Q124" s="20">
        <v>1960</v>
      </c>
      <c r="R124" s="21" t="s">
        <v>72</v>
      </c>
      <c r="S124" s="62"/>
      <c r="T124" s="78"/>
      <c r="U124" s="62"/>
      <c r="V124" s="62"/>
      <c r="W124" s="62"/>
      <c r="X124" s="81"/>
      <c r="Y124" s="80"/>
      <c r="Z124" s="79"/>
    </row>
    <row r="125" spans="2:26" ht="25.5" hidden="1" customHeight="1" outlineLevel="1">
      <c r="B125" s="30">
        <v>47</v>
      </c>
      <c r="C125" s="20">
        <v>1970</v>
      </c>
      <c r="D125" s="21" t="s">
        <v>73</v>
      </c>
      <c r="E125" s="22"/>
      <c r="F125" s="22"/>
      <c r="G125" s="50"/>
      <c r="H125" s="23"/>
      <c r="I125" s="27"/>
      <c r="J125" s="22"/>
      <c r="K125" s="22"/>
      <c r="L125" s="50"/>
      <c r="M125" s="23"/>
      <c r="N125" s="25"/>
      <c r="P125" s="72">
        <v>47</v>
      </c>
      <c r="Q125" s="20">
        <v>1970</v>
      </c>
      <c r="R125" s="21" t="s">
        <v>73</v>
      </c>
      <c r="S125" s="62"/>
      <c r="T125" s="78"/>
      <c r="U125" s="62"/>
      <c r="V125" s="62"/>
      <c r="W125" s="62"/>
      <c r="X125" s="81"/>
      <c r="Y125" s="80"/>
      <c r="Z125" s="79"/>
    </row>
    <row r="126" spans="2:26" ht="25.5" hidden="1" customHeight="1" outlineLevel="1">
      <c r="B126" s="19">
        <v>47</v>
      </c>
      <c r="C126" s="20">
        <v>1975</v>
      </c>
      <c r="D126" s="21" t="s">
        <v>74</v>
      </c>
      <c r="E126" s="22"/>
      <c r="F126" s="22"/>
      <c r="G126" s="50"/>
      <c r="H126" s="23"/>
      <c r="I126" s="27"/>
      <c r="J126" s="22"/>
      <c r="K126" s="22"/>
      <c r="L126" s="50"/>
      <c r="M126" s="23"/>
      <c r="N126" s="25"/>
      <c r="P126" s="59">
        <v>47</v>
      </c>
      <c r="Q126" s="20">
        <v>1975</v>
      </c>
      <c r="R126" s="21" t="s">
        <v>74</v>
      </c>
      <c r="S126" s="62"/>
      <c r="T126" s="78"/>
      <c r="U126" s="62"/>
      <c r="V126" s="62"/>
      <c r="W126" s="62"/>
      <c r="X126" s="81"/>
      <c r="Y126" s="80"/>
      <c r="Z126" s="79"/>
    </row>
    <row r="127" spans="2:26" ht="15" hidden="1" customHeight="1" outlineLevel="1">
      <c r="B127" s="19">
        <v>47</v>
      </c>
      <c r="C127" s="20">
        <v>1980</v>
      </c>
      <c r="D127" s="21" t="s">
        <v>75</v>
      </c>
      <c r="E127" s="22"/>
      <c r="F127" s="22"/>
      <c r="G127" s="50"/>
      <c r="H127" s="23"/>
      <c r="I127" s="27"/>
      <c r="J127" s="22"/>
      <c r="K127" s="22"/>
      <c r="L127" s="50"/>
      <c r="M127" s="23"/>
      <c r="N127" s="25"/>
      <c r="P127" s="59">
        <v>47</v>
      </c>
      <c r="Q127" s="20">
        <v>1980</v>
      </c>
      <c r="R127" s="21" t="s">
        <v>75</v>
      </c>
      <c r="S127" s="62"/>
      <c r="T127" s="78"/>
      <c r="U127" s="62"/>
      <c r="V127" s="62"/>
      <c r="W127" s="62"/>
      <c r="X127" s="81"/>
      <c r="Y127" s="80"/>
      <c r="Z127" s="79"/>
    </row>
    <row r="128" spans="2:26" ht="15" hidden="1" customHeight="1" outlineLevel="1">
      <c r="B128" s="19">
        <v>47</v>
      </c>
      <c r="C128" s="20">
        <v>1985</v>
      </c>
      <c r="D128" s="21" t="s">
        <v>76</v>
      </c>
      <c r="E128" s="22"/>
      <c r="F128" s="22"/>
      <c r="G128" s="50"/>
      <c r="H128" s="23"/>
      <c r="I128" s="27"/>
      <c r="J128" s="22"/>
      <c r="K128" s="22"/>
      <c r="L128" s="50"/>
      <c r="M128" s="23"/>
      <c r="N128" s="25"/>
      <c r="P128" s="59">
        <v>47</v>
      </c>
      <c r="Q128" s="20">
        <v>1985</v>
      </c>
      <c r="R128" s="21" t="s">
        <v>76</v>
      </c>
      <c r="S128" s="62"/>
      <c r="T128" s="78"/>
      <c r="U128" s="62"/>
      <c r="V128" s="62"/>
      <c r="W128" s="62"/>
      <c r="X128" s="81"/>
      <c r="Y128" s="80"/>
      <c r="Z128" s="79"/>
    </row>
    <row r="129" spans="2:26" ht="15" hidden="1" customHeight="1" outlineLevel="1">
      <c r="B129" s="30">
        <v>47</v>
      </c>
      <c r="C129" s="20">
        <v>1990</v>
      </c>
      <c r="D129" s="31" t="s">
        <v>77</v>
      </c>
      <c r="E129" s="22"/>
      <c r="F129" s="22"/>
      <c r="G129" s="50"/>
      <c r="H129" s="23"/>
      <c r="I129" s="27"/>
      <c r="J129" s="22"/>
      <c r="K129" s="22"/>
      <c r="L129" s="50"/>
      <c r="M129" s="23"/>
      <c r="N129" s="25"/>
      <c r="P129" s="72">
        <v>47</v>
      </c>
      <c r="Q129" s="20">
        <v>1990</v>
      </c>
      <c r="R129" s="31" t="s">
        <v>77</v>
      </c>
      <c r="S129" s="62"/>
      <c r="T129" s="78"/>
      <c r="U129" s="62"/>
      <c r="V129" s="62"/>
      <c r="W129" s="62"/>
      <c r="X129" s="81"/>
      <c r="Y129" s="80"/>
      <c r="Z129" s="79"/>
    </row>
    <row r="130" spans="2:26" ht="15" hidden="1" customHeight="1" outlineLevel="1">
      <c r="B130" s="19">
        <v>47</v>
      </c>
      <c r="C130" s="20">
        <v>1995</v>
      </c>
      <c r="D130" s="21" t="s">
        <v>78</v>
      </c>
      <c r="E130" s="22"/>
      <c r="F130" s="22"/>
      <c r="G130" s="50"/>
      <c r="H130" s="23"/>
      <c r="I130" s="27"/>
      <c r="J130" s="22"/>
      <c r="K130" s="22"/>
      <c r="L130" s="50"/>
      <c r="M130" s="23"/>
      <c r="N130" s="25"/>
      <c r="P130" s="59">
        <v>47</v>
      </c>
      <c r="Q130" s="20">
        <v>1995</v>
      </c>
      <c r="R130" s="21" t="s">
        <v>78</v>
      </c>
      <c r="S130" s="62"/>
      <c r="T130" s="78"/>
      <c r="U130" s="62"/>
      <c r="V130" s="62"/>
      <c r="W130" s="62"/>
      <c r="X130" s="81"/>
      <c r="Y130" s="80"/>
      <c r="Z130" s="79"/>
    </row>
    <row r="131" spans="2:26" ht="15" hidden="1" customHeight="1" outlineLevel="1">
      <c r="B131" s="19">
        <v>47</v>
      </c>
      <c r="C131" s="20">
        <v>2440</v>
      </c>
      <c r="D131" s="21" t="s">
        <v>79</v>
      </c>
      <c r="E131" s="22"/>
      <c r="F131" s="22"/>
      <c r="G131" s="50"/>
      <c r="H131" s="23"/>
      <c r="J131" s="22"/>
      <c r="K131" s="22"/>
      <c r="L131" s="50"/>
      <c r="M131" s="23"/>
      <c r="N131" s="25"/>
      <c r="P131" s="59">
        <v>47</v>
      </c>
      <c r="Q131" s="20">
        <v>2440</v>
      </c>
      <c r="R131" s="21" t="s">
        <v>79</v>
      </c>
      <c r="S131" s="62"/>
      <c r="T131" s="78"/>
      <c r="U131" s="62"/>
      <c r="V131" s="62"/>
      <c r="W131" s="62"/>
      <c r="X131" s="81"/>
      <c r="Y131" s="80"/>
      <c r="Z131" s="79"/>
    </row>
    <row r="132" spans="2:26" ht="15" collapsed="1">
      <c r="B132" s="32"/>
      <c r="C132" s="33"/>
      <c r="D132" s="34"/>
      <c r="E132" s="34"/>
      <c r="F132" s="34"/>
      <c r="G132" s="58"/>
      <c r="H132" s="23"/>
      <c r="J132" s="34"/>
      <c r="K132" s="22"/>
      <c r="L132" s="50"/>
      <c r="M132" s="23"/>
      <c r="N132" s="25"/>
      <c r="P132" s="32"/>
      <c r="Q132" s="33"/>
      <c r="R132" s="73" t="s">
        <v>80</v>
      </c>
      <c r="S132" s="36">
        <f>SUM(S94:S131)</f>
        <v>48687136.660000004</v>
      </c>
      <c r="T132" s="36">
        <f t="shared" ref="T132:Z132" si="16">SUM(T94:T131)</f>
        <v>0</v>
      </c>
      <c r="U132" s="36">
        <f t="shared" si="16"/>
        <v>48687136.660000004</v>
      </c>
      <c r="V132" s="36">
        <f t="shared" si="16"/>
        <v>0</v>
      </c>
      <c r="W132" s="36">
        <f t="shared" si="16"/>
        <v>48687136.660000004</v>
      </c>
      <c r="X132" s="77"/>
      <c r="Y132" s="82"/>
      <c r="Z132" s="36">
        <f t="shared" si="16"/>
        <v>581900.83077495988</v>
      </c>
    </row>
    <row r="133" spans="2:26">
      <c r="B133" s="32"/>
      <c r="C133" s="33"/>
      <c r="D133" s="35" t="s">
        <v>81</v>
      </c>
      <c r="E133" s="36">
        <f>SUM(E94:E132)</f>
        <v>48687136.660000004</v>
      </c>
      <c r="F133" s="36">
        <f>SUM(F94:F132)</f>
        <v>0</v>
      </c>
      <c r="G133" s="36">
        <f>SUM(G94:G132)</f>
        <v>0</v>
      </c>
      <c r="H133" s="36">
        <f>SUM(H94:H132)</f>
        <v>48687136.660000004</v>
      </c>
      <c r="I133" s="35"/>
      <c r="J133" s="36">
        <f>SUM(J94:J132)</f>
        <v>436425.62308121996</v>
      </c>
      <c r="K133" s="36">
        <f>SUM(K94:K132)</f>
        <v>581900.83077495988</v>
      </c>
      <c r="L133" s="36">
        <f>SUM(L94:L131)</f>
        <v>0</v>
      </c>
      <c r="M133" s="36">
        <f>SUM(M94:M132)</f>
        <v>1018326.4538561798</v>
      </c>
      <c r="N133" s="25">
        <f>SUM(N94:N132)</f>
        <v>47668810.206143826</v>
      </c>
    </row>
    <row r="134" spans="2:26" ht="38.25">
      <c r="B134" s="32"/>
      <c r="C134" s="33"/>
      <c r="D134" s="37" t="s">
        <v>82</v>
      </c>
      <c r="E134" s="25"/>
      <c r="F134" s="52"/>
      <c r="G134" s="52"/>
      <c r="H134" s="23"/>
      <c r="I134" s="26"/>
      <c r="J134" s="52"/>
      <c r="K134" s="52"/>
      <c r="L134" s="52"/>
      <c r="M134" s="23">
        <f>J134+K134+L134</f>
        <v>0</v>
      </c>
      <c r="N134" s="25">
        <f>H134-M134</f>
        <v>0</v>
      </c>
    </row>
    <row r="135" spans="2:26" ht="25.5">
      <c r="B135" s="32"/>
      <c r="C135" s="33"/>
      <c r="D135" s="38" t="s">
        <v>83</v>
      </c>
      <c r="E135" s="25"/>
      <c r="F135" s="52"/>
      <c r="G135" s="52"/>
      <c r="H135" s="23"/>
      <c r="I135" s="26"/>
      <c r="J135" s="52"/>
      <c r="K135" s="52"/>
      <c r="L135" s="52"/>
      <c r="M135" s="23">
        <f>J135+K135+L135</f>
        <v>0</v>
      </c>
      <c r="N135" s="25">
        <f>H135-M135</f>
        <v>0</v>
      </c>
    </row>
    <row r="136" spans="2:26">
      <c r="B136" s="32"/>
      <c r="C136" s="33"/>
      <c r="D136" s="35" t="s">
        <v>84</v>
      </c>
      <c r="E136" s="36">
        <f>SUM(E133:E135)</f>
        <v>48687136.660000004</v>
      </c>
      <c r="F136" s="36">
        <f t="shared" ref="F136:G136" si="17">SUM(F133:F135)</f>
        <v>0</v>
      </c>
      <c r="G136" s="36">
        <f t="shared" si="17"/>
        <v>0</v>
      </c>
      <c r="H136" s="36">
        <f>SUM(H133:H135)</f>
        <v>48687136.660000004</v>
      </c>
      <c r="I136" s="35"/>
      <c r="J136" s="36">
        <f>SUM(J133:J135)</f>
        <v>436425.62308121996</v>
      </c>
      <c r="K136" s="36">
        <f t="shared" ref="K136:L136" si="18">SUM(K133:K135)</f>
        <v>581900.83077495988</v>
      </c>
      <c r="L136" s="36">
        <f t="shared" si="18"/>
        <v>0</v>
      </c>
      <c r="M136" s="36">
        <f>SUM(M133:M135)</f>
        <v>1018326.4538561798</v>
      </c>
      <c r="N136" s="25">
        <f>H136-M136</f>
        <v>47668810.206143826</v>
      </c>
    </row>
    <row r="137" spans="2:26" ht="14.25">
      <c r="B137" s="32"/>
      <c r="C137" s="33"/>
      <c r="D137" s="97" t="s">
        <v>85</v>
      </c>
      <c r="E137" s="98"/>
      <c r="F137" s="98"/>
      <c r="G137" s="98"/>
      <c r="H137" s="98"/>
      <c r="I137" s="98"/>
      <c r="J137" s="99"/>
      <c r="K137" s="52"/>
      <c r="L137" s="26"/>
      <c r="M137" s="39"/>
      <c r="N137" s="26"/>
    </row>
    <row r="138" spans="2:26" ht="14.25">
      <c r="B138" s="32"/>
      <c r="C138" s="33"/>
      <c r="D138" s="89" t="s">
        <v>80</v>
      </c>
      <c r="E138" s="90"/>
      <c r="F138" s="90"/>
      <c r="G138" s="90"/>
      <c r="H138" s="90"/>
      <c r="I138" s="90"/>
      <c r="J138" s="91"/>
      <c r="K138" s="35">
        <f>K136+K137</f>
        <v>581900.83077495988</v>
      </c>
      <c r="M138" s="39"/>
      <c r="N138" s="26"/>
    </row>
    <row r="140" spans="2:26">
      <c r="E140" s="40"/>
      <c r="J140" s="3" t="s">
        <v>86</v>
      </c>
    </row>
    <row r="141" spans="2:26" ht="14.25">
      <c r="B141" s="32">
        <v>10</v>
      </c>
      <c r="C141" s="33"/>
      <c r="D141" s="34" t="s">
        <v>87</v>
      </c>
      <c r="E141" s="29"/>
      <c r="J141" s="3" t="s">
        <v>87</v>
      </c>
      <c r="L141" s="56"/>
    </row>
    <row r="142" spans="2:26" ht="14.25">
      <c r="B142" s="32">
        <v>8</v>
      </c>
      <c r="C142" s="33"/>
      <c r="D142" s="34" t="s">
        <v>67</v>
      </c>
      <c r="E142" s="41"/>
      <c r="J142" s="3" t="s">
        <v>67</v>
      </c>
      <c r="L142" s="57"/>
    </row>
    <row r="143" spans="2:26" ht="14.25">
      <c r="J143" s="4" t="s">
        <v>88</v>
      </c>
      <c r="L143" s="42">
        <f>K138-L141-L142</f>
        <v>581900.83077495988</v>
      </c>
      <c r="M143" s="26"/>
    </row>
    <row r="145" spans="2:14">
      <c r="B145" s="43" t="s">
        <v>89</v>
      </c>
    </row>
    <row r="146" spans="2:14">
      <c r="E146" s="26"/>
      <c r="J146" s="26"/>
    </row>
    <row r="147" spans="2:14" ht="12.75" hidden="1" customHeight="1" outlineLevel="1">
      <c r="B147" s="44">
        <v>1</v>
      </c>
      <c r="C147" s="87" t="s">
        <v>90</v>
      </c>
      <c r="D147" s="87"/>
      <c r="E147" s="87"/>
      <c r="F147" s="87"/>
      <c r="G147" s="87"/>
      <c r="H147" s="87"/>
      <c r="I147" s="87"/>
      <c r="J147" s="87"/>
      <c r="K147" s="87"/>
      <c r="L147" s="87"/>
      <c r="M147" s="87"/>
      <c r="N147" s="87"/>
    </row>
    <row r="148" spans="2:14" hidden="1" outlineLevel="1">
      <c r="B148" s="44"/>
      <c r="C148" s="87"/>
      <c r="D148" s="87"/>
      <c r="E148" s="87"/>
      <c r="F148" s="87"/>
      <c r="G148" s="87"/>
      <c r="H148" s="87"/>
      <c r="I148" s="87"/>
      <c r="J148" s="87"/>
      <c r="K148" s="87"/>
      <c r="L148" s="87"/>
      <c r="M148" s="87"/>
      <c r="N148" s="87"/>
    </row>
    <row r="149" spans="2:14" ht="12.75" hidden="1" customHeight="1" outlineLevel="1">
      <c r="B149" s="44"/>
      <c r="C149" s="45"/>
      <c r="D149" s="46"/>
      <c r="E149" s="46"/>
      <c r="F149" s="46"/>
      <c r="G149" s="46"/>
      <c r="H149" s="46"/>
      <c r="I149" s="46"/>
      <c r="J149" s="46"/>
      <c r="K149" s="46"/>
      <c r="L149" s="46"/>
      <c r="M149" s="46"/>
      <c r="N149" s="46"/>
    </row>
    <row r="150" spans="2:14" ht="12.75" hidden="1" customHeight="1" outlineLevel="1">
      <c r="B150" s="44">
        <v>2</v>
      </c>
      <c r="C150" s="87" t="s">
        <v>91</v>
      </c>
      <c r="D150" s="87"/>
      <c r="E150" s="87"/>
      <c r="F150" s="87"/>
      <c r="G150" s="87"/>
      <c r="H150" s="87"/>
      <c r="I150" s="87"/>
      <c r="J150" s="87"/>
      <c r="K150" s="87"/>
      <c r="L150" s="87"/>
      <c r="M150" s="87"/>
      <c r="N150" s="87"/>
    </row>
    <row r="151" spans="2:14" hidden="1" outlineLevel="1">
      <c r="B151" s="44"/>
      <c r="C151" s="87"/>
      <c r="D151" s="87"/>
      <c r="E151" s="87"/>
      <c r="F151" s="87"/>
      <c r="G151" s="87"/>
      <c r="H151" s="87"/>
      <c r="I151" s="87"/>
      <c r="J151" s="87"/>
      <c r="K151" s="87"/>
      <c r="L151" s="87"/>
      <c r="M151" s="87"/>
      <c r="N151" s="87"/>
    </row>
    <row r="152" spans="2:14" hidden="1" outlineLevel="1">
      <c r="B152" s="44"/>
      <c r="C152" s="45"/>
      <c r="D152" s="46"/>
      <c r="E152" s="46"/>
      <c r="F152" s="46"/>
      <c r="G152" s="46"/>
      <c r="H152" s="46"/>
      <c r="I152" s="46"/>
      <c r="J152" s="46"/>
      <c r="K152" s="46"/>
      <c r="L152" s="46"/>
      <c r="M152" s="46"/>
      <c r="N152" s="46"/>
    </row>
    <row r="153" spans="2:14" ht="12.75" hidden="1" customHeight="1" outlineLevel="1">
      <c r="B153" s="44">
        <v>3</v>
      </c>
      <c r="C153" s="87" t="s">
        <v>92</v>
      </c>
      <c r="D153" s="87"/>
      <c r="E153" s="87"/>
      <c r="F153" s="87"/>
      <c r="G153" s="87"/>
      <c r="H153" s="87"/>
      <c r="I153" s="87"/>
      <c r="J153" s="87"/>
      <c r="K153" s="87"/>
      <c r="L153" s="87"/>
      <c r="M153" s="87"/>
      <c r="N153" s="87"/>
    </row>
    <row r="154" spans="2:14" hidden="1" outlineLevel="1">
      <c r="B154" s="44"/>
      <c r="C154" s="45"/>
      <c r="D154" s="46"/>
      <c r="E154" s="46"/>
      <c r="F154" s="46"/>
      <c r="G154" s="46"/>
      <c r="H154" s="46"/>
      <c r="I154" s="46"/>
      <c r="J154" s="46"/>
      <c r="K154" s="46"/>
      <c r="L154" s="46"/>
      <c r="M154" s="46"/>
      <c r="N154" s="46"/>
    </row>
    <row r="155" spans="2:14" hidden="1" outlineLevel="1">
      <c r="B155" s="44">
        <v>4</v>
      </c>
      <c r="C155" s="47" t="s">
        <v>93</v>
      </c>
      <c r="D155" s="46"/>
      <c r="E155" s="46"/>
      <c r="F155" s="46"/>
      <c r="G155" s="46"/>
      <c r="H155" s="46"/>
      <c r="I155" s="46"/>
      <c r="J155" s="46"/>
      <c r="K155" s="46"/>
      <c r="L155" s="46"/>
      <c r="M155" s="46"/>
      <c r="N155" s="46"/>
    </row>
    <row r="156" spans="2:14" hidden="1" outlineLevel="1">
      <c r="B156" s="44"/>
      <c r="C156" s="45"/>
      <c r="D156" s="46"/>
      <c r="E156" s="46"/>
      <c r="F156" s="46"/>
      <c r="G156" s="46"/>
      <c r="H156" s="46"/>
      <c r="I156" s="46"/>
      <c r="J156" s="46"/>
      <c r="K156" s="46"/>
      <c r="L156" s="46"/>
      <c r="M156" s="46"/>
      <c r="N156" s="46"/>
    </row>
    <row r="157" spans="2:14" hidden="1" outlineLevel="1">
      <c r="B157" s="44">
        <v>5</v>
      </c>
      <c r="C157" s="47" t="s">
        <v>94</v>
      </c>
      <c r="D157" s="46"/>
      <c r="E157" s="46"/>
      <c r="F157" s="46"/>
      <c r="G157" s="46"/>
      <c r="H157" s="46"/>
      <c r="I157" s="46"/>
      <c r="J157" s="46"/>
      <c r="K157" s="46"/>
      <c r="L157" s="46"/>
      <c r="M157" s="46"/>
      <c r="N157" s="46"/>
    </row>
    <row r="158" spans="2:14" hidden="1" outlineLevel="1">
      <c r="B158" s="44"/>
      <c r="C158" s="45"/>
      <c r="D158" s="46"/>
      <c r="E158" s="46"/>
      <c r="F158" s="46"/>
      <c r="G158" s="46"/>
      <c r="H158" s="46"/>
      <c r="I158" s="46"/>
      <c r="J158" s="46"/>
      <c r="K158" s="46"/>
      <c r="L158" s="46"/>
      <c r="M158" s="46"/>
      <c r="N158" s="46"/>
    </row>
    <row r="159" spans="2:14" ht="12.75" hidden="1" customHeight="1" outlineLevel="1">
      <c r="B159" s="44">
        <v>6</v>
      </c>
      <c r="C159" s="87" t="s">
        <v>95</v>
      </c>
      <c r="D159" s="87"/>
      <c r="E159" s="87"/>
      <c r="F159" s="87"/>
      <c r="G159" s="87"/>
      <c r="H159" s="87"/>
      <c r="I159" s="87"/>
      <c r="J159" s="87"/>
      <c r="K159" s="87"/>
      <c r="L159" s="87"/>
      <c r="M159" s="87"/>
      <c r="N159" s="87"/>
    </row>
    <row r="160" spans="2:14" hidden="1" outlineLevel="1">
      <c r="B160" s="46"/>
      <c r="C160" s="87"/>
      <c r="D160" s="87"/>
      <c r="E160" s="87"/>
      <c r="F160" s="87"/>
      <c r="G160" s="87"/>
      <c r="H160" s="87"/>
      <c r="I160" s="87"/>
      <c r="J160" s="87"/>
      <c r="K160" s="87"/>
      <c r="L160" s="87"/>
      <c r="M160" s="87"/>
      <c r="N160" s="87"/>
    </row>
    <row r="161" spans="2:26" hidden="1" outlineLevel="1">
      <c r="B161" s="46"/>
      <c r="C161" s="87"/>
      <c r="D161" s="87"/>
      <c r="E161" s="87"/>
      <c r="F161" s="87"/>
      <c r="G161" s="87"/>
      <c r="H161" s="87"/>
      <c r="I161" s="87"/>
      <c r="J161" s="87"/>
      <c r="K161" s="87"/>
      <c r="L161" s="87"/>
      <c r="M161" s="87"/>
      <c r="N161" s="87"/>
    </row>
    <row r="162" spans="2:26" hidden="1" outlineLevel="1"/>
    <row r="163" spans="2:26" collapsed="1"/>
    <row r="164" spans="2:26" ht="21">
      <c r="B164" s="88" t="s">
        <v>109</v>
      </c>
      <c r="C164" s="88"/>
      <c r="D164" s="88"/>
      <c r="E164" s="88"/>
      <c r="F164" s="88"/>
      <c r="G164" s="88"/>
      <c r="H164" s="88"/>
      <c r="I164" s="88"/>
      <c r="J164" s="88"/>
      <c r="K164" s="88"/>
      <c r="L164" s="88"/>
      <c r="M164" s="88"/>
      <c r="N164" s="88"/>
      <c r="P164" s="100" t="s">
        <v>110</v>
      </c>
      <c r="Q164" s="100"/>
      <c r="R164" s="100"/>
      <c r="S164" s="100"/>
      <c r="T164" s="100"/>
      <c r="U164" s="100"/>
      <c r="V164" s="100"/>
      <c r="W164" s="100"/>
      <c r="X164" s="100"/>
      <c r="Y164" s="100"/>
      <c r="Z164" s="100"/>
    </row>
    <row r="166" spans="2:26" ht="14.25">
      <c r="F166" s="7" t="s">
        <v>9</v>
      </c>
      <c r="G166" s="8" t="s">
        <v>10</v>
      </c>
      <c r="S166" s="7" t="s">
        <v>9</v>
      </c>
      <c r="T166" s="61" t="s">
        <v>10</v>
      </c>
    </row>
    <row r="167" spans="2:26" ht="15">
      <c r="F167" s="7" t="s">
        <v>11</v>
      </c>
      <c r="G167" s="93" t="s">
        <v>98</v>
      </c>
      <c r="H167" s="93"/>
      <c r="S167" s="7" t="s">
        <v>11</v>
      </c>
      <c r="T167" s="93" t="str">
        <f>G167</f>
        <v>1/1/24 - 12/31/24</v>
      </c>
      <c r="U167" s="93"/>
    </row>
    <row r="169" spans="2:26">
      <c r="E169" s="94" t="s">
        <v>13</v>
      </c>
      <c r="F169" s="95"/>
      <c r="G169" s="95"/>
      <c r="H169" s="96"/>
      <c r="J169" s="9"/>
      <c r="K169" s="10" t="s">
        <v>14</v>
      </c>
      <c r="L169" s="10"/>
      <c r="M169" s="11"/>
      <c r="S169" s="74" t="s">
        <v>15</v>
      </c>
      <c r="T169" s="74" t="s">
        <v>16</v>
      </c>
      <c r="U169" s="74" t="s">
        <v>17</v>
      </c>
      <c r="V169" s="74" t="s">
        <v>18</v>
      </c>
      <c r="W169" s="74" t="s">
        <v>19</v>
      </c>
      <c r="X169" s="74" t="s">
        <v>20</v>
      </c>
      <c r="Y169" s="74" t="s">
        <v>21</v>
      </c>
      <c r="Z169" s="74" t="s">
        <v>99</v>
      </c>
    </row>
    <row r="170" spans="2:26" ht="27">
      <c r="B170" s="12" t="s">
        <v>23</v>
      </c>
      <c r="C170" s="13" t="s">
        <v>24</v>
      </c>
      <c r="D170" s="14" t="s">
        <v>25</v>
      </c>
      <c r="E170" s="15" t="s">
        <v>26</v>
      </c>
      <c r="F170" s="16" t="s">
        <v>27</v>
      </c>
      <c r="G170" s="16" t="s">
        <v>28</v>
      </c>
      <c r="H170" s="12" t="s">
        <v>29</v>
      </c>
      <c r="I170" s="17"/>
      <c r="J170" s="18" t="s">
        <v>26</v>
      </c>
      <c r="K170" s="16" t="s">
        <v>30</v>
      </c>
      <c r="L170" s="16" t="s">
        <v>28</v>
      </c>
      <c r="M170" s="12" t="s">
        <v>29</v>
      </c>
      <c r="N170" s="12" t="s">
        <v>31</v>
      </c>
      <c r="P170" s="75" t="s">
        <v>32</v>
      </c>
      <c r="Q170" s="75" t="s">
        <v>33</v>
      </c>
      <c r="R170" s="75" t="s">
        <v>34</v>
      </c>
      <c r="S170" s="76" t="s">
        <v>35</v>
      </c>
      <c r="T170" s="76" t="s">
        <v>36</v>
      </c>
      <c r="U170" s="76" t="s">
        <v>37</v>
      </c>
      <c r="V170" s="76" t="s">
        <v>38</v>
      </c>
      <c r="W170" s="76" t="s">
        <v>39</v>
      </c>
      <c r="X170" s="76" t="s">
        <v>40</v>
      </c>
      <c r="Y170" s="76" t="s">
        <v>41</v>
      </c>
      <c r="Z170" s="76" t="s">
        <v>42</v>
      </c>
    </row>
    <row r="171" spans="2:26" ht="15" hidden="1" customHeight="1" outlineLevel="1">
      <c r="B171" s="19">
        <v>12</v>
      </c>
      <c r="C171" s="20">
        <v>1610</v>
      </c>
      <c r="D171" s="21" t="s">
        <v>43</v>
      </c>
      <c r="E171" s="22"/>
      <c r="F171" s="22"/>
      <c r="G171" s="50"/>
      <c r="H171" s="23"/>
      <c r="I171" s="24"/>
      <c r="J171" s="22"/>
      <c r="K171" s="22"/>
      <c r="L171" s="50"/>
      <c r="M171" s="23"/>
      <c r="N171" s="25"/>
      <c r="P171" s="59">
        <v>12</v>
      </c>
      <c r="Q171" s="20">
        <v>1610</v>
      </c>
      <c r="R171" s="21" t="s">
        <v>43</v>
      </c>
      <c r="S171" s="62"/>
      <c r="T171" s="78"/>
      <c r="U171" s="62"/>
      <c r="V171" s="62"/>
      <c r="W171" s="62"/>
      <c r="X171" s="81"/>
      <c r="Y171" s="80"/>
      <c r="Z171" s="79"/>
    </row>
    <row r="172" spans="2:26" ht="25.5" hidden="1" customHeight="1" outlineLevel="1">
      <c r="B172" s="19">
        <v>12</v>
      </c>
      <c r="C172" s="20">
        <v>1611</v>
      </c>
      <c r="D172" s="21" t="s">
        <v>44</v>
      </c>
      <c r="E172" s="22"/>
      <c r="F172" s="22"/>
      <c r="G172" s="50"/>
      <c r="H172" s="23"/>
      <c r="I172" s="27"/>
      <c r="J172" s="22"/>
      <c r="K172" s="22"/>
      <c r="L172" s="50"/>
      <c r="M172" s="23"/>
      <c r="N172" s="25"/>
      <c r="P172" s="59">
        <v>12</v>
      </c>
      <c r="Q172" s="20">
        <v>1611</v>
      </c>
      <c r="R172" s="21" t="s">
        <v>44</v>
      </c>
      <c r="S172" s="62"/>
      <c r="T172" s="78"/>
      <c r="U172" s="62"/>
      <c r="V172" s="62"/>
      <c r="W172" s="62"/>
      <c r="X172" s="81"/>
      <c r="Y172" s="80"/>
      <c r="Z172" s="79"/>
    </row>
    <row r="173" spans="2:26" ht="25.5" hidden="1" customHeight="1" outlineLevel="1">
      <c r="B173" s="19" t="s">
        <v>45</v>
      </c>
      <c r="C173" s="20">
        <v>1612</v>
      </c>
      <c r="D173" s="21" t="s">
        <v>46</v>
      </c>
      <c r="E173" s="22"/>
      <c r="F173" s="22"/>
      <c r="G173" s="50"/>
      <c r="H173" s="23"/>
      <c r="I173" s="27"/>
      <c r="J173" s="22"/>
      <c r="K173" s="22"/>
      <c r="L173" s="50"/>
      <c r="M173" s="23"/>
      <c r="N173" s="25"/>
      <c r="P173" s="59" t="s">
        <v>45</v>
      </c>
      <c r="Q173" s="20">
        <v>1612</v>
      </c>
      <c r="R173" s="21" t="s">
        <v>46</v>
      </c>
      <c r="S173" s="62"/>
      <c r="T173" s="78"/>
      <c r="U173" s="62"/>
      <c r="V173" s="62"/>
      <c r="W173" s="62"/>
      <c r="X173" s="81"/>
      <c r="Y173" s="80"/>
      <c r="Z173" s="79"/>
    </row>
    <row r="174" spans="2:26" ht="15" hidden="1" customHeight="1" outlineLevel="1">
      <c r="B174" s="19"/>
      <c r="C174" s="20">
        <v>1665</v>
      </c>
      <c r="D174" s="21" t="s">
        <v>47</v>
      </c>
      <c r="E174" s="22"/>
      <c r="F174" s="22"/>
      <c r="G174" s="50"/>
      <c r="H174" s="23"/>
      <c r="I174" s="27"/>
      <c r="J174" s="22"/>
      <c r="K174" s="22"/>
      <c r="L174" s="50"/>
      <c r="M174" s="23"/>
      <c r="N174" s="25"/>
      <c r="P174" s="59"/>
      <c r="Q174" s="20">
        <v>1665</v>
      </c>
      <c r="R174" s="21" t="s">
        <v>47</v>
      </c>
      <c r="S174" s="62"/>
      <c r="T174" s="78"/>
      <c r="U174" s="62"/>
      <c r="V174" s="62"/>
      <c r="W174" s="62"/>
      <c r="X174" s="81"/>
      <c r="Y174" s="80"/>
      <c r="Z174" s="79"/>
    </row>
    <row r="175" spans="2:26" ht="15" hidden="1" customHeight="1" outlineLevel="1">
      <c r="B175" s="19"/>
      <c r="C175" s="20">
        <v>1675</v>
      </c>
      <c r="D175" s="21" t="s">
        <v>48</v>
      </c>
      <c r="E175" s="22"/>
      <c r="F175" s="22"/>
      <c r="G175" s="50"/>
      <c r="H175" s="23"/>
      <c r="I175" s="27"/>
      <c r="J175" s="22"/>
      <c r="K175" s="22"/>
      <c r="L175" s="50"/>
      <c r="M175" s="23"/>
      <c r="N175" s="25"/>
      <c r="P175" s="59"/>
      <c r="Q175" s="20">
        <v>1675</v>
      </c>
      <c r="R175" s="21" t="s">
        <v>48</v>
      </c>
      <c r="S175" s="62"/>
      <c r="T175" s="78"/>
      <c r="U175" s="62"/>
      <c r="V175" s="62"/>
      <c r="W175" s="62"/>
      <c r="X175" s="81"/>
      <c r="Y175" s="80"/>
      <c r="Z175" s="79"/>
    </row>
    <row r="176" spans="2:26" ht="15" hidden="1" customHeight="1" outlineLevel="1">
      <c r="B176" s="19" t="s">
        <v>49</v>
      </c>
      <c r="C176" s="28">
        <v>1615</v>
      </c>
      <c r="D176" s="21" t="s">
        <v>50</v>
      </c>
      <c r="E176" s="22"/>
      <c r="F176" s="22"/>
      <c r="G176" s="50"/>
      <c r="H176" s="23"/>
      <c r="I176" s="27"/>
      <c r="J176" s="22"/>
      <c r="K176" s="22"/>
      <c r="L176" s="50"/>
      <c r="M176" s="23"/>
      <c r="N176" s="25"/>
      <c r="P176" s="59" t="s">
        <v>49</v>
      </c>
      <c r="Q176" s="28">
        <v>1615</v>
      </c>
      <c r="R176" s="21" t="s">
        <v>50</v>
      </c>
      <c r="S176" s="62"/>
      <c r="T176" s="78"/>
      <c r="U176" s="62"/>
      <c r="V176" s="62"/>
      <c r="W176" s="62"/>
      <c r="X176" s="81"/>
      <c r="Y176" s="80"/>
      <c r="Z176" s="79"/>
    </row>
    <row r="177" spans="2:26" ht="15" hidden="1" customHeight="1" outlineLevel="1">
      <c r="B177" s="19">
        <v>1</v>
      </c>
      <c r="C177" s="28">
        <v>1620</v>
      </c>
      <c r="D177" s="21" t="s">
        <v>51</v>
      </c>
      <c r="E177" s="22"/>
      <c r="F177" s="22"/>
      <c r="G177" s="50"/>
      <c r="H177" s="23"/>
      <c r="I177" s="27"/>
      <c r="J177" s="22"/>
      <c r="K177" s="22"/>
      <c r="L177" s="50"/>
      <c r="M177" s="23"/>
      <c r="N177" s="25"/>
      <c r="P177" s="59">
        <v>1</v>
      </c>
      <c r="Q177" s="28">
        <v>1620</v>
      </c>
      <c r="R177" s="21" t="s">
        <v>51</v>
      </c>
      <c r="S177" s="62"/>
      <c r="T177" s="78"/>
      <c r="U177" s="62"/>
      <c r="V177" s="62"/>
      <c r="W177" s="62"/>
      <c r="X177" s="81"/>
      <c r="Y177" s="80"/>
      <c r="Z177" s="79"/>
    </row>
    <row r="178" spans="2:26" ht="14.25" collapsed="1">
      <c r="B178" s="59" t="s">
        <v>49</v>
      </c>
      <c r="C178" s="20">
        <v>1705</v>
      </c>
      <c r="D178" s="21" t="s">
        <v>50</v>
      </c>
      <c r="E178" s="22"/>
      <c r="F178" s="22"/>
      <c r="G178" s="50"/>
      <c r="H178" s="23"/>
      <c r="I178" s="27"/>
      <c r="J178" s="22"/>
      <c r="K178" s="22"/>
      <c r="L178" s="50"/>
      <c r="M178" s="23"/>
      <c r="N178" s="25"/>
      <c r="P178" s="59" t="s">
        <v>49</v>
      </c>
      <c r="Q178" s="20">
        <v>1705</v>
      </c>
      <c r="R178" s="21" t="s">
        <v>50</v>
      </c>
      <c r="S178" s="69"/>
      <c r="T178" s="83"/>
      <c r="U178" s="69"/>
      <c r="V178" s="69"/>
      <c r="W178" s="69"/>
      <c r="X178" s="84"/>
      <c r="Y178" s="85"/>
      <c r="Z178" s="86"/>
    </row>
    <row r="179" spans="2:26">
      <c r="B179" s="59">
        <v>14.1</v>
      </c>
      <c r="C179" s="28">
        <v>1706</v>
      </c>
      <c r="D179" s="21" t="s">
        <v>52</v>
      </c>
      <c r="E179" s="48">
        <f>H102</f>
        <v>2172019.2825166634</v>
      </c>
      <c r="F179" s="48"/>
      <c r="G179" s="51"/>
      <c r="H179" s="49">
        <f t="shared" ref="H179" si="19">E179+F179+G179</f>
        <v>2172019.2825166634</v>
      </c>
      <c r="I179" s="27"/>
      <c r="J179" s="48">
        <f>M102</f>
        <v>38010.337444041608</v>
      </c>
      <c r="K179" s="48">
        <f>Z179</f>
        <v>21720.192825166636</v>
      </c>
      <c r="L179" s="51"/>
      <c r="M179" s="49">
        <f t="shared" ref="M179" si="20">J179+K179-L179</f>
        <v>59730.530269208248</v>
      </c>
      <c r="N179" s="25">
        <f t="shared" ref="N179" si="21">H179-M179</f>
        <v>2112288.7522474551</v>
      </c>
      <c r="P179" s="59">
        <v>14.1</v>
      </c>
      <c r="Q179" s="28">
        <v>1706</v>
      </c>
      <c r="R179" s="21" t="s">
        <v>52</v>
      </c>
      <c r="S179" s="69">
        <f>E179</f>
        <v>2172019.2825166634</v>
      </c>
      <c r="T179" s="83"/>
      <c r="U179" s="69">
        <f t="shared" ref="U179" si="22">S179-T179</f>
        <v>2172019.2825166634</v>
      </c>
      <c r="V179" s="69"/>
      <c r="W179" s="69">
        <f t="shared" ref="W179" si="23">U179+(V179/2)</f>
        <v>2172019.2825166634</v>
      </c>
      <c r="X179" s="84">
        <v>100</v>
      </c>
      <c r="Y179" s="85">
        <f t="shared" ref="Y179:Y183" si="24">1/X179</f>
        <v>0.01</v>
      </c>
      <c r="Z179" s="69">
        <f>W179*Y179</f>
        <v>21720.192825166636</v>
      </c>
    </row>
    <row r="180" spans="2:26">
      <c r="B180" s="59">
        <v>1</v>
      </c>
      <c r="C180" s="20">
        <v>1708</v>
      </c>
      <c r="D180" s="21" t="s">
        <v>51</v>
      </c>
      <c r="E180" s="48"/>
      <c r="F180" s="48"/>
      <c r="G180" s="51"/>
      <c r="H180" s="49"/>
      <c r="I180" s="27"/>
      <c r="J180" s="48"/>
      <c r="K180" s="48"/>
      <c r="L180" s="51"/>
      <c r="M180" s="49"/>
      <c r="N180" s="25"/>
      <c r="P180" s="59">
        <v>1</v>
      </c>
      <c r="Q180" s="20">
        <v>1708</v>
      </c>
      <c r="R180" s="21" t="s">
        <v>51</v>
      </c>
      <c r="S180" s="69"/>
      <c r="T180" s="83"/>
      <c r="U180" s="69"/>
      <c r="V180" s="69"/>
      <c r="W180" s="69"/>
      <c r="X180" s="84"/>
      <c r="Y180" s="85"/>
      <c r="Z180" s="86"/>
    </row>
    <row r="181" spans="2:26" ht="15" customHeight="1">
      <c r="B181" s="59">
        <v>47</v>
      </c>
      <c r="C181" s="20">
        <v>1715</v>
      </c>
      <c r="D181" s="21" t="s">
        <v>53</v>
      </c>
      <c r="E181" s="48"/>
      <c r="F181" s="48"/>
      <c r="G181" s="51"/>
      <c r="H181" s="49"/>
      <c r="I181" s="27"/>
      <c r="J181" s="48"/>
      <c r="K181" s="48"/>
      <c r="L181" s="51"/>
      <c r="M181" s="49"/>
      <c r="N181" s="25"/>
      <c r="P181" s="59">
        <v>47</v>
      </c>
      <c r="Q181" s="20">
        <v>1715</v>
      </c>
      <c r="R181" s="21" t="s">
        <v>53</v>
      </c>
      <c r="S181" s="69"/>
      <c r="T181" s="83"/>
      <c r="U181" s="69"/>
      <c r="V181" s="69"/>
      <c r="W181" s="69"/>
      <c r="X181" s="84"/>
      <c r="Y181" s="85"/>
      <c r="Z181" s="86"/>
    </row>
    <row r="182" spans="2:26">
      <c r="B182" s="59">
        <v>47</v>
      </c>
      <c r="C182" s="20">
        <v>1720</v>
      </c>
      <c r="D182" s="21" t="s">
        <v>54</v>
      </c>
      <c r="E182" s="48">
        <f>H105</f>
        <v>36377876.078774318</v>
      </c>
      <c r="F182" s="48"/>
      <c r="G182" s="51"/>
      <c r="H182" s="49">
        <f t="shared" ref="H182:H183" si="25">E182+F182+G182</f>
        <v>36377876.078774318</v>
      </c>
      <c r="I182" s="27"/>
      <c r="J182" s="48">
        <f>M105</f>
        <v>707347.59042061178</v>
      </c>
      <c r="K182" s="48">
        <f>Z182</f>
        <v>404198.62309749244</v>
      </c>
      <c r="L182" s="51"/>
      <c r="M182" s="49">
        <f t="shared" ref="M182:M183" si="26">J182+K182-L182</f>
        <v>1111546.2135181043</v>
      </c>
      <c r="N182" s="25">
        <f t="shared" ref="N182:N183" si="27">H182-M182</f>
        <v>35266329.865256213</v>
      </c>
      <c r="P182" s="59">
        <v>47</v>
      </c>
      <c r="Q182" s="20">
        <v>1720</v>
      </c>
      <c r="R182" s="21" t="s">
        <v>54</v>
      </c>
      <c r="S182" s="69">
        <f>E182</f>
        <v>36377876.078774318</v>
      </c>
      <c r="T182" s="83"/>
      <c r="U182" s="69">
        <f t="shared" ref="U182:U183" si="28">S182-T182</f>
        <v>36377876.078774318</v>
      </c>
      <c r="V182" s="69"/>
      <c r="W182" s="69">
        <f t="shared" ref="W182:W183" si="29">U182+(V182/2)</f>
        <v>36377876.078774318</v>
      </c>
      <c r="X182" s="84">
        <v>90</v>
      </c>
      <c r="Y182" s="85">
        <f t="shared" si="24"/>
        <v>1.1111111111111112E-2</v>
      </c>
      <c r="Z182" s="69">
        <f>W182*Y182</f>
        <v>404198.62309749244</v>
      </c>
    </row>
    <row r="183" spans="2:26">
      <c r="B183" s="59">
        <v>47</v>
      </c>
      <c r="C183" s="20">
        <v>1730</v>
      </c>
      <c r="D183" s="21" t="s">
        <v>55</v>
      </c>
      <c r="E183" s="48">
        <f>H106</f>
        <v>10137241.298709022</v>
      </c>
      <c r="F183" s="48"/>
      <c r="G183" s="51"/>
      <c r="H183" s="49">
        <f t="shared" si="25"/>
        <v>10137241.298709022</v>
      </c>
      <c r="I183" s="27"/>
      <c r="J183" s="48">
        <f>M106</f>
        <v>272968.52599152643</v>
      </c>
      <c r="K183" s="48">
        <f>Z183</f>
        <v>155982.01485230084</v>
      </c>
      <c r="L183" s="51"/>
      <c r="M183" s="49">
        <f t="shared" si="26"/>
        <v>428950.5408438273</v>
      </c>
      <c r="N183" s="25">
        <f t="shared" si="27"/>
        <v>9708290.7578651942</v>
      </c>
      <c r="P183" s="59">
        <v>47</v>
      </c>
      <c r="Q183" s="20">
        <v>1730</v>
      </c>
      <c r="R183" s="21" t="s">
        <v>55</v>
      </c>
      <c r="S183" s="69">
        <f>E183</f>
        <v>10137241.298709022</v>
      </c>
      <c r="T183" s="83"/>
      <c r="U183" s="69">
        <f t="shared" si="28"/>
        <v>10137241.298709022</v>
      </c>
      <c r="V183" s="69">
        <f>F183</f>
        <v>0</v>
      </c>
      <c r="W183" s="69">
        <f t="shared" si="29"/>
        <v>10137241.298709022</v>
      </c>
      <c r="X183" s="84">
        <v>64.989808653952579</v>
      </c>
      <c r="Y183" s="85">
        <f t="shared" si="24"/>
        <v>1.5387027915786632E-2</v>
      </c>
      <c r="Z183" s="69">
        <f>W183*Y183</f>
        <v>155982.01485230084</v>
      </c>
    </row>
    <row r="184" spans="2:26" ht="15" customHeight="1">
      <c r="B184" s="59">
        <v>47</v>
      </c>
      <c r="C184" s="20">
        <v>1735</v>
      </c>
      <c r="D184" s="21" t="s">
        <v>56</v>
      </c>
      <c r="E184" s="22"/>
      <c r="F184" s="22"/>
      <c r="G184" s="50"/>
      <c r="H184" s="23"/>
      <c r="I184" s="27"/>
      <c r="J184" s="22"/>
      <c r="K184" s="22"/>
      <c r="L184" s="50"/>
      <c r="M184" s="23"/>
      <c r="N184" s="25"/>
      <c r="P184" s="59">
        <v>47</v>
      </c>
      <c r="Q184" s="20">
        <v>1735</v>
      </c>
      <c r="R184" s="21" t="s">
        <v>56</v>
      </c>
      <c r="S184" s="69"/>
      <c r="T184" s="83"/>
      <c r="U184" s="69"/>
      <c r="V184" s="69"/>
      <c r="W184" s="69"/>
      <c r="X184" s="84"/>
      <c r="Y184" s="85"/>
      <c r="Z184" s="86"/>
    </row>
    <row r="185" spans="2:26" ht="15" customHeight="1">
      <c r="B185" s="59">
        <v>47</v>
      </c>
      <c r="C185" s="20">
        <v>1740</v>
      </c>
      <c r="D185" s="21" t="s">
        <v>57</v>
      </c>
      <c r="E185" s="22"/>
      <c r="F185" s="22"/>
      <c r="G185" s="50"/>
      <c r="H185" s="23"/>
      <c r="I185" s="27"/>
      <c r="J185" s="22"/>
      <c r="K185" s="22"/>
      <c r="L185" s="50"/>
      <c r="M185" s="23"/>
      <c r="N185" s="25"/>
      <c r="P185" s="59">
        <v>47</v>
      </c>
      <c r="Q185" s="20">
        <v>1740</v>
      </c>
      <c r="R185" s="21" t="s">
        <v>57</v>
      </c>
      <c r="S185" s="69"/>
      <c r="T185" s="83"/>
      <c r="U185" s="69"/>
      <c r="V185" s="69"/>
      <c r="W185" s="69"/>
      <c r="X185" s="84"/>
      <c r="Y185" s="85"/>
      <c r="Z185" s="86"/>
    </row>
    <row r="186" spans="2:26" ht="14.25">
      <c r="B186" s="59">
        <v>17</v>
      </c>
      <c r="C186" s="20">
        <v>1745</v>
      </c>
      <c r="D186" s="21" t="s">
        <v>58</v>
      </c>
      <c r="E186" s="22"/>
      <c r="F186" s="22"/>
      <c r="G186" s="50"/>
      <c r="H186" s="23"/>
      <c r="I186" s="27"/>
      <c r="J186" s="22"/>
      <c r="K186" s="22"/>
      <c r="L186" s="50"/>
      <c r="M186" s="23"/>
      <c r="N186" s="25"/>
      <c r="P186" s="59">
        <v>17</v>
      </c>
      <c r="Q186" s="20">
        <v>1745</v>
      </c>
      <c r="R186" s="21" t="s">
        <v>58</v>
      </c>
      <c r="S186" s="69"/>
      <c r="T186" s="83"/>
      <c r="U186" s="69"/>
      <c r="V186" s="69"/>
      <c r="W186" s="69"/>
      <c r="X186" s="84"/>
      <c r="Y186" s="85"/>
      <c r="Z186" s="86"/>
    </row>
    <row r="187" spans="2:26" ht="15" hidden="1" customHeight="1" outlineLevel="1">
      <c r="B187" s="19">
        <v>47</v>
      </c>
      <c r="C187" s="20">
        <v>1830</v>
      </c>
      <c r="D187" s="21" t="s">
        <v>59</v>
      </c>
      <c r="E187" s="22"/>
      <c r="F187" s="22"/>
      <c r="G187" s="50"/>
      <c r="H187" s="23"/>
      <c r="I187" s="27"/>
      <c r="J187" s="22"/>
      <c r="K187" s="22"/>
      <c r="L187" s="50"/>
      <c r="M187" s="23"/>
      <c r="N187" s="25"/>
      <c r="P187" s="59">
        <v>47</v>
      </c>
      <c r="Q187" s="20">
        <v>1830</v>
      </c>
      <c r="R187" s="21" t="s">
        <v>59</v>
      </c>
      <c r="S187" s="62"/>
      <c r="T187" s="78"/>
      <c r="U187" s="62"/>
      <c r="V187" s="62"/>
      <c r="W187" s="62"/>
      <c r="X187" s="81"/>
      <c r="Y187" s="80"/>
      <c r="Z187" s="79"/>
    </row>
    <row r="188" spans="2:26" ht="14.1" hidden="1" customHeight="1" outlineLevel="1">
      <c r="B188" s="19">
        <v>47</v>
      </c>
      <c r="C188" s="20">
        <v>1835</v>
      </c>
      <c r="D188" s="21" t="s">
        <v>60</v>
      </c>
      <c r="E188" s="22"/>
      <c r="F188" s="22"/>
      <c r="G188" s="50"/>
      <c r="H188" s="23"/>
      <c r="I188" s="27"/>
      <c r="J188" s="22"/>
      <c r="K188" s="22"/>
      <c r="L188" s="50"/>
      <c r="M188" s="23"/>
      <c r="N188" s="25"/>
      <c r="P188" s="59">
        <v>47</v>
      </c>
      <c r="Q188" s="20">
        <v>1835</v>
      </c>
      <c r="R188" s="21" t="s">
        <v>60</v>
      </c>
      <c r="S188" s="62"/>
      <c r="T188" s="78"/>
      <c r="U188" s="62"/>
      <c r="V188" s="62"/>
      <c r="W188" s="62"/>
      <c r="X188" s="81"/>
      <c r="Y188" s="80"/>
      <c r="Z188" s="79"/>
    </row>
    <row r="189" spans="2:26" ht="15" hidden="1" customHeight="1" outlineLevel="1">
      <c r="B189" s="19" t="s">
        <v>49</v>
      </c>
      <c r="C189" s="20">
        <v>1905</v>
      </c>
      <c r="D189" s="21" t="s">
        <v>50</v>
      </c>
      <c r="E189" s="22"/>
      <c r="F189" s="22"/>
      <c r="G189" s="50"/>
      <c r="H189" s="23"/>
      <c r="I189" s="27"/>
      <c r="J189" s="22"/>
      <c r="K189" s="22"/>
      <c r="L189" s="50"/>
      <c r="M189" s="23"/>
      <c r="N189" s="25"/>
      <c r="P189" s="59" t="s">
        <v>49</v>
      </c>
      <c r="Q189" s="20">
        <v>1905</v>
      </c>
      <c r="R189" s="21" t="s">
        <v>50</v>
      </c>
      <c r="S189" s="62"/>
      <c r="T189" s="78"/>
      <c r="U189" s="62"/>
      <c r="V189" s="62"/>
      <c r="W189" s="62"/>
      <c r="X189" s="81"/>
      <c r="Y189" s="80"/>
      <c r="Z189" s="79"/>
    </row>
    <row r="190" spans="2:26" ht="15" hidden="1" customHeight="1" outlineLevel="1">
      <c r="B190" s="19">
        <v>47</v>
      </c>
      <c r="C190" s="20">
        <v>1908</v>
      </c>
      <c r="D190" s="21" t="s">
        <v>61</v>
      </c>
      <c r="E190" s="22"/>
      <c r="F190" s="22"/>
      <c r="G190" s="50"/>
      <c r="H190" s="23"/>
      <c r="I190" s="27"/>
      <c r="J190" s="22"/>
      <c r="K190" s="22"/>
      <c r="L190" s="50"/>
      <c r="M190" s="23"/>
      <c r="N190" s="25"/>
      <c r="P190" s="59">
        <v>47</v>
      </c>
      <c r="Q190" s="20">
        <v>1908</v>
      </c>
      <c r="R190" s="21" t="s">
        <v>61</v>
      </c>
      <c r="S190" s="62"/>
      <c r="T190" s="78"/>
      <c r="U190" s="62"/>
      <c r="V190" s="62"/>
      <c r="W190" s="62"/>
      <c r="X190" s="81"/>
      <c r="Y190" s="80"/>
      <c r="Z190" s="79"/>
    </row>
    <row r="191" spans="2:26" ht="15" hidden="1" customHeight="1" outlineLevel="1">
      <c r="B191" s="19">
        <v>13</v>
      </c>
      <c r="C191" s="20">
        <v>1910</v>
      </c>
      <c r="D191" s="21" t="s">
        <v>62</v>
      </c>
      <c r="E191" s="22"/>
      <c r="F191" s="22"/>
      <c r="G191" s="50"/>
      <c r="H191" s="23"/>
      <c r="I191" s="27"/>
      <c r="J191" s="22"/>
      <c r="K191" s="22"/>
      <c r="L191" s="50"/>
      <c r="M191" s="23"/>
      <c r="N191" s="25"/>
      <c r="P191" s="59">
        <v>13</v>
      </c>
      <c r="Q191" s="20">
        <v>1910</v>
      </c>
      <c r="R191" s="21" t="s">
        <v>62</v>
      </c>
      <c r="S191" s="62"/>
      <c r="T191" s="78"/>
      <c r="U191" s="62"/>
      <c r="V191" s="62"/>
      <c r="W191" s="62"/>
      <c r="X191" s="81"/>
      <c r="Y191" s="80"/>
      <c r="Z191" s="79"/>
    </row>
    <row r="192" spans="2:26" ht="15" hidden="1" customHeight="1" outlineLevel="1">
      <c r="B192" s="19">
        <v>8</v>
      </c>
      <c r="C192" s="20">
        <v>1915</v>
      </c>
      <c r="D192" s="21" t="s">
        <v>63</v>
      </c>
      <c r="E192" s="22"/>
      <c r="F192" s="22"/>
      <c r="G192" s="50"/>
      <c r="H192" s="23"/>
      <c r="I192" s="27"/>
      <c r="J192" s="22"/>
      <c r="K192" s="22"/>
      <c r="L192" s="50"/>
      <c r="M192" s="23"/>
      <c r="N192" s="25"/>
      <c r="P192" s="59">
        <v>8</v>
      </c>
      <c r="Q192" s="20">
        <v>1915</v>
      </c>
      <c r="R192" s="21" t="s">
        <v>63</v>
      </c>
      <c r="S192" s="62"/>
      <c r="T192" s="78"/>
      <c r="U192" s="62"/>
      <c r="V192" s="62"/>
      <c r="W192" s="62"/>
      <c r="X192" s="81"/>
      <c r="Y192" s="80"/>
      <c r="Z192" s="79"/>
    </row>
    <row r="193" spans="2:26" ht="15" hidden="1" customHeight="1" outlineLevel="1">
      <c r="B193" s="19">
        <v>10</v>
      </c>
      <c r="C193" s="20">
        <v>1920</v>
      </c>
      <c r="D193" s="21" t="s">
        <v>64</v>
      </c>
      <c r="E193" s="22"/>
      <c r="F193" s="22"/>
      <c r="G193" s="50"/>
      <c r="H193" s="23"/>
      <c r="I193" s="27"/>
      <c r="J193" s="22"/>
      <c r="K193" s="22"/>
      <c r="L193" s="50"/>
      <c r="M193" s="23"/>
      <c r="N193" s="25"/>
      <c r="P193" s="59">
        <v>10</v>
      </c>
      <c r="Q193" s="20">
        <v>1920</v>
      </c>
      <c r="R193" s="21" t="s">
        <v>64</v>
      </c>
      <c r="S193" s="62"/>
      <c r="T193" s="78"/>
      <c r="U193" s="62"/>
      <c r="V193" s="62"/>
      <c r="W193" s="62"/>
      <c r="X193" s="81"/>
      <c r="Y193" s="80"/>
      <c r="Z193" s="79"/>
    </row>
    <row r="194" spans="2:26" ht="15" hidden="1" customHeight="1" outlineLevel="1">
      <c r="B194" s="19">
        <v>50</v>
      </c>
      <c r="C194" s="28">
        <v>1925</v>
      </c>
      <c r="D194" s="21" t="s">
        <v>65</v>
      </c>
      <c r="E194" s="22"/>
      <c r="F194" s="22"/>
      <c r="G194" s="50"/>
      <c r="H194" s="23"/>
      <c r="I194" s="27"/>
      <c r="J194" s="22"/>
      <c r="K194" s="22"/>
      <c r="L194" s="50"/>
      <c r="M194" s="23"/>
      <c r="N194" s="25"/>
      <c r="P194" s="59">
        <v>50</v>
      </c>
      <c r="Q194" s="28">
        <v>1925</v>
      </c>
      <c r="R194" s="21" t="s">
        <v>65</v>
      </c>
      <c r="S194" s="62"/>
      <c r="T194" s="78"/>
      <c r="U194" s="62"/>
      <c r="V194" s="62"/>
      <c r="W194" s="62"/>
      <c r="X194" s="81"/>
      <c r="Y194" s="80"/>
      <c r="Z194" s="79"/>
    </row>
    <row r="195" spans="2:26" ht="15" hidden="1" customHeight="1" outlineLevel="1">
      <c r="B195" s="19">
        <v>10</v>
      </c>
      <c r="C195" s="20">
        <v>1930</v>
      </c>
      <c r="D195" s="21" t="s">
        <v>66</v>
      </c>
      <c r="E195" s="22"/>
      <c r="F195" s="22"/>
      <c r="G195" s="50"/>
      <c r="H195" s="23"/>
      <c r="I195" s="27"/>
      <c r="J195" s="22"/>
      <c r="K195" s="22"/>
      <c r="L195" s="50"/>
      <c r="M195" s="23"/>
      <c r="N195" s="25"/>
      <c r="P195" s="59">
        <v>10</v>
      </c>
      <c r="Q195" s="20">
        <v>1930</v>
      </c>
      <c r="R195" s="21" t="s">
        <v>66</v>
      </c>
      <c r="S195" s="62"/>
      <c r="T195" s="78"/>
      <c r="U195" s="62"/>
      <c r="V195" s="62"/>
      <c r="W195" s="62"/>
      <c r="X195" s="81"/>
      <c r="Y195" s="80"/>
      <c r="Z195" s="79"/>
    </row>
    <row r="196" spans="2:26" ht="15" hidden="1" customHeight="1" outlineLevel="1">
      <c r="B196" s="19">
        <v>8</v>
      </c>
      <c r="C196" s="20">
        <v>1935</v>
      </c>
      <c r="D196" s="21" t="s">
        <v>67</v>
      </c>
      <c r="E196" s="22"/>
      <c r="F196" s="22"/>
      <c r="G196" s="50"/>
      <c r="H196" s="23"/>
      <c r="I196" s="27"/>
      <c r="J196" s="22"/>
      <c r="K196" s="22"/>
      <c r="L196" s="50"/>
      <c r="M196" s="23"/>
      <c r="N196" s="25"/>
      <c r="P196" s="59">
        <v>8</v>
      </c>
      <c r="Q196" s="20">
        <v>1935</v>
      </c>
      <c r="R196" s="21" t="s">
        <v>67</v>
      </c>
      <c r="S196" s="62"/>
      <c r="T196" s="78"/>
      <c r="U196" s="62"/>
      <c r="V196" s="62"/>
      <c r="W196" s="62"/>
      <c r="X196" s="81"/>
      <c r="Y196" s="80"/>
      <c r="Z196" s="79"/>
    </row>
    <row r="197" spans="2:26" ht="15" hidden="1" customHeight="1" outlineLevel="1">
      <c r="B197" s="19">
        <v>8</v>
      </c>
      <c r="C197" s="20">
        <v>1940</v>
      </c>
      <c r="D197" s="21" t="s">
        <v>68</v>
      </c>
      <c r="E197" s="22"/>
      <c r="F197" s="22"/>
      <c r="G197" s="50"/>
      <c r="H197" s="23"/>
      <c r="I197" s="27"/>
      <c r="J197" s="22"/>
      <c r="K197" s="22"/>
      <c r="L197" s="50"/>
      <c r="M197" s="23"/>
      <c r="N197" s="25"/>
      <c r="P197" s="59">
        <v>8</v>
      </c>
      <c r="Q197" s="20">
        <v>1940</v>
      </c>
      <c r="R197" s="21" t="s">
        <v>68</v>
      </c>
      <c r="S197" s="62"/>
      <c r="T197" s="78"/>
      <c r="U197" s="62"/>
      <c r="V197" s="62"/>
      <c r="W197" s="62"/>
      <c r="X197" s="81"/>
      <c r="Y197" s="80"/>
      <c r="Z197" s="79"/>
    </row>
    <row r="198" spans="2:26" ht="15" hidden="1" customHeight="1" outlineLevel="1">
      <c r="B198" s="19">
        <v>8</v>
      </c>
      <c r="C198" s="20">
        <v>1945</v>
      </c>
      <c r="D198" s="21" t="s">
        <v>69</v>
      </c>
      <c r="E198" s="22"/>
      <c r="F198" s="22"/>
      <c r="G198" s="50"/>
      <c r="H198" s="23"/>
      <c r="I198" s="27"/>
      <c r="J198" s="22"/>
      <c r="K198" s="22"/>
      <c r="L198" s="50"/>
      <c r="M198" s="23"/>
      <c r="N198" s="25"/>
      <c r="P198" s="59">
        <v>8</v>
      </c>
      <c r="Q198" s="20">
        <v>1945</v>
      </c>
      <c r="R198" s="21" t="s">
        <v>69</v>
      </c>
      <c r="S198" s="62"/>
      <c r="T198" s="78"/>
      <c r="U198" s="62"/>
      <c r="V198" s="62"/>
      <c r="W198" s="62"/>
      <c r="X198" s="81"/>
      <c r="Y198" s="80"/>
      <c r="Z198" s="79"/>
    </row>
    <row r="199" spans="2:26" ht="15" hidden="1" customHeight="1" outlineLevel="1">
      <c r="B199" s="19">
        <v>8</v>
      </c>
      <c r="C199" s="20">
        <v>1950</v>
      </c>
      <c r="D199" s="21" t="s">
        <v>70</v>
      </c>
      <c r="E199" s="22"/>
      <c r="F199" s="22"/>
      <c r="G199" s="50"/>
      <c r="H199" s="23"/>
      <c r="I199" s="27"/>
      <c r="J199" s="22"/>
      <c r="K199" s="22"/>
      <c r="L199" s="50"/>
      <c r="M199" s="23"/>
      <c r="N199" s="25"/>
      <c r="P199" s="59">
        <v>8</v>
      </c>
      <c r="Q199" s="20">
        <v>1950</v>
      </c>
      <c r="R199" s="21" t="s">
        <v>70</v>
      </c>
      <c r="S199" s="62"/>
      <c r="T199" s="78"/>
      <c r="U199" s="62"/>
      <c r="V199" s="62"/>
      <c r="W199" s="62"/>
      <c r="X199" s="81"/>
      <c r="Y199" s="80"/>
      <c r="Z199" s="79"/>
    </row>
    <row r="200" spans="2:26" ht="15" hidden="1" customHeight="1" outlineLevel="1">
      <c r="B200" s="19">
        <v>8</v>
      </c>
      <c r="C200" s="20">
        <v>1955</v>
      </c>
      <c r="D200" s="21" t="s">
        <v>71</v>
      </c>
      <c r="E200" s="22"/>
      <c r="F200" s="22"/>
      <c r="G200" s="50"/>
      <c r="H200" s="23"/>
      <c r="I200" s="27"/>
      <c r="J200" s="22"/>
      <c r="K200" s="22"/>
      <c r="L200" s="50"/>
      <c r="M200" s="23"/>
      <c r="N200" s="25"/>
      <c r="P200" s="59">
        <v>8</v>
      </c>
      <c r="Q200" s="20">
        <v>1955</v>
      </c>
      <c r="R200" s="21" t="s">
        <v>71</v>
      </c>
      <c r="S200" s="62"/>
      <c r="T200" s="78"/>
      <c r="U200" s="62"/>
      <c r="V200" s="62"/>
      <c r="W200" s="62"/>
      <c r="X200" s="81"/>
      <c r="Y200" s="80"/>
      <c r="Z200" s="79"/>
    </row>
    <row r="201" spans="2:26" ht="14.1" hidden="1" customHeight="1" outlineLevel="1">
      <c r="B201" s="19">
        <v>8</v>
      </c>
      <c r="C201" s="20">
        <v>1960</v>
      </c>
      <c r="D201" s="21" t="s">
        <v>72</v>
      </c>
      <c r="E201" s="22"/>
      <c r="F201" s="22"/>
      <c r="G201" s="50"/>
      <c r="H201" s="23"/>
      <c r="I201" s="27"/>
      <c r="J201" s="22"/>
      <c r="K201" s="22"/>
      <c r="L201" s="50"/>
      <c r="M201" s="23"/>
      <c r="N201" s="25"/>
      <c r="P201" s="59">
        <v>8</v>
      </c>
      <c r="Q201" s="20">
        <v>1960</v>
      </c>
      <c r="R201" s="21" t="s">
        <v>72</v>
      </c>
      <c r="S201" s="62"/>
      <c r="T201" s="78"/>
      <c r="U201" s="62"/>
      <c r="V201" s="62"/>
      <c r="W201" s="62"/>
      <c r="X201" s="81"/>
      <c r="Y201" s="80"/>
      <c r="Z201" s="79"/>
    </row>
    <row r="202" spans="2:26" ht="25.5" hidden="1" customHeight="1" outlineLevel="1">
      <c r="B202" s="30">
        <v>47</v>
      </c>
      <c r="C202" s="20">
        <v>1970</v>
      </c>
      <c r="D202" s="21" t="s">
        <v>73</v>
      </c>
      <c r="E202" s="22"/>
      <c r="F202" s="22"/>
      <c r="G202" s="50"/>
      <c r="H202" s="23"/>
      <c r="I202" s="27"/>
      <c r="J202" s="22"/>
      <c r="K202" s="22"/>
      <c r="L202" s="50"/>
      <c r="M202" s="23"/>
      <c r="N202" s="25"/>
      <c r="P202" s="72">
        <v>47</v>
      </c>
      <c r="Q202" s="20">
        <v>1970</v>
      </c>
      <c r="R202" s="21" t="s">
        <v>73</v>
      </c>
      <c r="S202" s="62"/>
      <c r="T202" s="78"/>
      <c r="U202" s="62"/>
      <c r="V202" s="62"/>
      <c r="W202" s="62"/>
      <c r="X202" s="81"/>
      <c r="Y202" s="80"/>
      <c r="Z202" s="79"/>
    </row>
    <row r="203" spans="2:26" ht="25.5" hidden="1" customHeight="1" outlineLevel="1">
      <c r="B203" s="19">
        <v>47</v>
      </c>
      <c r="C203" s="20">
        <v>1975</v>
      </c>
      <c r="D203" s="21" t="s">
        <v>74</v>
      </c>
      <c r="E203" s="22"/>
      <c r="F203" s="22"/>
      <c r="G203" s="50"/>
      <c r="H203" s="23"/>
      <c r="I203" s="27"/>
      <c r="J203" s="22"/>
      <c r="K203" s="22"/>
      <c r="L203" s="50"/>
      <c r="M203" s="23"/>
      <c r="N203" s="25"/>
      <c r="P203" s="59">
        <v>47</v>
      </c>
      <c r="Q203" s="20">
        <v>1975</v>
      </c>
      <c r="R203" s="21" t="s">
        <v>74</v>
      </c>
      <c r="S203" s="62"/>
      <c r="T203" s="78"/>
      <c r="U203" s="62"/>
      <c r="V203" s="62"/>
      <c r="W203" s="62"/>
      <c r="X203" s="81"/>
      <c r="Y203" s="80"/>
      <c r="Z203" s="79"/>
    </row>
    <row r="204" spans="2:26" ht="15" hidden="1" customHeight="1" outlineLevel="1">
      <c r="B204" s="19">
        <v>47</v>
      </c>
      <c r="C204" s="20">
        <v>1980</v>
      </c>
      <c r="D204" s="21" t="s">
        <v>75</v>
      </c>
      <c r="E204" s="22"/>
      <c r="F204" s="22"/>
      <c r="G204" s="50"/>
      <c r="H204" s="23"/>
      <c r="I204" s="27"/>
      <c r="J204" s="22"/>
      <c r="K204" s="22"/>
      <c r="L204" s="50"/>
      <c r="M204" s="23"/>
      <c r="N204" s="25"/>
      <c r="P204" s="59">
        <v>47</v>
      </c>
      <c r="Q204" s="20">
        <v>1980</v>
      </c>
      <c r="R204" s="21" t="s">
        <v>75</v>
      </c>
      <c r="S204" s="62"/>
      <c r="T204" s="78"/>
      <c r="U204" s="62"/>
      <c r="V204" s="62"/>
      <c r="W204" s="62"/>
      <c r="X204" s="81"/>
      <c r="Y204" s="80"/>
      <c r="Z204" s="79"/>
    </row>
    <row r="205" spans="2:26" ht="15" hidden="1" customHeight="1" outlineLevel="1">
      <c r="B205" s="19">
        <v>47</v>
      </c>
      <c r="C205" s="20">
        <v>1985</v>
      </c>
      <c r="D205" s="21" t="s">
        <v>76</v>
      </c>
      <c r="E205" s="22"/>
      <c r="F205" s="22"/>
      <c r="G205" s="50"/>
      <c r="H205" s="23"/>
      <c r="I205" s="27"/>
      <c r="J205" s="22"/>
      <c r="K205" s="22"/>
      <c r="L205" s="50"/>
      <c r="M205" s="23"/>
      <c r="N205" s="25"/>
      <c r="P205" s="59">
        <v>47</v>
      </c>
      <c r="Q205" s="20">
        <v>1985</v>
      </c>
      <c r="R205" s="21" t="s">
        <v>76</v>
      </c>
      <c r="S205" s="62"/>
      <c r="T205" s="78"/>
      <c r="U205" s="62"/>
      <c r="V205" s="62"/>
      <c r="W205" s="62"/>
      <c r="X205" s="81"/>
      <c r="Y205" s="80"/>
      <c r="Z205" s="79"/>
    </row>
    <row r="206" spans="2:26" ht="15" hidden="1" customHeight="1" outlineLevel="1">
      <c r="B206" s="30">
        <v>47</v>
      </c>
      <c r="C206" s="20">
        <v>1990</v>
      </c>
      <c r="D206" s="31" t="s">
        <v>77</v>
      </c>
      <c r="E206" s="22"/>
      <c r="F206" s="22"/>
      <c r="G206" s="50"/>
      <c r="H206" s="23"/>
      <c r="I206" s="27"/>
      <c r="J206" s="22"/>
      <c r="K206" s="22"/>
      <c r="L206" s="50"/>
      <c r="M206" s="23"/>
      <c r="N206" s="25"/>
      <c r="P206" s="72">
        <v>47</v>
      </c>
      <c r="Q206" s="20">
        <v>1990</v>
      </c>
      <c r="R206" s="31" t="s">
        <v>77</v>
      </c>
      <c r="S206" s="62"/>
      <c r="T206" s="78"/>
      <c r="U206" s="62"/>
      <c r="V206" s="62"/>
      <c r="W206" s="62"/>
      <c r="X206" s="81"/>
      <c r="Y206" s="80"/>
      <c r="Z206" s="79"/>
    </row>
    <row r="207" spans="2:26" ht="15" hidden="1" customHeight="1" outlineLevel="1">
      <c r="B207" s="19">
        <v>47</v>
      </c>
      <c r="C207" s="20">
        <v>1995</v>
      </c>
      <c r="D207" s="21" t="s">
        <v>78</v>
      </c>
      <c r="E207" s="22"/>
      <c r="F207" s="22"/>
      <c r="G207" s="50"/>
      <c r="H207" s="23"/>
      <c r="I207" s="27"/>
      <c r="J207" s="22"/>
      <c r="K207" s="22"/>
      <c r="L207" s="50"/>
      <c r="M207" s="23"/>
      <c r="N207" s="25"/>
      <c r="P207" s="59">
        <v>47</v>
      </c>
      <c r="Q207" s="20">
        <v>1995</v>
      </c>
      <c r="R207" s="21" t="s">
        <v>78</v>
      </c>
      <c r="S207" s="62"/>
      <c r="T207" s="78"/>
      <c r="U207" s="62"/>
      <c r="V207" s="62"/>
      <c r="W207" s="62"/>
      <c r="X207" s="81"/>
      <c r="Y207" s="80"/>
      <c r="Z207" s="79"/>
    </row>
    <row r="208" spans="2:26" ht="15" hidden="1" customHeight="1" outlineLevel="1">
      <c r="B208" s="19">
        <v>47</v>
      </c>
      <c r="C208" s="20">
        <v>2440</v>
      </c>
      <c r="D208" s="21" t="s">
        <v>79</v>
      </c>
      <c r="E208" s="22"/>
      <c r="F208" s="22"/>
      <c r="G208" s="50"/>
      <c r="H208" s="23"/>
      <c r="J208" s="22"/>
      <c r="K208" s="22"/>
      <c r="L208" s="50"/>
      <c r="M208" s="23"/>
      <c r="N208" s="25"/>
      <c r="P208" s="59">
        <v>47</v>
      </c>
      <c r="Q208" s="20">
        <v>2440</v>
      </c>
      <c r="R208" s="21" t="s">
        <v>79</v>
      </c>
      <c r="S208" s="62"/>
      <c r="T208" s="78"/>
      <c r="U208" s="62"/>
      <c r="V208" s="62"/>
      <c r="W208" s="62"/>
      <c r="X208" s="81"/>
      <c r="Y208" s="80"/>
      <c r="Z208" s="79"/>
    </row>
    <row r="209" spans="2:26" ht="15" collapsed="1">
      <c r="B209" s="32"/>
      <c r="C209" s="33"/>
      <c r="D209" s="34"/>
      <c r="E209" s="34"/>
      <c r="F209" s="34"/>
      <c r="G209" s="58"/>
      <c r="H209" s="23"/>
      <c r="J209" s="34"/>
      <c r="K209" s="22"/>
      <c r="L209" s="50"/>
      <c r="M209" s="23"/>
      <c r="N209" s="25"/>
      <c r="P209" s="32"/>
      <c r="Q209" s="33"/>
      <c r="R209" s="73" t="s">
        <v>80</v>
      </c>
      <c r="S209" s="36">
        <f>SUM(S171:S208)</f>
        <v>48687136.660000004</v>
      </c>
      <c r="T209" s="36">
        <f t="shared" ref="T209:W209" si="30">SUM(T171:T208)</f>
        <v>0</v>
      </c>
      <c r="U209" s="36">
        <f t="shared" si="30"/>
        <v>48687136.660000004</v>
      </c>
      <c r="V209" s="36">
        <f t="shared" si="30"/>
        <v>0</v>
      </c>
      <c r="W209" s="36">
        <f t="shared" si="30"/>
        <v>48687136.660000004</v>
      </c>
      <c r="X209" s="77"/>
      <c r="Y209" s="82"/>
      <c r="Z209" s="36">
        <f t="shared" ref="Z209" si="31">SUM(Z171:Z208)</f>
        <v>581900.83077495988</v>
      </c>
    </row>
    <row r="210" spans="2:26">
      <c r="B210" s="32"/>
      <c r="C210" s="33"/>
      <c r="D210" s="35" t="s">
        <v>81</v>
      </c>
      <c r="E210" s="36">
        <f>SUM(E171:E209)</f>
        <v>48687136.660000004</v>
      </c>
      <c r="F210" s="36">
        <f>SUM(F171:F209)</f>
        <v>0</v>
      </c>
      <c r="G210" s="36">
        <f>SUM(G171:G209)</f>
        <v>0</v>
      </c>
      <c r="H210" s="36">
        <f>SUM(H171:H209)</f>
        <v>48687136.660000004</v>
      </c>
      <c r="I210" s="35"/>
      <c r="J210" s="36">
        <f>SUM(J171:J209)</f>
        <v>1018326.4538561798</v>
      </c>
      <c r="K210" s="36">
        <f>SUM(K171:K209)</f>
        <v>581900.83077495988</v>
      </c>
      <c r="L210" s="36">
        <f>SUM(L171:L208)</f>
        <v>0</v>
      </c>
      <c r="M210" s="36">
        <f>SUM(M171:M209)</f>
        <v>1600227.2846311396</v>
      </c>
      <c r="N210" s="25">
        <f>SUM(N171:N209)</f>
        <v>47086909.375368863</v>
      </c>
    </row>
    <row r="211" spans="2:26" ht="38.25">
      <c r="B211" s="32"/>
      <c r="C211" s="33"/>
      <c r="D211" s="37" t="s">
        <v>82</v>
      </c>
      <c r="E211" s="25"/>
      <c r="F211" s="52"/>
      <c r="G211" s="52"/>
      <c r="H211" s="23"/>
      <c r="I211" s="26"/>
      <c r="J211" s="52"/>
      <c r="K211" s="52"/>
      <c r="L211" s="52"/>
      <c r="M211" s="23">
        <f>J211+K211+L211</f>
        <v>0</v>
      </c>
      <c r="N211" s="25">
        <f>H211-M211</f>
        <v>0</v>
      </c>
    </row>
    <row r="212" spans="2:26" ht="25.5">
      <c r="B212" s="32"/>
      <c r="C212" s="33"/>
      <c r="D212" s="38" t="s">
        <v>83</v>
      </c>
      <c r="E212" s="25"/>
      <c r="F212" s="52"/>
      <c r="G212" s="52"/>
      <c r="H212" s="23"/>
      <c r="I212" s="26"/>
      <c r="J212" s="52"/>
      <c r="K212" s="52"/>
      <c r="L212" s="52"/>
      <c r="M212" s="23">
        <f>J212+K212+L212</f>
        <v>0</v>
      </c>
      <c r="N212" s="25">
        <f>H212-M212</f>
        <v>0</v>
      </c>
    </row>
    <row r="213" spans="2:26">
      <c r="B213" s="32"/>
      <c r="C213" s="33"/>
      <c r="D213" s="35" t="s">
        <v>84</v>
      </c>
      <c r="E213" s="36">
        <f>SUM(E210:E212)</f>
        <v>48687136.660000004</v>
      </c>
      <c r="F213" s="36">
        <f t="shared" ref="F213:G213" si="32">SUM(F210:F212)</f>
        <v>0</v>
      </c>
      <c r="G213" s="36">
        <f t="shared" si="32"/>
        <v>0</v>
      </c>
      <c r="H213" s="36">
        <f>SUM(H210:H212)</f>
        <v>48687136.660000004</v>
      </c>
      <c r="I213" s="35"/>
      <c r="J213" s="36">
        <f>SUM(J210:J212)</f>
        <v>1018326.4538561798</v>
      </c>
      <c r="K213" s="36">
        <f t="shared" ref="K213:L213" si="33">SUM(K210:K212)</f>
        <v>581900.83077495988</v>
      </c>
      <c r="L213" s="36">
        <f t="shared" si="33"/>
        <v>0</v>
      </c>
      <c r="M213" s="36">
        <f>SUM(M210:M212)</f>
        <v>1600227.2846311396</v>
      </c>
      <c r="N213" s="25">
        <f>H213-M213</f>
        <v>47086909.375368863</v>
      </c>
    </row>
    <row r="214" spans="2:26" ht="14.25">
      <c r="B214" s="32"/>
      <c r="C214" s="33"/>
      <c r="D214" s="97" t="s">
        <v>85</v>
      </c>
      <c r="E214" s="98"/>
      <c r="F214" s="98"/>
      <c r="G214" s="98"/>
      <c r="H214" s="98"/>
      <c r="I214" s="98"/>
      <c r="J214" s="99"/>
      <c r="K214" s="52"/>
      <c r="L214" s="26"/>
      <c r="M214" s="39"/>
      <c r="N214" s="26"/>
    </row>
    <row r="215" spans="2:26" ht="14.25">
      <c r="B215" s="32"/>
      <c r="C215" s="33"/>
      <c r="D215" s="89" t="s">
        <v>80</v>
      </c>
      <c r="E215" s="90"/>
      <c r="F215" s="90"/>
      <c r="G215" s="90"/>
      <c r="H215" s="90"/>
      <c r="I215" s="90"/>
      <c r="J215" s="91"/>
      <c r="K215" s="35">
        <f>K213+K214</f>
        <v>581900.83077495988</v>
      </c>
      <c r="M215" s="39"/>
      <c r="N215" s="26"/>
    </row>
    <row r="217" spans="2:26">
      <c r="E217" s="40"/>
      <c r="J217" s="3" t="s">
        <v>86</v>
      </c>
    </row>
    <row r="218" spans="2:26" ht="14.25">
      <c r="B218" s="32">
        <v>10</v>
      </c>
      <c r="C218" s="33"/>
      <c r="D218" s="34" t="s">
        <v>87</v>
      </c>
      <c r="E218" s="29"/>
      <c r="J218" s="3" t="s">
        <v>87</v>
      </c>
      <c r="L218" s="56"/>
    </row>
    <row r="219" spans="2:26" ht="14.25">
      <c r="B219" s="32">
        <v>8</v>
      </c>
      <c r="C219" s="33"/>
      <c r="D219" s="34" t="s">
        <v>67</v>
      </c>
      <c r="E219" s="41"/>
      <c r="J219" s="3" t="s">
        <v>67</v>
      </c>
      <c r="L219" s="57"/>
    </row>
    <row r="220" spans="2:26" ht="14.25">
      <c r="J220" s="4" t="s">
        <v>88</v>
      </c>
      <c r="L220" s="42">
        <f>K215-L218-L219</f>
        <v>581900.83077495988</v>
      </c>
      <c r="M220" s="26"/>
    </row>
    <row r="222" spans="2:26" hidden="1" outlineLevel="1">
      <c r="B222" s="43" t="s">
        <v>89</v>
      </c>
    </row>
    <row r="223" spans="2:26" hidden="1" outlineLevel="1">
      <c r="E223" s="26"/>
      <c r="J223" s="26"/>
    </row>
    <row r="224" spans="2:26" hidden="1" outlineLevel="1">
      <c r="B224" s="44">
        <v>1</v>
      </c>
      <c r="C224" s="87" t="s">
        <v>90</v>
      </c>
      <c r="D224" s="87"/>
      <c r="E224" s="87"/>
      <c r="F224" s="87"/>
      <c r="G224" s="87"/>
      <c r="H224" s="87"/>
      <c r="I224" s="87"/>
      <c r="J224" s="87"/>
      <c r="K224" s="87"/>
      <c r="L224" s="87"/>
      <c r="M224" s="87"/>
      <c r="N224" s="87"/>
    </row>
    <row r="225" spans="2:14" hidden="1" outlineLevel="1">
      <c r="B225" s="44"/>
      <c r="C225" s="87"/>
      <c r="D225" s="87"/>
      <c r="E225" s="87"/>
      <c r="F225" s="87"/>
      <c r="G225" s="87"/>
      <c r="H225" s="87"/>
      <c r="I225" s="87"/>
      <c r="J225" s="87"/>
      <c r="K225" s="87"/>
      <c r="L225" s="87"/>
      <c r="M225" s="87"/>
      <c r="N225" s="87"/>
    </row>
    <row r="226" spans="2:14" hidden="1" outlineLevel="1">
      <c r="B226" s="44"/>
      <c r="C226" s="45"/>
      <c r="D226" s="46"/>
      <c r="E226" s="46"/>
      <c r="F226" s="46"/>
      <c r="G226" s="46"/>
      <c r="H226" s="46"/>
      <c r="I226" s="46"/>
      <c r="J226" s="46"/>
      <c r="K226" s="46"/>
      <c r="L226" s="46"/>
      <c r="M226" s="46"/>
      <c r="N226" s="46"/>
    </row>
    <row r="227" spans="2:14" hidden="1" outlineLevel="1">
      <c r="B227" s="44">
        <v>2</v>
      </c>
      <c r="C227" s="87" t="s">
        <v>91</v>
      </c>
      <c r="D227" s="87"/>
      <c r="E227" s="87"/>
      <c r="F227" s="87"/>
      <c r="G227" s="87"/>
      <c r="H227" s="87"/>
      <c r="I227" s="87"/>
      <c r="J227" s="87"/>
      <c r="K227" s="87"/>
      <c r="L227" s="87"/>
      <c r="M227" s="87"/>
      <c r="N227" s="87"/>
    </row>
    <row r="228" spans="2:14" hidden="1" outlineLevel="1">
      <c r="B228" s="44"/>
      <c r="C228" s="87"/>
      <c r="D228" s="87"/>
      <c r="E228" s="87"/>
      <c r="F228" s="87"/>
      <c r="G228" s="87"/>
      <c r="H228" s="87"/>
      <c r="I228" s="87"/>
      <c r="J228" s="87"/>
      <c r="K228" s="87"/>
      <c r="L228" s="87"/>
      <c r="M228" s="87"/>
      <c r="N228" s="87"/>
    </row>
    <row r="229" spans="2:14" hidden="1" outlineLevel="1">
      <c r="B229" s="44"/>
      <c r="C229" s="45"/>
      <c r="D229" s="46"/>
      <c r="E229" s="46"/>
      <c r="F229" s="46"/>
      <c r="G229" s="46"/>
      <c r="H229" s="46"/>
      <c r="I229" s="46"/>
      <c r="J229" s="46"/>
      <c r="K229" s="46"/>
      <c r="L229" s="46"/>
      <c r="M229" s="46"/>
      <c r="N229" s="46"/>
    </row>
    <row r="230" spans="2:14" hidden="1" outlineLevel="1">
      <c r="B230" s="44">
        <v>3</v>
      </c>
      <c r="C230" s="87" t="s">
        <v>92</v>
      </c>
      <c r="D230" s="87"/>
      <c r="E230" s="87"/>
      <c r="F230" s="87"/>
      <c r="G230" s="87"/>
      <c r="H230" s="87"/>
      <c r="I230" s="87"/>
      <c r="J230" s="87"/>
      <c r="K230" s="87"/>
      <c r="L230" s="87"/>
      <c r="M230" s="87"/>
      <c r="N230" s="87"/>
    </row>
    <row r="231" spans="2:14" hidden="1" outlineLevel="1">
      <c r="B231" s="44"/>
      <c r="C231" s="45"/>
      <c r="D231" s="46"/>
      <c r="E231" s="46"/>
      <c r="F231" s="46"/>
      <c r="G231" s="46"/>
      <c r="H231" s="46"/>
      <c r="I231" s="46"/>
      <c r="J231" s="46"/>
      <c r="K231" s="46"/>
      <c r="L231" s="46"/>
      <c r="M231" s="46"/>
      <c r="N231" s="46"/>
    </row>
    <row r="232" spans="2:14" hidden="1" outlineLevel="1">
      <c r="B232" s="44">
        <v>4</v>
      </c>
      <c r="C232" s="47" t="s">
        <v>93</v>
      </c>
      <c r="D232" s="46"/>
      <c r="E232" s="46"/>
      <c r="F232" s="46"/>
      <c r="G232" s="46"/>
      <c r="H232" s="46"/>
      <c r="I232" s="46"/>
      <c r="J232" s="46"/>
      <c r="K232" s="46"/>
      <c r="L232" s="46"/>
      <c r="M232" s="46"/>
      <c r="N232" s="46"/>
    </row>
    <row r="233" spans="2:14" hidden="1" outlineLevel="1">
      <c r="B233" s="44"/>
      <c r="C233" s="45"/>
      <c r="D233" s="46"/>
      <c r="E233" s="46"/>
      <c r="F233" s="46"/>
      <c r="G233" s="46"/>
      <c r="H233" s="46"/>
      <c r="I233" s="46"/>
      <c r="J233" s="46"/>
      <c r="K233" s="46"/>
      <c r="L233" s="46"/>
      <c r="M233" s="46"/>
      <c r="N233" s="46"/>
    </row>
    <row r="234" spans="2:14" hidden="1" outlineLevel="1">
      <c r="B234" s="44">
        <v>5</v>
      </c>
      <c r="C234" s="47" t="s">
        <v>94</v>
      </c>
      <c r="D234" s="46"/>
      <c r="E234" s="46"/>
      <c r="F234" s="46"/>
      <c r="G234" s="46"/>
      <c r="H234" s="46"/>
      <c r="I234" s="46"/>
      <c r="J234" s="46"/>
      <c r="K234" s="46"/>
      <c r="L234" s="46"/>
      <c r="M234" s="46"/>
      <c r="N234" s="46"/>
    </row>
    <row r="235" spans="2:14" hidden="1" outlineLevel="1">
      <c r="B235" s="44"/>
      <c r="C235" s="45"/>
      <c r="D235" s="46"/>
      <c r="E235" s="46"/>
      <c r="F235" s="46"/>
      <c r="G235" s="46"/>
      <c r="H235" s="46"/>
      <c r="I235" s="46"/>
      <c r="J235" s="46"/>
      <c r="K235" s="46"/>
      <c r="L235" s="46"/>
      <c r="M235" s="46"/>
      <c r="N235" s="46"/>
    </row>
    <row r="236" spans="2:14" hidden="1" outlineLevel="1">
      <c r="B236" s="44">
        <v>6</v>
      </c>
      <c r="C236" s="87" t="s">
        <v>95</v>
      </c>
      <c r="D236" s="87"/>
      <c r="E236" s="87"/>
      <c r="F236" s="87"/>
      <c r="G236" s="87"/>
      <c r="H236" s="87"/>
      <c r="I236" s="87"/>
      <c r="J236" s="87"/>
      <c r="K236" s="87"/>
      <c r="L236" s="87"/>
      <c r="M236" s="87"/>
      <c r="N236" s="87"/>
    </row>
    <row r="237" spans="2:14" hidden="1" outlineLevel="1">
      <c r="B237" s="46"/>
      <c r="C237" s="87"/>
      <c r="D237" s="87"/>
      <c r="E237" s="87"/>
      <c r="F237" s="87"/>
      <c r="G237" s="87"/>
      <c r="H237" s="87"/>
      <c r="I237" s="87"/>
      <c r="J237" s="87"/>
      <c r="K237" s="87"/>
      <c r="L237" s="87"/>
      <c r="M237" s="87"/>
      <c r="N237" s="87"/>
    </row>
    <row r="238" spans="2:14" hidden="1" outlineLevel="1">
      <c r="B238" s="46"/>
      <c r="C238" s="87"/>
      <c r="D238" s="87"/>
      <c r="E238" s="87"/>
      <c r="F238" s="87"/>
      <c r="G238" s="87"/>
      <c r="H238" s="87"/>
      <c r="I238" s="87"/>
      <c r="J238" s="87"/>
      <c r="K238" s="87"/>
      <c r="L238" s="87"/>
      <c r="M238" s="87"/>
      <c r="N238" s="87"/>
    </row>
    <row r="239" spans="2:14" hidden="1" outlineLevel="1"/>
    <row r="240" spans="2:14" collapsed="1"/>
    <row r="241" spans="2:26" ht="21">
      <c r="B241" s="88" t="s">
        <v>109</v>
      </c>
      <c r="C241" s="88"/>
      <c r="D241" s="88"/>
      <c r="E241" s="88"/>
      <c r="F241" s="88"/>
      <c r="G241" s="88"/>
      <c r="H241" s="88"/>
      <c r="I241" s="88"/>
      <c r="J241" s="88"/>
      <c r="K241" s="88"/>
      <c r="L241" s="88"/>
      <c r="M241" s="88"/>
      <c r="N241" s="88"/>
      <c r="P241" s="100" t="s">
        <v>110</v>
      </c>
      <c r="Q241" s="100"/>
      <c r="R241" s="100"/>
      <c r="S241" s="100"/>
      <c r="T241" s="100"/>
      <c r="U241" s="100"/>
      <c r="V241" s="100"/>
      <c r="W241" s="100"/>
      <c r="X241" s="100"/>
      <c r="Y241" s="100"/>
      <c r="Z241" s="100"/>
    </row>
    <row r="243" spans="2:26" ht="14.25">
      <c r="F243" s="7" t="s">
        <v>9</v>
      </c>
      <c r="G243" s="8" t="s">
        <v>10</v>
      </c>
      <c r="S243" s="7" t="s">
        <v>9</v>
      </c>
      <c r="T243" s="61" t="s">
        <v>10</v>
      </c>
    </row>
    <row r="244" spans="2:26" ht="15">
      <c r="F244" s="7" t="s">
        <v>11</v>
      </c>
      <c r="G244" s="93" t="s">
        <v>100</v>
      </c>
      <c r="H244" s="93"/>
      <c r="S244" s="7" t="s">
        <v>11</v>
      </c>
      <c r="T244" s="93" t="str">
        <f>G244</f>
        <v>1/1/25 - 12/31/25</v>
      </c>
      <c r="U244" s="93"/>
    </row>
    <row r="246" spans="2:26">
      <c r="E246" s="94" t="s">
        <v>13</v>
      </c>
      <c r="F246" s="95"/>
      <c r="G246" s="95"/>
      <c r="H246" s="96"/>
      <c r="J246" s="9"/>
      <c r="K246" s="10" t="s">
        <v>14</v>
      </c>
      <c r="L246" s="10"/>
      <c r="M246" s="11"/>
      <c r="S246" s="74" t="s">
        <v>15</v>
      </c>
      <c r="T246" s="74" t="s">
        <v>16</v>
      </c>
      <c r="U246" s="74" t="s">
        <v>17</v>
      </c>
      <c r="V246" s="74" t="s">
        <v>18</v>
      </c>
      <c r="W246" s="74" t="s">
        <v>19</v>
      </c>
      <c r="X246" s="74" t="s">
        <v>20</v>
      </c>
      <c r="Y246" s="74" t="s">
        <v>21</v>
      </c>
      <c r="Z246" s="74" t="s">
        <v>99</v>
      </c>
    </row>
    <row r="247" spans="2:26" ht="27">
      <c r="B247" s="12" t="s">
        <v>23</v>
      </c>
      <c r="C247" s="13" t="s">
        <v>24</v>
      </c>
      <c r="D247" s="14" t="s">
        <v>25</v>
      </c>
      <c r="E247" s="15" t="s">
        <v>26</v>
      </c>
      <c r="F247" s="16" t="s">
        <v>27</v>
      </c>
      <c r="G247" s="16" t="s">
        <v>28</v>
      </c>
      <c r="H247" s="12" t="s">
        <v>29</v>
      </c>
      <c r="I247" s="17"/>
      <c r="J247" s="18" t="s">
        <v>26</v>
      </c>
      <c r="K247" s="16" t="s">
        <v>30</v>
      </c>
      <c r="L247" s="16" t="s">
        <v>28</v>
      </c>
      <c r="M247" s="12" t="s">
        <v>29</v>
      </c>
      <c r="N247" s="12" t="s">
        <v>31</v>
      </c>
      <c r="P247" s="75" t="s">
        <v>32</v>
      </c>
      <c r="Q247" s="75" t="s">
        <v>33</v>
      </c>
      <c r="R247" s="75" t="s">
        <v>34</v>
      </c>
      <c r="S247" s="76" t="s">
        <v>35</v>
      </c>
      <c r="T247" s="76" t="s">
        <v>36</v>
      </c>
      <c r="U247" s="76" t="s">
        <v>37</v>
      </c>
      <c r="V247" s="76" t="s">
        <v>38</v>
      </c>
      <c r="W247" s="76" t="s">
        <v>39</v>
      </c>
      <c r="X247" s="76" t="s">
        <v>40</v>
      </c>
      <c r="Y247" s="76" t="s">
        <v>41</v>
      </c>
      <c r="Z247" s="76" t="s">
        <v>42</v>
      </c>
    </row>
    <row r="248" spans="2:26" ht="15" hidden="1" customHeight="1" outlineLevel="1">
      <c r="B248" s="19">
        <v>12</v>
      </c>
      <c r="C248" s="20">
        <v>1610</v>
      </c>
      <c r="D248" s="21" t="s">
        <v>43</v>
      </c>
      <c r="E248" s="22"/>
      <c r="F248" s="22"/>
      <c r="G248" s="50"/>
      <c r="H248" s="23"/>
      <c r="I248" s="24"/>
      <c r="J248" s="22"/>
      <c r="K248" s="22"/>
      <c r="L248" s="50"/>
      <c r="M248" s="23"/>
      <c r="N248" s="25"/>
      <c r="P248" s="59">
        <v>12</v>
      </c>
      <c r="Q248" s="20">
        <v>1610</v>
      </c>
      <c r="R248" s="21" t="s">
        <v>43</v>
      </c>
      <c r="S248" s="62"/>
      <c r="T248" s="78"/>
      <c r="U248" s="62"/>
      <c r="V248" s="62"/>
      <c r="W248" s="62"/>
      <c r="X248" s="81"/>
      <c r="Y248" s="80"/>
      <c r="Z248" s="79"/>
    </row>
    <row r="249" spans="2:26" ht="25.5" hidden="1" customHeight="1" outlineLevel="1">
      <c r="B249" s="19">
        <v>12</v>
      </c>
      <c r="C249" s="20">
        <v>1611</v>
      </c>
      <c r="D249" s="21" t="s">
        <v>44</v>
      </c>
      <c r="E249" s="22"/>
      <c r="F249" s="22"/>
      <c r="G249" s="50"/>
      <c r="H249" s="23"/>
      <c r="I249" s="27"/>
      <c r="J249" s="22"/>
      <c r="K249" s="22"/>
      <c r="L249" s="50"/>
      <c r="M249" s="23"/>
      <c r="N249" s="25"/>
      <c r="P249" s="59">
        <v>12</v>
      </c>
      <c r="Q249" s="20">
        <v>1611</v>
      </c>
      <c r="R249" s="21" t="s">
        <v>44</v>
      </c>
      <c r="S249" s="62"/>
      <c r="T249" s="78"/>
      <c r="U249" s="62"/>
      <c r="V249" s="62"/>
      <c r="W249" s="62"/>
      <c r="X249" s="81"/>
      <c r="Y249" s="80"/>
      <c r="Z249" s="79"/>
    </row>
    <row r="250" spans="2:26" ht="25.5" hidden="1" customHeight="1" outlineLevel="1">
      <c r="B250" s="19" t="s">
        <v>45</v>
      </c>
      <c r="C250" s="20">
        <v>1612</v>
      </c>
      <c r="D250" s="21" t="s">
        <v>46</v>
      </c>
      <c r="E250" s="22"/>
      <c r="F250" s="22"/>
      <c r="G250" s="50"/>
      <c r="H250" s="23"/>
      <c r="I250" s="27"/>
      <c r="J250" s="22"/>
      <c r="K250" s="22"/>
      <c r="L250" s="50"/>
      <c r="M250" s="23"/>
      <c r="N250" s="25"/>
      <c r="P250" s="59" t="s">
        <v>45</v>
      </c>
      <c r="Q250" s="20">
        <v>1612</v>
      </c>
      <c r="R250" s="21" t="s">
        <v>46</v>
      </c>
      <c r="S250" s="62"/>
      <c r="T250" s="78"/>
      <c r="U250" s="62"/>
      <c r="V250" s="62"/>
      <c r="W250" s="62"/>
      <c r="X250" s="81"/>
      <c r="Y250" s="80"/>
      <c r="Z250" s="79"/>
    </row>
    <row r="251" spans="2:26" ht="15" hidden="1" customHeight="1" outlineLevel="1">
      <c r="B251" s="19"/>
      <c r="C251" s="20">
        <v>1665</v>
      </c>
      <c r="D251" s="21" t="s">
        <v>47</v>
      </c>
      <c r="E251" s="22"/>
      <c r="F251" s="22"/>
      <c r="G251" s="50"/>
      <c r="H251" s="23"/>
      <c r="I251" s="27"/>
      <c r="J251" s="22"/>
      <c r="K251" s="22"/>
      <c r="L251" s="50"/>
      <c r="M251" s="23"/>
      <c r="N251" s="25"/>
      <c r="P251" s="59"/>
      <c r="Q251" s="20">
        <v>1665</v>
      </c>
      <c r="R251" s="21" t="s">
        <v>47</v>
      </c>
      <c r="S251" s="62"/>
      <c r="T251" s="78"/>
      <c r="U251" s="62"/>
      <c r="V251" s="62"/>
      <c r="W251" s="62"/>
      <c r="X251" s="81"/>
      <c r="Y251" s="80"/>
      <c r="Z251" s="79"/>
    </row>
    <row r="252" spans="2:26" ht="15" hidden="1" customHeight="1" outlineLevel="1">
      <c r="B252" s="19"/>
      <c r="C252" s="20">
        <v>1675</v>
      </c>
      <c r="D252" s="21" t="s">
        <v>48</v>
      </c>
      <c r="E252" s="22"/>
      <c r="F252" s="22"/>
      <c r="G252" s="50"/>
      <c r="H252" s="23"/>
      <c r="I252" s="27"/>
      <c r="J252" s="22"/>
      <c r="K252" s="22"/>
      <c r="L252" s="50"/>
      <c r="M252" s="23"/>
      <c r="N252" s="25"/>
      <c r="P252" s="59"/>
      <c r="Q252" s="20">
        <v>1675</v>
      </c>
      <c r="R252" s="21" t="s">
        <v>48</v>
      </c>
      <c r="S252" s="62"/>
      <c r="T252" s="78"/>
      <c r="U252" s="62"/>
      <c r="V252" s="62"/>
      <c r="W252" s="62"/>
      <c r="X252" s="81"/>
      <c r="Y252" s="80"/>
      <c r="Z252" s="79"/>
    </row>
    <row r="253" spans="2:26" ht="15" hidden="1" customHeight="1" outlineLevel="1">
      <c r="B253" s="19" t="s">
        <v>49</v>
      </c>
      <c r="C253" s="28">
        <v>1615</v>
      </c>
      <c r="D253" s="21" t="s">
        <v>50</v>
      </c>
      <c r="E253" s="22"/>
      <c r="F253" s="22"/>
      <c r="G253" s="50"/>
      <c r="H253" s="23"/>
      <c r="I253" s="27"/>
      <c r="J253" s="22"/>
      <c r="K253" s="22"/>
      <c r="L253" s="50"/>
      <c r="M253" s="23"/>
      <c r="N253" s="25"/>
      <c r="P253" s="59" t="s">
        <v>49</v>
      </c>
      <c r="Q253" s="28">
        <v>1615</v>
      </c>
      <c r="R253" s="21" t="s">
        <v>50</v>
      </c>
      <c r="S253" s="62"/>
      <c r="T253" s="78"/>
      <c r="U253" s="62"/>
      <c r="V253" s="62"/>
      <c r="W253" s="62"/>
      <c r="X253" s="81"/>
      <c r="Y253" s="80"/>
      <c r="Z253" s="79"/>
    </row>
    <row r="254" spans="2:26" ht="15" hidden="1" customHeight="1" outlineLevel="1">
      <c r="B254" s="19">
        <v>1</v>
      </c>
      <c r="C254" s="28">
        <v>1620</v>
      </c>
      <c r="D254" s="21" t="s">
        <v>51</v>
      </c>
      <c r="E254" s="22"/>
      <c r="F254" s="22"/>
      <c r="G254" s="50"/>
      <c r="H254" s="23"/>
      <c r="I254" s="27"/>
      <c r="J254" s="22"/>
      <c r="K254" s="22"/>
      <c r="L254" s="50"/>
      <c r="M254" s="23"/>
      <c r="N254" s="25"/>
      <c r="P254" s="59">
        <v>1</v>
      </c>
      <c r="Q254" s="28">
        <v>1620</v>
      </c>
      <c r="R254" s="21" t="s">
        <v>51</v>
      </c>
      <c r="S254" s="62"/>
      <c r="T254" s="78"/>
      <c r="U254" s="62"/>
      <c r="V254" s="62"/>
      <c r="W254" s="62"/>
      <c r="X254" s="81"/>
      <c r="Y254" s="80"/>
      <c r="Z254" s="79"/>
    </row>
    <row r="255" spans="2:26" ht="14.25" collapsed="1">
      <c r="B255" s="59" t="s">
        <v>49</v>
      </c>
      <c r="C255" s="20">
        <v>1705</v>
      </c>
      <c r="D255" s="21" t="s">
        <v>50</v>
      </c>
      <c r="E255" s="22"/>
      <c r="F255" s="22"/>
      <c r="G255" s="50"/>
      <c r="H255" s="23"/>
      <c r="I255" s="27"/>
      <c r="J255" s="22"/>
      <c r="K255" s="22"/>
      <c r="L255" s="50"/>
      <c r="M255" s="23"/>
      <c r="N255" s="25"/>
      <c r="P255" s="59" t="s">
        <v>49</v>
      </c>
      <c r="Q255" s="20">
        <v>1705</v>
      </c>
      <c r="R255" s="21" t="s">
        <v>50</v>
      </c>
      <c r="S255" s="69"/>
      <c r="T255" s="83"/>
      <c r="U255" s="69"/>
      <c r="V255" s="69"/>
      <c r="W255" s="69"/>
      <c r="X255" s="84"/>
      <c r="Y255" s="85"/>
      <c r="Z255" s="86"/>
    </row>
    <row r="256" spans="2:26">
      <c r="B256" s="59">
        <v>14.1</v>
      </c>
      <c r="C256" s="28">
        <v>1706</v>
      </c>
      <c r="D256" s="21" t="s">
        <v>52</v>
      </c>
      <c r="E256" s="48">
        <f>H179</f>
        <v>2172019.2825166634</v>
      </c>
      <c r="F256" s="48"/>
      <c r="G256" s="51"/>
      <c r="H256" s="49">
        <f t="shared" ref="H256" si="34">E256+F256+G256</f>
        <v>2172019.2825166634</v>
      </c>
      <c r="I256" s="27"/>
      <c r="J256" s="48">
        <f>M179</f>
        <v>59730.530269208248</v>
      </c>
      <c r="K256" s="48">
        <f>Z256</f>
        <v>21720.192825166636</v>
      </c>
      <c r="L256" s="51"/>
      <c r="M256" s="49">
        <f t="shared" ref="M256" si="35">J256+K256-L256</f>
        <v>81450.723094374887</v>
      </c>
      <c r="N256" s="25">
        <f t="shared" ref="N256" si="36">H256-M256</f>
        <v>2090568.5594222886</v>
      </c>
      <c r="P256" s="59">
        <v>14.1</v>
      </c>
      <c r="Q256" s="28">
        <v>1706</v>
      </c>
      <c r="R256" s="21" t="s">
        <v>52</v>
      </c>
      <c r="S256" s="69">
        <f>E256</f>
        <v>2172019.2825166634</v>
      </c>
      <c r="T256" s="83"/>
      <c r="U256" s="69">
        <f t="shared" ref="U256" si="37">S256-T256</f>
        <v>2172019.2825166634</v>
      </c>
      <c r="V256" s="69"/>
      <c r="W256" s="69">
        <f t="shared" ref="W256" si="38">U256+(V256/2)</f>
        <v>2172019.2825166634</v>
      </c>
      <c r="X256" s="84">
        <v>100</v>
      </c>
      <c r="Y256" s="85">
        <f t="shared" ref="Y256:Y260" si="39">1/X256</f>
        <v>0.01</v>
      </c>
      <c r="Z256" s="69">
        <f>W256*Y256</f>
        <v>21720.192825166636</v>
      </c>
    </row>
    <row r="257" spans="2:26">
      <c r="B257" s="59">
        <v>1</v>
      </c>
      <c r="C257" s="20">
        <v>1708</v>
      </c>
      <c r="D257" s="21" t="s">
        <v>51</v>
      </c>
      <c r="E257" s="48"/>
      <c r="F257" s="48"/>
      <c r="G257" s="51"/>
      <c r="H257" s="49"/>
      <c r="I257" s="27"/>
      <c r="J257" s="48"/>
      <c r="K257" s="48"/>
      <c r="L257" s="51"/>
      <c r="M257" s="49"/>
      <c r="N257" s="25"/>
      <c r="P257" s="59">
        <v>1</v>
      </c>
      <c r="Q257" s="20">
        <v>1708</v>
      </c>
      <c r="R257" s="21" t="s">
        <v>51</v>
      </c>
      <c r="S257" s="69"/>
      <c r="T257" s="83"/>
      <c r="U257" s="69"/>
      <c r="V257" s="69"/>
      <c r="W257" s="69"/>
      <c r="X257" s="84"/>
      <c r="Y257" s="85"/>
      <c r="Z257" s="86"/>
    </row>
    <row r="258" spans="2:26" ht="15" customHeight="1">
      <c r="B258" s="59">
        <v>47</v>
      </c>
      <c r="C258" s="20">
        <v>1715</v>
      </c>
      <c r="D258" s="21" t="s">
        <v>53</v>
      </c>
      <c r="E258" s="48"/>
      <c r="F258" s="48"/>
      <c r="G258" s="51"/>
      <c r="H258" s="49"/>
      <c r="I258" s="27"/>
      <c r="J258" s="48"/>
      <c r="K258" s="48"/>
      <c r="L258" s="51"/>
      <c r="M258" s="49"/>
      <c r="N258" s="25"/>
      <c r="P258" s="59">
        <v>47</v>
      </c>
      <c r="Q258" s="20">
        <v>1715</v>
      </c>
      <c r="R258" s="21" t="s">
        <v>53</v>
      </c>
      <c r="S258" s="69"/>
      <c r="T258" s="83"/>
      <c r="U258" s="69"/>
      <c r="V258" s="69"/>
      <c r="W258" s="69"/>
      <c r="X258" s="84"/>
      <c r="Y258" s="85"/>
      <c r="Z258" s="86"/>
    </row>
    <row r="259" spans="2:26">
      <c r="B259" s="59">
        <v>47</v>
      </c>
      <c r="C259" s="20">
        <v>1720</v>
      </c>
      <c r="D259" s="21" t="s">
        <v>54</v>
      </c>
      <c r="E259" s="48">
        <f>H182</f>
        <v>36377876.078774318</v>
      </c>
      <c r="F259" s="48"/>
      <c r="G259" s="51"/>
      <c r="H259" s="49">
        <f t="shared" ref="H259:H260" si="40">E259+F259+G259</f>
        <v>36377876.078774318</v>
      </c>
      <c r="I259" s="27"/>
      <c r="J259" s="48">
        <f>M182</f>
        <v>1111546.2135181043</v>
      </c>
      <c r="K259" s="48">
        <f>Z259</f>
        <v>404198.62309749244</v>
      </c>
      <c r="L259" s="51"/>
      <c r="M259" s="49">
        <f t="shared" ref="M259:M260" si="41">J259+K259-L259</f>
        <v>1515744.8366155967</v>
      </c>
      <c r="N259" s="25">
        <f t="shared" ref="N259:N260" si="42">H259-M259</f>
        <v>34862131.242158718</v>
      </c>
      <c r="P259" s="59">
        <v>47</v>
      </c>
      <c r="Q259" s="20">
        <v>1720</v>
      </c>
      <c r="R259" s="21" t="s">
        <v>54</v>
      </c>
      <c r="S259" s="69">
        <f>E259</f>
        <v>36377876.078774318</v>
      </c>
      <c r="T259" s="83"/>
      <c r="U259" s="69">
        <f t="shared" ref="U259:U260" si="43">S259-T259</f>
        <v>36377876.078774318</v>
      </c>
      <c r="V259" s="69"/>
      <c r="W259" s="69">
        <f t="shared" ref="W259:W260" si="44">U259+(V259/2)</f>
        <v>36377876.078774318</v>
      </c>
      <c r="X259" s="84">
        <v>90</v>
      </c>
      <c r="Y259" s="85">
        <f t="shared" si="39"/>
        <v>1.1111111111111112E-2</v>
      </c>
      <c r="Z259" s="69">
        <f>W259*Y259</f>
        <v>404198.62309749244</v>
      </c>
    </row>
    <row r="260" spans="2:26">
      <c r="B260" s="59">
        <v>47</v>
      </c>
      <c r="C260" s="20">
        <v>1730</v>
      </c>
      <c r="D260" s="21" t="s">
        <v>55</v>
      </c>
      <c r="E260" s="48">
        <f>H183</f>
        <v>10137241.298709022</v>
      </c>
      <c r="F260" s="48"/>
      <c r="G260" s="51"/>
      <c r="H260" s="49">
        <f t="shared" si="40"/>
        <v>10137241.298709022</v>
      </c>
      <c r="I260" s="27"/>
      <c r="J260" s="48">
        <f>M183</f>
        <v>428950.5408438273</v>
      </c>
      <c r="K260" s="48">
        <f>Z260</f>
        <v>155982.01485230084</v>
      </c>
      <c r="L260" s="51"/>
      <c r="M260" s="49">
        <f t="shared" si="41"/>
        <v>584932.55569612817</v>
      </c>
      <c r="N260" s="25">
        <f t="shared" si="42"/>
        <v>9552308.7430128939</v>
      </c>
      <c r="P260" s="59">
        <v>47</v>
      </c>
      <c r="Q260" s="20">
        <v>1730</v>
      </c>
      <c r="R260" s="21" t="s">
        <v>55</v>
      </c>
      <c r="S260" s="69">
        <f>E260</f>
        <v>10137241.298709022</v>
      </c>
      <c r="T260" s="83"/>
      <c r="U260" s="69">
        <f t="shared" si="43"/>
        <v>10137241.298709022</v>
      </c>
      <c r="V260" s="69">
        <f>F260</f>
        <v>0</v>
      </c>
      <c r="W260" s="69">
        <f t="shared" si="44"/>
        <v>10137241.298709022</v>
      </c>
      <c r="X260" s="84">
        <v>64.989808653952579</v>
      </c>
      <c r="Y260" s="85">
        <f t="shared" si="39"/>
        <v>1.5387027915786632E-2</v>
      </c>
      <c r="Z260" s="69">
        <f>W260*Y260</f>
        <v>155982.01485230084</v>
      </c>
    </row>
    <row r="261" spans="2:26" ht="15" customHeight="1">
      <c r="B261" s="59">
        <v>47</v>
      </c>
      <c r="C261" s="20">
        <v>1735</v>
      </c>
      <c r="D261" s="21" t="s">
        <v>56</v>
      </c>
      <c r="E261" s="22"/>
      <c r="F261" s="22"/>
      <c r="G261" s="50"/>
      <c r="H261" s="23"/>
      <c r="I261" s="27"/>
      <c r="J261" s="22"/>
      <c r="K261" s="22"/>
      <c r="L261" s="50"/>
      <c r="M261" s="23"/>
      <c r="N261" s="25"/>
      <c r="P261" s="59">
        <v>47</v>
      </c>
      <c r="Q261" s="20">
        <v>1735</v>
      </c>
      <c r="R261" s="21" t="s">
        <v>56</v>
      </c>
      <c r="S261" s="69"/>
      <c r="T261" s="83"/>
      <c r="U261" s="69"/>
      <c r="V261" s="69"/>
      <c r="W261" s="69"/>
      <c r="X261" s="84"/>
      <c r="Y261" s="85"/>
      <c r="Z261" s="86"/>
    </row>
    <row r="262" spans="2:26" ht="15" customHeight="1">
      <c r="B262" s="59">
        <v>47</v>
      </c>
      <c r="C262" s="20">
        <v>1740</v>
      </c>
      <c r="D262" s="21" t="s">
        <v>57</v>
      </c>
      <c r="E262" s="22"/>
      <c r="F262" s="22"/>
      <c r="G262" s="50"/>
      <c r="H262" s="23"/>
      <c r="I262" s="27"/>
      <c r="J262" s="22"/>
      <c r="K262" s="22"/>
      <c r="L262" s="50"/>
      <c r="M262" s="23"/>
      <c r="N262" s="25"/>
      <c r="P262" s="59">
        <v>47</v>
      </c>
      <c r="Q262" s="20">
        <v>1740</v>
      </c>
      <c r="R262" s="21" t="s">
        <v>57</v>
      </c>
      <c r="S262" s="69"/>
      <c r="T262" s="83"/>
      <c r="U262" s="69"/>
      <c r="V262" s="69"/>
      <c r="W262" s="69"/>
      <c r="X262" s="84"/>
      <c r="Y262" s="85"/>
      <c r="Z262" s="86"/>
    </row>
    <row r="263" spans="2:26" ht="14.25">
      <c r="B263" s="59">
        <v>17</v>
      </c>
      <c r="C263" s="20">
        <v>1745</v>
      </c>
      <c r="D263" s="21" t="s">
        <v>58</v>
      </c>
      <c r="E263" s="22"/>
      <c r="F263" s="22"/>
      <c r="G263" s="50"/>
      <c r="H263" s="23"/>
      <c r="I263" s="27"/>
      <c r="J263" s="22"/>
      <c r="K263" s="22"/>
      <c r="L263" s="50"/>
      <c r="M263" s="23"/>
      <c r="N263" s="25"/>
      <c r="P263" s="59">
        <v>17</v>
      </c>
      <c r="Q263" s="20">
        <v>1745</v>
      </c>
      <c r="R263" s="21" t="s">
        <v>58</v>
      </c>
      <c r="S263" s="69"/>
      <c r="T263" s="83"/>
      <c r="U263" s="69"/>
      <c r="V263" s="69"/>
      <c r="W263" s="69"/>
      <c r="X263" s="84"/>
      <c r="Y263" s="85"/>
      <c r="Z263" s="86"/>
    </row>
    <row r="264" spans="2:26" ht="15" hidden="1" customHeight="1" outlineLevel="1">
      <c r="B264" s="19">
        <v>47</v>
      </c>
      <c r="C264" s="20">
        <v>1830</v>
      </c>
      <c r="D264" s="21" t="s">
        <v>59</v>
      </c>
      <c r="E264" s="22"/>
      <c r="F264" s="22"/>
      <c r="G264" s="50"/>
      <c r="H264" s="23"/>
      <c r="I264" s="27"/>
      <c r="J264" s="22"/>
      <c r="K264" s="22"/>
      <c r="L264" s="50"/>
      <c r="M264" s="23"/>
      <c r="N264" s="25"/>
      <c r="P264" s="59">
        <v>47</v>
      </c>
      <c r="Q264" s="20">
        <v>1830</v>
      </c>
      <c r="R264" s="21" t="s">
        <v>59</v>
      </c>
      <c r="S264" s="62"/>
      <c r="T264" s="78"/>
      <c r="U264" s="62"/>
      <c r="V264" s="62"/>
      <c r="W264" s="62"/>
      <c r="X264" s="81"/>
      <c r="Y264" s="80"/>
      <c r="Z264" s="79"/>
    </row>
    <row r="265" spans="2:26" ht="14.1" hidden="1" customHeight="1" outlineLevel="1">
      <c r="B265" s="19">
        <v>47</v>
      </c>
      <c r="C265" s="20">
        <v>1835</v>
      </c>
      <c r="D265" s="21" t="s">
        <v>60</v>
      </c>
      <c r="E265" s="22"/>
      <c r="F265" s="22"/>
      <c r="G265" s="50"/>
      <c r="H265" s="23"/>
      <c r="I265" s="27"/>
      <c r="J265" s="22"/>
      <c r="K265" s="22"/>
      <c r="L265" s="50"/>
      <c r="M265" s="23"/>
      <c r="N265" s="25"/>
      <c r="P265" s="59">
        <v>47</v>
      </c>
      <c r="Q265" s="20">
        <v>1835</v>
      </c>
      <c r="R265" s="21" t="s">
        <v>60</v>
      </c>
      <c r="S265" s="62"/>
      <c r="T265" s="78"/>
      <c r="U265" s="62"/>
      <c r="V265" s="62"/>
      <c r="W265" s="62"/>
      <c r="X265" s="81"/>
      <c r="Y265" s="80"/>
      <c r="Z265" s="79"/>
    </row>
    <row r="266" spans="2:26" ht="15" hidden="1" customHeight="1" outlineLevel="1">
      <c r="B266" s="19" t="s">
        <v>49</v>
      </c>
      <c r="C266" s="20">
        <v>1905</v>
      </c>
      <c r="D266" s="21" t="s">
        <v>50</v>
      </c>
      <c r="E266" s="22"/>
      <c r="F266" s="22"/>
      <c r="G266" s="50"/>
      <c r="H266" s="23"/>
      <c r="I266" s="27"/>
      <c r="J266" s="22"/>
      <c r="K266" s="22"/>
      <c r="L266" s="50"/>
      <c r="M266" s="23"/>
      <c r="N266" s="25"/>
      <c r="P266" s="59" t="s">
        <v>49</v>
      </c>
      <c r="Q266" s="20">
        <v>1905</v>
      </c>
      <c r="R266" s="21" t="s">
        <v>50</v>
      </c>
      <c r="S266" s="62"/>
      <c r="T266" s="78"/>
      <c r="U266" s="62"/>
      <c r="V266" s="62"/>
      <c r="W266" s="62"/>
      <c r="X266" s="81"/>
      <c r="Y266" s="80"/>
      <c r="Z266" s="79"/>
    </row>
    <row r="267" spans="2:26" ht="15" hidden="1" customHeight="1" outlineLevel="1">
      <c r="B267" s="19">
        <v>47</v>
      </c>
      <c r="C267" s="20">
        <v>1908</v>
      </c>
      <c r="D267" s="21" t="s">
        <v>61</v>
      </c>
      <c r="E267" s="22"/>
      <c r="F267" s="22"/>
      <c r="G267" s="50"/>
      <c r="H267" s="23"/>
      <c r="I267" s="27"/>
      <c r="J267" s="22"/>
      <c r="K267" s="22"/>
      <c r="L267" s="50"/>
      <c r="M267" s="23"/>
      <c r="N267" s="25"/>
      <c r="P267" s="59">
        <v>47</v>
      </c>
      <c r="Q267" s="20">
        <v>1908</v>
      </c>
      <c r="R267" s="21" t="s">
        <v>61</v>
      </c>
      <c r="S267" s="62"/>
      <c r="T267" s="78"/>
      <c r="U267" s="62"/>
      <c r="V267" s="62"/>
      <c r="W267" s="62"/>
      <c r="X267" s="81"/>
      <c r="Y267" s="80"/>
      <c r="Z267" s="79"/>
    </row>
    <row r="268" spans="2:26" ht="15" hidden="1" customHeight="1" outlineLevel="1">
      <c r="B268" s="19">
        <v>13</v>
      </c>
      <c r="C268" s="20">
        <v>1910</v>
      </c>
      <c r="D268" s="21" t="s">
        <v>62</v>
      </c>
      <c r="E268" s="22"/>
      <c r="F268" s="22"/>
      <c r="G268" s="50"/>
      <c r="H268" s="23"/>
      <c r="I268" s="27"/>
      <c r="J268" s="22"/>
      <c r="K268" s="22"/>
      <c r="L268" s="50"/>
      <c r="M268" s="23"/>
      <c r="N268" s="25"/>
      <c r="P268" s="59">
        <v>13</v>
      </c>
      <c r="Q268" s="20">
        <v>1910</v>
      </c>
      <c r="R268" s="21" t="s">
        <v>62</v>
      </c>
      <c r="S268" s="62"/>
      <c r="T268" s="78"/>
      <c r="U268" s="62"/>
      <c r="V268" s="62"/>
      <c r="W268" s="62"/>
      <c r="X268" s="81"/>
      <c r="Y268" s="80"/>
      <c r="Z268" s="79"/>
    </row>
    <row r="269" spans="2:26" ht="15" hidden="1" customHeight="1" outlineLevel="1">
      <c r="B269" s="19">
        <v>8</v>
      </c>
      <c r="C269" s="20">
        <v>1915</v>
      </c>
      <c r="D269" s="21" t="s">
        <v>63</v>
      </c>
      <c r="E269" s="22"/>
      <c r="F269" s="22"/>
      <c r="G269" s="50"/>
      <c r="H269" s="23"/>
      <c r="I269" s="27"/>
      <c r="J269" s="22"/>
      <c r="K269" s="22"/>
      <c r="L269" s="50"/>
      <c r="M269" s="23"/>
      <c r="N269" s="25"/>
      <c r="P269" s="59">
        <v>8</v>
      </c>
      <c r="Q269" s="20">
        <v>1915</v>
      </c>
      <c r="R269" s="21" t="s">
        <v>63</v>
      </c>
      <c r="S269" s="62"/>
      <c r="T269" s="78"/>
      <c r="U269" s="62"/>
      <c r="V269" s="62"/>
      <c r="W269" s="62"/>
      <c r="X269" s="81"/>
      <c r="Y269" s="80"/>
      <c r="Z269" s="79"/>
    </row>
    <row r="270" spans="2:26" ht="15" hidden="1" customHeight="1" outlineLevel="1">
      <c r="B270" s="19">
        <v>10</v>
      </c>
      <c r="C270" s="20">
        <v>1920</v>
      </c>
      <c r="D270" s="21" t="s">
        <v>64</v>
      </c>
      <c r="E270" s="22"/>
      <c r="F270" s="22"/>
      <c r="G270" s="50"/>
      <c r="H270" s="23"/>
      <c r="I270" s="27"/>
      <c r="J270" s="22"/>
      <c r="K270" s="22"/>
      <c r="L270" s="50"/>
      <c r="M270" s="23"/>
      <c r="N270" s="25"/>
      <c r="P270" s="59">
        <v>10</v>
      </c>
      <c r="Q270" s="20">
        <v>1920</v>
      </c>
      <c r="R270" s="21" t="s">
        <v>64</v>
      </c>
      <c r="S270" s="62"/>
      <c r="T270" s="78"/>
      <c r="U270" s="62"/>
      <c r="V270" s="62"/>
      <c r="W270" s="62"/>
      <c r="X270" s="81"/>
      <c r="Y270" s="80"/>
      <c r="Z270" s="79"/>
    </row>
    <row r="271" spans="2:26" ht="15" hidden="1" customHeight="1" outlineLevel="1">
      <c r="B271" s="19">
        <v>50</v>
      </c>
      <c r="C271" s="28">
        <v>1925</v>
      </c>
      <c r="D271" s="21" t="s">
        <v>65</v>
      </c>
      <c r="E271" s="22"/>
      <c r="F271" s="22"/>
      <c r="G271" s="50"/>
      <c r="H271" s="23"/>
      <c r="I271" s="27"/>
      <c r="J271" s="22"/>
      <c r="K271" s="22"/>
      <c r="L271" s="50"/>
      <c r="M271" s="23"/>
      <c r="N271" s="25"/>
      <c r="P271" s="59">
        <v>50</v>
      </c>
      <c r="Q271" s="28">
        <v>1925</v>
      </c>
      <c r="R271" s="21" t="s">
        <v>65</v>
      </c>
      <c r="S271" s="62"/>
      <c r="T271" s="78"/>
      <c r="U271" s="62"/>
      <c r="V271" s="62"/>
      <c r="W271" s="62"/>
      <c r="X271" s="81"/>
      <c r="Y271" s="80"/>
      <c r="Z271" s="79"/>
    </row>
    <row r="272" spans="2:26" ht="15" hidden="1" customHeight="1" outlineLevel="1">
      <c r="B272" s="19">
        <v>10</v>
      </c>
      <c r="C272" s="20">
        <v>1930</v>
      </c>
      <c r="D272" s="21" t="s">
        <v>66</v>
      </c>
      <c r="E272" s="22"/>
      <c r="F272" s="22"/>
      <c r="G272" s="50"/>
      <c r="H272" s="23"/>
      <c r="I272" s="27"/>
      <c r="J272" s="22"/>
      <c r="K272" s="22"/>
      <c r="L272" s="50"/>
      <c r="M272" s="23"/>
      <c r="N272" s="25"/>
      <c r="P272" s="59">
        <v>10</v>
      </c>
      <c r="Q272" s="20">
        <v>1930</v>
      </c>
      <c r="R272" s="21" t="s">
        <v>66</v>
      </c>
      <c r="S272" s="62"/>
      <c r="T272" s="78"/>
      <c r="U272" s="62"/>
      <c r="V272" s="62"/>
      <c r="W272" s="62"/>
      <c r="X272" s="81"/>
      <c r="Y272" s="80"/>
      <c r="Z272" s="79"/>
    </row>
    <row r="273" spans="2:26" ht="15" hidden="1" customHeight="1" outlineLevel="1">
      <c r="B273" s="19">
        <v>8</v>
      </c>
      <c r="C273" s="20">
        <v>1935</v>
      </c>
      <c r="D273" s="21" t="s">
        <v>67</v>
      </c>
      <c r="E273" s="22"/>
      <c r="F273" s="22"/>
      <c r="G273" s="50"/>
      <c r="H273" s="23"/>
      <c r="I273" s="27"/>
      <c r="J273" s="22"/>
      <c r="K273" s="22"/>
      <c r="L273" s="50"/>
      <c r="M273" s="23"/>
      <c r="N273" s="25"/>
      <c r="P273" s="59">
        <v>8</v>
      </c>
      <c r="Q273" s="20">
        <v>1935</v>
      </c>
      <c r="R273" s="21" t="s">
        <v>67</v>
      </c>
      <c r="S273" s="62"/>
      <c r="T273" s="78"/>
      <c r="U273" s="62"/>
      <c r="V273" s="62"/>
      <c r="W273" s="62"/>
      <c r="X273" s="81"/>
      <c r="Y273" s="80"/>
      <c r="Z273" s="79"/>
    </row>
    <row r="274" spans="2:26" ht="15" hidden="1" customHeight="1" outlineLevel="1">
      <c r="B274" s="19">
        <v>8</v>
      </c>
      <c r="C274" s="20">
        <v>1940</v>
      </c>
      <c r="D274" s="21" t="s">
        <v>68</v>
      </c>
      <c r="E274" s="22"/>
      <c r="F274" s="22"/>
      <c r="G274" s="50"/>
      <c r="H274" s="23"/>
      <c r="I274" s="27"/>
      <c r="J274" s="22"/>
      <c r="K274" s="22"/>
      <c r="L274" s="50"/>
      <c r="M274" s="23"/>
      <c r="N274" s="25"/>
      <c r="P274" s="59">
        <v>8</v>
      </c>
      <c r="Q274" s="20">
        <v>1940</v>
      </c>
      <c r="R274" s="21" t="s">
        <v>68</v>
      </c>
      <c r="S274" s="62"/>
      <c r="T274" s="78"/>
      <c r="U274" s="62"/>
      <c r="V274" s="62"/>
      <c r="W274" s="62"/>
      <c r="X274" s="81"/>
      <c r="Y274" s="80"/>
      <c r="Z274" s="79"/>
    </row>
    <row r="275" spans="2:26" ht="15" hidden="1" customHeight="1" outlineLevel="1">
      <c r="B275" s="19">
        <v>8</v>
      </c>
      <c r="C275" s="20">
        <v>1945</v>
      </c>
      <c r="D275" s="21" t="s">
        <v>69</v>
      </c>
      <c r="E275" s="22"/>
      <c r="F275" s="22"/>
      <c r="G275" s="50"/>
      <c r="H275" s="23"/>
      <c r="I275" s="27"/>
      <c r="J275" s="22"/>
      <c r="K275" s="22"/>
      <c r="L275" s="50"/>
      <c r="M275" s="23"/>
      <c r="N275" s="25"/>
      <c r="P275" s="59">
        <v>8</v>
      </c>
      <c r="Q275" s="20">
        <v>1945</v>
      </c>
      <c r="R275" s="21" t="s">
        <v>69</v>
      </c>
      <c r="S275" s="62"/>
      <c r="T275" s="78"/>
      <c r="U275" s="62"/>
      <c r="V275" s="62"/>
      <c r="W275" s="62"/>
      <c r="X275" s="81"/>
      <c r="Y275" s="80"/>
      <c r="Z275" s="79"/>
    </row>
    <row r="276" spans="2:26" ht="15" hidden="1" customHeight="1" outlineLevel="1">
      <c r="B276" s="19">
        <v>8</v>
      </c>
      <c r="C276" s="20">
        <v>1950</v>
      </c>
      <c r="D276" s="21" t="s">
        <v>70</v>
      </c>
      <c r="E276" s="22"/>
      <c r="F276" s="22"/>
      <c r="G276" s="50"/>
      <c r="H276" s="23"/>
      <c r="I276" s="27"/>
      <c r="J276" s="22"/>
      <c r="K276" s="22"/>
      <c r="L276" s="50"/>
      <c r="M276" s="23"/>
      <c r="N276" s="25"/>
      <c r="P276" s="59">
        <v>8</v>
      </c>
      <c r="Q276" s="20">
        <v>1950</v>
      </c>
      <c r="R276" s="21" t="s">
        <v>70</v>
      </c>
      <c r="S276" s="62"/>
      <c r="T276" s="78"/>
      <c r="U276" s="62"/>
      <c r="V276" s="62"/>
      <c r="W276" s="62"/>
      <c r="X276" s="81"/>
      <c r="Y276" s="80"/>
      <c r="Z276" s="79"/>
    </row>
    <row r="277" spans="2:26" ht="15" hidden="1" customHeight="1" outlineLevel="1">
      <c r="B277" s="19">
        <v>8</v>
      </c>
      <c r="C277" s="20">
        <v>1955</v>
      </c>
      <c r="D277" s="21" t="s">
        <v>71</v>
      </c>
      <c r="E277" s="22"/>
      <c r="F277" s="22"/>
      <c r="G277" s="50"/>
      <c r="H277" s="23"/>
      <c r="I277" s="27"/>
      <c r="J277" s="22"/>
      <c r="K277" s="22"/>
      <c r="L277" s="50"/>
      <c r="M277" s="23"/>
      <c r="N277" s="25"/>
      <c r="P277" s="59">
        <v>8</v>
      </c>
      <c r="Q277" s="20">
        <v>1955</v>
      </c>
      <c r="R277" s="21" t="s">
        <v>71</v>
      </c>
      <c r="S277" s="62"/>
      <c r="T277" s="78"/>
      <c r="U277" s="62"/>
      <c r="V277" s="62"/>
      <c r="W277" s="62"/>
      <c r="X277" s="81"/>
      <c r="Y277" s="80"/>
      <c r="Z277" s="79"/>
    </row>
    <row r="278" spans="2:26" ht="14.1" hidden="1" customHeight="1" outlineLevel="1">
      <c r="B278" s="19">
        <v>8</v>
      </c>
      <c r="C278" s="20">
        <v>1960</v>
      </c>
      <c r="D278" s="21" t="s">
        <v>72</v>
      </c>
      <c r="E278" s="22"/>
      <c r="F278" s="22"/>
      <c r="G278" s="50"/>
      <c r="H278" s="23"/>
      <c r="I278" s="27"/>
      <c r="J278" s="22"/>
      <c r="K278" s="22"/>
      <c r="L278" s="50"/>
      <c r="M278" s="23"/>
      <c r="N278" s="25"/>
      <c r="P278" s="59">
        <v>8</v>
      </c>
      <c r="Q278" s="20">
        <v>1960</v>
      </c>
      <c r="R278" s="21" t="s">
        <v>72</v>
      </c>
      <c r="S278" s="62"/>
      <c r="T278" s="78"/>
      <c r="U278" s="62"/>
      <c r="V278" s="62"/>
      <c r="W278" s="62"/>
      <c r="X278" s="81"/>
      <c r="Y278" s="80"/>
      <c r="Z278" s="79"/>
    </row>
    <row r="279" spans="2:26" ht="25.5" hidden="1" customHeight="1" outlineLevel="1">
      <c r="B279" s="30">
        <v>47</v>
      </c>
      <c r="C279" s="20">
        <v>1970</v>
      </c>
      <c r="D279" s="21" t="s">
        <v>73</v>
      </c>
      <c r="E279" s="22"/>
      <c r="F279" s="22"/>
      <c r="G279" s="50"/>
      <c r="H279" s="23"/>
      <c r="I279" s="27"/>
      <c r="J279" s="22"/>
      <c r="K279" s="22"/>
      <c r="L279" s="50"/>
      <c r="M279" s="23"/>
      <c r="N279" s="25"/>
      <c r="P279" s="72">
        <v>47</v>
      </c>
      <c r="Q279" s="20">
        <v>1970</v>
      </c>
      <c r="R279" s="21" t="s">
        <v>73</v>
      </c>
      <c r="S279" s="62"/>
      <c r="T279" s="78"/>
      <c r="U279" s="62"/>
      <c r="V279" s="62"/>
      <c r="W279" s="62"/>
      <c r="X279" s="81"/>
      <c r="Y279" s="80"/>
      <c r="Z279" s="79"/>
    </row>
    <row r="280" spans="2:26" ht="25.5" hidden="1" customHeight="1" outlineLevel="1">
      <c r="B280" s="19">
        <v>47</v>
      </c>
      <c r="C280" s="20">
        <v>1975</v>
      </c>
      <c r="D280" s="21" t="s">
        <v>74</v>
      </c>
      <c r="E280" s="22"/>
      <c r="F280" s="22"/>
      <c r="G280" s="50"/>
      <c r="H280" s="23"/>
      <c r="I280" s="27"/>
      <c r="J280" s="22"/>
      <c r="K280" s="22"/>
      <c r="L280" s="50"/>
      <c r="M280" s="23"/>
      <c r="N280" s="25"/>
      <c r="P280" s="59">
        <v>47</v>
      </c>
      <c r="Q280" s="20">
        <v>1975</v>
      </c>
      <c r="R280" s="21" t="s">
        <v>74</v>
      </c>
      <c r="S280" s="62"/>
      <c r="T280" s="78"/>
      <c r="U280" s="62"/>
      <c r="V280" s="62"/>
      <c r="W280" s="62"/>
      <c r="X280" s="81"/>
      <c r="Y280" s="80"/>
      <c r="Z280" s="79"/>
    </row>
    <row r="281" spans="2:26" ht="15" hidden="1" customHeight="1" outlineLevel="1">
      <c r="B281" s="19">
        <v>47</v>
      </c>
      <c r="C281" s="20">
        <v>1980</v>
      </c>
      <c r="D281" s="21" t="s">
        <v>75</v>
      </c>
      <c r="E281" s="22"/>
      <c r="F281" s="22"/>
      <c r="G281" s="50"/>
      <c r="H281" s="23"/>
      <c r="I281" s="27"/>
      <c r="J281" s="22"/>
      <c r="K281" s="22"/>
      <c r="L281" s="50"/>
      <c r="M281" s="23"/>
      <c r="N281" s="25"/>
      <c r="P281" s="59">
        <v>47</v>
      </c>
      <c r="Q281" s="20">
        <v>1980</v>
      </c>
      <c r="R281" s="21" t="s">
        <v>75</v>
      </c>
      <c r="S281" s="62"/>
      <c r="T281" s="78"/>
      <c r="U281" s="62"/>
      <c r="V281" s="62"/>
      <c r="W281" s="62"/>
      <c r="X281" s="81"/>
      <c r="Y281" s="80"/>
      <c r="Z281" s="79"/>
    </row>
    <row r="282" spans="2:26" ht="15" hidden="1" customHeight="1" outlineLevel="1">
      <c r="B282" s="19">
        <v>47</v>
      </c>
      <c r="C282" s="20">
        <v>1985</v>
      </c>
      <c r="D282" s="21" t="s">
        <v>76</v>
      </c>
      <c r="E282" s="22"/>
      <c r="F282" s="22"/>
      <c r="G282" s="50"/>
      <c r="H282" s="23"/>
      <c r="I282" s="27"/>
      <c r="J282" s="22"/>
      <c r="K282" s="22"/>
      <c r="L282" s="50"/>
      <c r="M282" s="23"/>
      <c r="N282" s="25"/>
      <c r="P282" s="59">
        <v>47</v>
      </c>
      <c r="Q282" s="20">
        <v>1985</v>
      </c>
      <c r="R282" s="21" t="s">
        <v>76</v>
      </c>
      <c r="S282" s="62"/>
      <c r="T282" s="78"/>
      <c r="U282" s="62"/>
      <c r="V282" s="62"/>
      <c r="W282" s="62"/>
      <c r="X282" s="81"/>
      <c r="Y282" s="80"/>
      <c r="Z282" s="79"/>
    </row>
    <row r="283" spans="2:26" ht="15" hidden="1" customHeight="1" outlineLevel="1">
      <c r="B283" s="30">
        <v>47</v>
      </c>
      <c r="C283" s="20">
        <v>1990</v>
      </c>
      <c r="D283" s="31" t="s">
        <v>77</v>
      </c>
      <c r="E283" s="22"/>
      <c r="F283" s="22"/>
      <c r="G283" s="50"/>
      <c r="H283" s="23"/>
      <c r="I283" s="27"/>
      <c r="J283" s="22"/>
      <c r="K283" s="22"/>
      <c r="L283" s="50"/>
      <c r="M283" s="23"/>
      <c r="N283" s="25"/>
      <c r="P283" s="72">
        <v>47</v>
      </c>
      <c r="Q283" s="20">
        <v>1990</v>
      </c>
      <c r="R283" s="31" t="s">
        <v>77</v>
      </c>
      <c r="S283" s="62"/>
      <c r="T283" s="78"/>
      <c r="U283" s="62"/>
      <c r="V283" s="62"/>
      <c r="W283" s="62"/>
      <c r="X283" s="81"/>
      <c r="Y283" s="80"/>
      <c r="Z283" s="79"/>
    </row>
    <row r="284" spans="2:26" ht="15" hidden="1" customHeight="1" outlineLevel="1">
      <c r="B284" s="19">
        <v>47</v>
      </c>
      <c r="C284" s="20">
        <v>1995</v>
      </c>
      <c r="D284" s="21" t="s">
        <v>78</v>
      </c>
      <c r="E284" s="22"/>
      <c r="F284" s="22"/>
      <c r="G284" s="50"/>
      <c r="H284" s="23"/>
      <c r="I284" s="27"/>
      <c r="J284" s="22"/>
      <c r="K284" s="22"/>
      <c r="L284" s="50"/>
      <c r="M284" s="23"/>
      <c r="N284" s="25"/>
      <c r="P284" s="59">
        <v>47</v>
      </c>
      <c r="Q284" s="20">
        <v>1995</v>
      </c>
      <c r="R284" s="21" t="s">
        <v>78</v>
      </c>
      <c r="S284" s="62"/>
      <c r="T284" s="78"/>
      <c r="U284" s="62"/>
      <c r="V284" s="62"/>
      <c r="W284" s="62"/>
      <c r="X284" s="81"/>
      <c r="Y284" s="80"/>
      <c r="Z284" s="79"/>
    </row>
    <row r="285" spans="2:26" ht="15" hidden="1" customHeight="1" outlineLevel="1">
      <c r="B285" s="19">
        <v>47</v>
      </c>
      <c r="C285" s="20">
        <v>2440</v>
      </c>
      <c r="D285" s="21" t="s">
        <v>79</v>
      </c>
      <c r="E285" s="22"/>
      <c r="F285" s="22"/>
      <c r="G285" s="50"/>
      <c r="H285" s="23"/>
      <c r="J285" s="22"/>
      <c r="K285" s="22"/>
      <c r="L285" s="50"/>
      <c r="M285" s="23"/>
      <c r="N285" s="25"/>
      <c r="P285" s="59">
        <v>47</v>
      </c>
      <c r="Q285" s="20">
        <v>2440</v>
      </c>
      <c r="R285" s="21" t="s">
        <v>79</v>
      </c>
      <c r="S285" s="62"/>
      <c r="T285" s="78"/>
      <c r="U285" s="62"/>
      <c r="V285" s="62"/>
      <c r="W285" s="62"/>
      <c r="X285" s="81"/>
      <c r="Y285" s="80"/>
      <c r="Z285" s="79"/>
    </row>
    <row r="286" spans="2:26" ht="15" collapsed="1">
      <c r="B286" s="32"/>
      <c r="C286" s="33"/>
      <c r="D286" s="34"/>
      <c r="E286" s="34"/>
      <c r="F286" s="34"/>
      <c r="G286" s="58"/>
      <c r="H286" s="23"/>
      <c r="J286" s="34"/>
      <c r="K286" s="22"/>
      <c r="L286" s="50"/>
      <c r="M286" s="23"/>
      <c r="N286" s="25"/>
      <c r="P286" s="32"/>
      <c r="Q286" s="33"/>
      <c r="R286" s="73" t="s">
        <v>80</v>
      </c>
      <c r="S286" s="36">
        <f>SUM(S248:S285)</f>
        <v>48687136.660000004</v>
      </c>
      <c r="T286" s="36">
        <f t="shared" ref="T286:W286" si="45">SUM(T248:T285)</f>
        <v>0</v>
      </c>
      <c r="U286" s="36">
        <f t="shared" si="45"/>
        <v>48687136.660000004</v>
      </c>
      <c r="V286" s="36">
        <f t="shared" si="45"/>
        <v>0</v>
      </c>
      <c r="W286" s="36">
        <f t="shared" si="45"/>
        <v>48687136.660000004</v>
      </c>
      <c r="X286" s="77"/>
      <c r="Y286" s="82"/>
      <c r="Z286" s="36">
        <f t="shared" ref="Z286" si="46">SUM(Z248:Z285)</f>
        <v>581900.83077495988</v>
      </c>
    </row>
    <row r="287" spans="2:26">
      <c r="B287" s="32"/>
      <c r="C287" s="33"/>
      <c r="D287" s="35" t="s">
        <v>81</v>
      </c>
      <c r="E287" s="36">
        <f>SUM(E248:E286)</f>
        <v>48687136.660000004</v>
      </c>
      <c r="F287" s="36">
        <f>SUM(F248:F286)</f>
        <v>0</v>
      </c>
      <c r="G287" s="36">
        <f>SUM(G248:G286)</f>
        <v>0</v>
      </c>
      <c r="H287" s="36">
        <f>SUM(H248:H286)</f>
        <v>48687136.660000004</v>
      </c>
      <c r="I287" s="35"/>
      <c r="J287" s="36">
        <f>SUM(J248:J286)</f>
        <v>1600227.2846311396</v>
      </c>
      <c r="K287" s="36">
        <f>SUM(K248:K286)</f>
        <v>581900.83077495988</v>
      </c>
      <c r="L287" s="36">
        <f>SUM(L248:L285)</f>
        <v>0</v>
      </c>
      <c r="M287" s="36">
        <f>SUM(M248:M286)</f>
        <v>2182128.1154060997</v>
      </c>
      <c r="N287" s="25">
        <f>SUM(N248:N286)</f>
        <v>46505008.5445939</v>
      </c>
    </row>
    <row r="288" spans="2:26" ht="38.25">
      <c r="B288" s="32"/>
      <c r="C288" s="33"/>
      <c r="D288" s="37" t="s">
        <v>82</v>
      </c>
      <c r="E288" s="25"/>
      <c r="F288" s="52"/>
      <c r="G288" s="52"/>
      <c r="H288" s="23"/>
      <c r="I288" s="26"/>
      <c r="J288" s="52"/>
      <c r="K288" s="52"/>
      <c r="L288" s="52"/>
      <c r="M288" s="23">
        <f>J288+K288+L288</f>
        <v>0</v>
      </c>
      <c r="N288" s="25">
        <f>H288-M288</f>
        <v>0</v>
      </c>
    </row>
    <row r="289" spans="2:14" ht="25.5">
      <c r="B289" s="32"/>
      <c r="C289" s="33"/>
      <c r="D289" s="38" t="s">
        <v>83</v>
      </c>
      <c r="E289" s="25"/>
      <c r="F289" s="52"/>
      <c r="G289" s="52"/>
      <c r="H289" s="23"/>
      <c r="I289" s="26"/>
      <c r="J289" s="52"/>
      <c r="K289" s="52"/>
      <c r="L289" s="52"/>
      <c r="M289" s="23">
        <f>J289+K289+L289</f>
        <v>0</v>
      </c>
      <c r="N289" s="25">
        <f>H289-M289</f>
        <v>0</v>
      </c>
    </row>
    <row r="290" spans="2:14">
      <c r="B290" s="32"/>
      <c r="C290" s="33"/>
      <c r="D290" s="35" t="s">
        <v>84</v>
      </c>
      <c r="E290" s="36">
        <f>SUM(E287:E289)</f>
        <v>48687136.660000004</v>
      </c>
      <c r="F290" s="36">
        <f t="shared" ref="F290:G290" si="47">SUM(F287:F289)</f>
        <v>0</v>
      </c>
      <c r="G290" s="36">
        <f t="shared" si="47"/>
        <v>0</v>
      </c>
      <c r="H290" s="36">
        <f>SUM(H287:H289)</f>
        <v>48687136.660000004</v>
      </c>
      <c r="I290" s="35"/>
      <c r="J290" s="36">
        <f>SUM(J287:J289)</f>
        <v>1600227.2846311396</v>
      </c>
      <c r="K290" s="36">
        <f t="shared" ref="K290:L290" si="48">SUM(K287:K289)</f>
        <v>581900.83077495988</v>
      </c>
      <c r="L290" s="36">
        <f t="shared" si="48"/>
        <v>0</v>
      </c>
      <c r="M290" s="36">
        <f>SUM(M287:M289)</f>
        <v>2182128.1154060997</v>
      </c>
      <c r="N290" s="25">
        <f>H290-M290</f>
        <v>46505008.5445939</v>
      </c>
    </row>
    <row r="291" spans="2:14" ht="14.25">
      <c r="B291" s="32"/>
      <c r="C291" s="33"/>
      <c r="D291" s="97" t="s">
        <v>85</v>
      </c>
      <c r="E291" s="98"/>
      <c r="F291" s="98"/>
      <c r="G291" s="98"/>
      <c r="H291" s="98"/>
      <c r="I291" s="98"/>
      <c r="J291" s="99"/>
      <c r="K291" s="52"/>
      <c r="L291" s="26"/>
      <c r="M291" s="39"/>
      <c r="N291" s="26"/>
    </row>
    <row r="292" spans="2:14" ht="14.25">
      <c r="B292" s="32"/>
      <c r="C292" s="33"/>
      <c r="D292" s="89" t="s">
        <v>80</v>
      </c>
      <c r="E292" s="90"/>
      <c r="F292" s="90"/>
      <c r="G292" s="90"/>
      <c r="H292" s="90"/>
      <c r="I292" s="90"/>
      <c r="J292" s="91"/>
      <c r="K292" s="35">
        <f>K290+K291</f>
        <v>581900.83077495988</v>
      </c>
      <c r="M292" s="39"/>
      <c r="N292" s="26"/>
    </row>
    <row r="294" spans="2:14">
      <c r="E294" s="40"/>
      <c r="J294" s="3" t="s">
        <v>86</v>
      </c>
    </row>
    <row r="295" spans="2:14" ht="14.25">
      <c r="B295" s="32">
        <v>10</v>
      </c>
      <c r="C295" s="33"/>
      <c r="D295" s="34" t="s">
        <v>87</v>
      </c>
      <c r="E295" s="29"/>
      <c r="J295" s="3" t="s">
        <v>87</v>
      </c>
      <c r="L295" s="56"/>
    </row>
    <row r="296" spans="2:14" ht="14.25">
      <c r="B296" s="32">
        <v>8</v>
      </c>
      <c r="C296" s="33"/>
      <c r="D296" s="34" t="s">
        <v>67</v>
      </c>
      <c r="E296" s="41"/>
      <c r="J296" s="3" t="s">
        <v>67</v>
      </c>
      <c r="L296" s="57"/>
    </row>
    <row r="297" spans="2:14" ht="14.25">
      <c r="J297" s="4" t="s">
        <v>88</v>
      </c>
      <c r="L297" s="42">
        <f>K292-L295-L296</f>
        <v>581900.83077495988</v>
      </c>
      <c r="M297" s="26"/>
    </row>
    <row r="299" spans="2:14" hidden="1" outlineLevel="1">
      <c r="B299" s="43" t="s">
        <v>89</v>
      </c>
    </row>
    <row r="300" spans="2:14" hidden="1" outlineLevel="1">
      <c r="E300" s="26"/>
      <c r="J300" s="26"/>
    </row>
    <row r="301" spans="2:14" hidden="1" outlineLevel="1">
      <c r="B301" s="44">
        <v>1</v>
      </c>
      <c r="C301" s="87" t="s">
        <v>90</v>
      </c>
      <c r="D301" s="87"/>
      <c r="E301" s="87"/>
      <c r="F301" s="87"/>
      <c r="G301" s="87"/>
      <c r="H301" s="87"/>
      <c r="I301" s="87"/>
      <c r="J301" s="87"/>
      <c r="K301" s="87"/>
      <c r="L301" s="87"/>
      <c r="M301" s="87"/>
      <c r="N301" s="87"/>
    </row>
    <row r="302" spans="2:14" hidden="1" outlineLevel="1">
      <c r="B302" s="44"/>
      <c r="C302" s="87"/>
      <c r="D302" s="87"/>
      <c r="E302" s="87"/>
      <c r="F302" s="87"/>
      <c r="G302" s="87"/>
      <c r="H302" s="87"/>
      <c r="I302" s="87"/>
      <c r="J302" s="87"/>
      <c r="K302" s="87"/>
      <c r="L302" s="87"/>
      <c r="M302" s="87"/>
      <c r="N302" s="87"/>
    </row>
    <row r="303" spans="2:14" hidden="1" outlineLevel="1">
      <c r="B303" s="44"/>
      <c r="C303" s="45"/>
      <c r="D303" s="46"/>
      <c r="E303" s="46"/>
      <c r="F303" s="46"/>
      <c r="G303" s="46"/>
      <c r="H303" s="46"/>
      <c r="I303" s="46"/>
      <c r="J303" s="46"/>
      <c r="K303" s="46"/>
      <c r="L303" s="46"/>
      <c r="M303" s="46"/>
      <c r="N303" s="46"/>
    </row>
    <row r="304" spans="2:14" hidden="1" outlineLevel="1">
      <c r="B304" s="44">
        <v>2</v>
      </c>
      <c r="C304" s="87" t="s">
        <v>91</v>
      </c>
      <c r="D304" s="87"/>
      <c r="E304" s="87"/>
      <c r="F304" s="87"/>
      <c r="G304" s="87"/>
      <c r="H304" s="87"/>
      <c r="I304" s="87"/>
      <c r="J304" s="87"/>
      <c r="K304" s="87"/>
      <c r="L304" s="87"/>
      <c r="M304" s="87"/>
      <c r="N304" s="87"/>
    </row>
    <row r="305" spans="2:26" hidden="1" outlineLevel="1">
      <c r="B305" s="44"/>
      <c r="C305" s="87"/>
      <c r="D305" s="87"/>
      <c r="E305" s="87"/>
      <c r="F305" s="87"/>
      <c r="G305" s="87"/>
      <c r="H305" s="87"/>
      <c r="I305" s="87"/>
      <c r="J305" s="87"/>
      <c r="K305" s="87"/>
      <c r="L305" s="87"/>
      <c r="M305" s="87"/>
      <c r="N305" s="87"/>
    </row>
    <row r="306" spans="2:26" hidden="1" outlineLevel="1">
      <c r="B306" s="44"/>
      <c r="C306" s="45"/>
      <c r="D306" s="46"/>
      <c r="E306" s="46"/>
      <c r="F306" s="46"/>
      <c r="G306" s="46"/>
      <c r="H306" s="46"/>
      <c r="I306" s="46"/>
      <c r="J306" s="46"/>
      <c r="K306" s="46"/>
      <c r="L306" s="46"/>
      <c r="M306" s="46"/>
      <c r="N306" s="46"/>
    </row>
    <row r="307" spans="2:26" hidden="1" outlineLevel="1">
      <c r="B307" s="44">
        <v>3</v>
      </c>
      <c r="C307" s="87" t="s">
        <v>92</v>
      </c>
      <c r="D307" s="87"/>
      <c r="E307" s="87"/>
      <c r="F307" s="87"/>
      <c r="G307" s="87"/>
      <c r="H307" s="87"/>
      <c r="I307" s="87"/>
      <c r="J307" s="87"/>
      <c r="K307" s="87"/>
      <c r="L307" s="87"/>
      <c r="M307" s="87"/>
      <c r="N307" s="87"/>
    </row>
    <row r="308" spans="2:26" hidden="1" outlineLevel="1">
      <c r="B308" s="44"/>
      <c r="C308" s="45"/>
      <c r="D308" s="46"/>
      <c r="E308" s="46"/>
      <c r="F308" s="46"/>
      <c r="G308" s="46"/>
      <c r="H308" s="46"/>
      <c r="I308" s="46"/>
      <c r="J308" s="46"/>
      <c r="K308" s="46"/>
      <c r="L308" s="46"/>
      <c r="M308" s="46"/>
      <c r="N308" s="46"/>
    </row>
    <row r="309" spans="2:26" hidden="1" outlineLevel="1">
      <c r="B309" s="44">
        <v>4</v>
      </c>
      <c r="C309" s="47" t="s">
        <v>93</v>
      </c>
      <c r="D309" s="46"/>
      <c r="E309" s="46"/>
      <c r="F309" s="46"/>
      <c r="G309" s="46"/>
      <c r="H309" s="46"/>
      <c r="I309" s="46"/>
      <c r="J309" s="46"/>
      <c r="K309" s="46"/>
      <c r="L309" s="46"/>
      <c r="M309" s="46"/>
      <c r="N309" s="46"/>
    </row>
    <row r="310" spans="2:26" hidden="1" outlineLevel="1">
      <c r="B310" s="44"/>
      <c r="C310" s="45"/>
      <c r="D310" s="46"/>
      <c r="E310" s="46"/>
      <c r="F310" s="46"/>
      <c r="G310" s="46"/>
      <c r="H310" s="46"/>
      <c r="I310" s="46"/>
      <c r="J310" s="46"/>
      <c r="K310" s="46"/>
      <c r="L310" s="46"/>
      <c r="M310" s="46"/>
      <c r="N310" s="46"/>
    </row>
    <row r="311" spans="2:26" hidden="1" outlineLevel="1">
      <c r="B311" s="44">
        <v>5</v>
      </c>
      <c r="C311" s="47" t="s">
        <v>94</v>
      </c>
      <c r="D311" s="46"/>
      <c r="E311" s="46"/>
      <c r="F311" s="46"/>
      <c r="G311" s="46"/>
      <c r="H311" s="46"/>
      <c r="I311" s="46"/>
      <c r="J311" s="46"/>
      <c r="K311" s="46"/>
      <c r="L311" s="46"/>
      <c r="M311" s="46"/>
      <c r="N311" s="46"/>
    </row>
    <row r="312" spans="2:26" hidden="1" outlineLevel="1">
      <c r="B312" s="44"/>
      <c r="C312" s="45"/>
      <c r="D312" s="46"/>
      <c r="E312" s="46"/>
      <c r="F312" s="46"/>
      <c r="G312" s="46"/>
      <c r="H312" s="46"/>
      <c r="I312" s="46"/>
      <c r="J312" s="46"/>
      <c r="K312" s="46"/>
      <c r="L312" s="46"/>
      <c r="M312" s="46"/>
      <c r="N312" s="46"/>
    </row>
    <row r="313" spans="2:26" hidden="1" outlineLevel="1">
      <c r="B313" s="44">
        <v>6</v>
      </c>
      <c r="C313" s="87" t="s">
        <v>95</v>
      </c>
      <c r="D313" s="87"/>
      <c r="E313" s="87"/>
      <c r="F313" s="87"/>
      <c r="G313" s="87"/>
      <c r="H313" s="87"/>
      <c r="I313" s="87"/>
      <c r="J313" s="87"/>
      <c r="K313" s="87"/>
      <c r="L313" s="87"/>
      <c r="M313" s="87"/>
      <c r="N313" s="87"/>
    </row>
    <row r="314" spans="2:26" hidden="1" outlineLevel="1">
      <c r="B314" s="46"/>
      <c r="C314" s="87"/>
      <c r="D314" s="87"/>
      <c r="E314" s="87"/>
      <c r="F314" s="87"/>
      <c r="G314" s="87"/>
      <c r="H314" s="87"/>
      <c r="I314" s="87"/>
      <c r="J314" s="87"/>
      <c r="K314" s="87"/>
      <c r="L314" s="87"/>
      <c r="M314" s="87"/>
      <c r="N314" s="87"/>
    </row>
    <row r="315" spans="2:26" hidden="1" outlineLevel="1">
      <c r="B315" s="46"/>
      <c r="C315" s="87"/>
      <c r="D315" s="87"/>
      <c r="E315" s="87"/>
      <c r="F315" s="87"/>
      <c r="G315" s="87"/>
      <c r="H315" s="87"/>
      <c r="I315" s="87"/>
      <c r="J315" s="87"/>
      <c r="K315" s="87"/>
      <c r="L315" s="87"/>
      <c r="M315" s="87"/>
      <c r="N315" s="87"/>
    </row>
    <row r="316" spans="2:26" hidden="1" outlineLevel="1"/>
    <row r="317" spans="2:26" collapsed="1"/>
    <row r="318" spans="2:26" ht="21">
      <c r="B318" s="88" t="s">
        <v>109</v>
      </c>
      <c r="C318" s="88"/>
      <c r="D318" s="88"/>
      <c r="E318" s="88"/>
      <c r="F318" s="88"/>
      <c r="G318" s="88"/>
      <c r="H318" s="88"/>
      <c r="I318" s="88"/>
      <c r="J318" s="88"/>
      <c r="K318" s="88"/>
      <c r="L318" s="88"/>
      <c r="M318" s="88"/>
      <c r="N318" s="88"/>
      <c r="P318" s="100" t="s">
        <v>110</v>
      </c>
      <c r="Q318" s="100"/>
      <c r="R318" s="100"/>
      <c r="S318" s="100"/>
      <c r="T318" s="100"/>
      <c r="U318" s="100"/>
      <c r="V318" s="100"/>
      <c r="W318" s="100"/>
      <c r="X318" s="100"/>
      <c r="Y318" s="100"/>
      <c r="Z318" s="100"/>
    </row>
    <row r="320" spans="2:26" ht="14.25">
      <c r="F320" s="7" t="s">
        <v>9</v>
      </c>
      <c r="G320" s="8" t="s">
        <v>10</v>
      </c>
      <c r="S320" s="7" t="s">
        <v>9</v>
      </c>
      <c r="T320" s="61" t="s">
        <v>10</v>
      </c>
    </row>
    <row r="321" spans="2:26" ht="15">
      <c r="F321" s="7" t="s">
        <v>11</v>
      </c>
      <c r="G321" s="93" t="s">
        <v>101</v>
      </c>
      <c r="H321" s="93"/>
      <c r="S321" s="7" t="s">
        <v>11</v>
      </c>
      <c r="T321" s="93" t="str">
        <f>G321</f>
        <v>1/1/26 - 12/31/26</v>
      </c>
      <c r="U321" s="93"/>
    </row>
    <row r="323" spans="2:26">
      <c r="E323" s="94" t="s">
        <v>13</v>
      </c>
      <c r="F323" s="95"/>
      <c r="G323" s="95"/>
      <c r="H323" s="96"/>
      <c r="J323" s="9"/>
      <c r="K323" s="10" t="s">
        <v>14</v>
      </c>
      <c r="L323" s="10"/>
      <c r="M323" s="11"/>
      <c r="S323" s="74" t="s">
        <v>15</v>
      </c>
      <c r="T323" s="74" t="s">
        <v>16</v>
      </c>
      <c r="U323" s="74" t="s">
        <v>17</v>
      </c>
      <c r="V323" s="74" t="s">
        <v>18</v>
      </c>
      <c r="W323" s="74" t="s">
        <v>19</v>
      </c>
      <c r="X323" s="74" t="s">
        <v>20</v>
      </c>
      <c r="Y323" s="74" t="s">
        <v>21</v>
      </c>
      <c r="Z323" s="74" t="s">
        <v>99</v>
      </c>
    </row>
    <row r="324" spans="2:26" ht="27">
      <c r="B324" s="12" t="s">
        <v>23</v>
      </c>
      <c r="C324" s="13" t="s">
        <v>24</v>
      </c>
      <c r="D324" s="14" t="s">
        <v>25</v>
      </c>
      <c r="E324" s="15" t="s">
        <v>26</v>
      </c>
      <c r="F324" s="16" t="s">
        <v>27</v>
      </c>
      <c r="G324" s="16" t="s">
        <v>28</v>
      </c>
      <c r="H324" s="12" t="s">
        <v>29</v>
      </c>
      <c r="I324" s="17"/>
      <c r="J324" s="18" t="s">
        <v>26</v>
      </c>
      <c r="K324" s="16" t="s">
        <v>30</v>
      </c>
      <c r="L324" s="16" t="s">
        <v>28</v>
      </c>
      <c r="M324" s="12" t="s">
        <v>29</v>
      </c>
      <c r="N324" s="12" t="s">
        <v>31</v>
      </c>
      <c r="P324" s="75" t="s">
        <v>32</v>
      </c>
      <c r="Q324" s="75" t="s">
        <v>33</v>
      </c>
      <c r="R324" s="75" t="s">
        <v>34</v>
      </c>
      <c r="S324" s="76" t="s">
        <v>35</v>
      </c>
      <c r="T324" s="76" t="s">
        <v>36</v>
      </c>
      <c r="U324" s="76" t="s">
        <v>37</v>
      </c>
      <c r="V324" s="76" t="s">
        <v>38</v>
      </c>
      <c r="W324" s="76" t="s">
        <v>39</v>
      </c>
      <c r="X324" s="76" t="s">
        <v>40</v>
      </c>
      <c r="Y324" s="76" t="s">
        <v>41</v>
      </c>
      <c r="Z324" s="76" t="s">
        <v>42</v>
      </c>
    </row>
    <row r="325" spans="2:26" ht="15" hidden="1" customHeight="1" outlineLevel="1">
      <c r="B325" s="19">
        <v>12</v>
      </c>
      <c r="C325" s="20">
        <v>1610</v>
      </c>
      <c r="D325" s="21" t="s">
        <v>43</v>
      </c>
      <c r="E325" s="22"/>
      <c r="F325" s="22"/>
      <c r="G325" s="50"/>
      <c r="H325" s="23"/>
      <c r="I325" s="24"/>
      <c r="J325" s="22"/>
      <c r="K325" s="22"/>
      <c r="L325" s="50"/>
      <c r="M325" s="23"/>
      <c r="N325" s="25"/>
      <c r="P325" s="59">
        <v>12</v>
      </c>
      <c r="Q325" s="20">
        <v>1610</v>
      </c>
      <c r="R325" s="21" t="s">
        <v>43</v>
      </c>
      <c r="S325" s="62"/>
      <c r="T325" s="78"/>
      <c r="U325" s="62"/>
      <c r="V325" s="62"/>
      <c r="W325" s="62"/>
      <c r="X325" s="81"/>
      <c r="Y325" s="80"/>
      <c r="Z325" s="79"/>
    </row>
    <row r="326" spans="2:26" ht="25.5" hidden="1" customHeight="1" outlineLevel="1">
      <c r="B326" s="19">
        <v>12</v>
      </c>
      <c r="C326" s="20">
        <v>1611</v>
      </c>
      <c r="D326" s="21" t="s">
        <v>44</v>
      </c>
      <c r="E326" s="22"/>
      <c r="F326" s="22"/>
      <c r="G326" s="50"/>
      <c r="H326" s="23"/>
      <c r="I326" s="27"/>
      <c r="J326" s="22"/>
      <c r="K326" s="22"/>
      <c r="L326" s="50"/>
      <c r="M326" s="23"/>
      <c r="N326" s="25"/>
      <c r="P326" s="59">
        <v>12</v>
      </c>
      <c r="Q326" s="20">
        <v>1611</v>
      </c>
      <c r="R326" s="21" t="s">
        <v>44</v>
      </c>
      <c r="S326" s="62"/>
      <c r="T326" s="78"/>
      <c r="U326" s="62"/>
      <c r="V326" s="62"/>
      <c r="W326" s="62"/>
      <c r="X326" s="81"/>
      <c r="Y326" s="80"/>
      <c r="Z326" s="79"/>
    </row>
    <row r="327" spans="2:26" ht="25.5" hidden="1" customHeight="1" outlineLevel="1">
      <c r="B327" s="19" t="s">
        <v>45</v>
      </c>
      <c r="C327" s="20">
        <v>1612</v>
      </c>
      <c r="D327" s="21" t="s">
        <v>46</v>
      </c>
      <c r="E327" s="22"/>
      <c r="F327" s="22"/>
      <c r="G327" s="50"/>
      <c r="H327" s="23"/>
      <c r="I327" s="27"/>
      <c r="J327" s="22"/>
      <c r="K327" s="22"/>
      <c r="L327" s="50"/>
      <c r="M327" s="23"/>
      <c r="N327" s="25"/>
      <c r="P327" s="59" t="s">
        <v>45</v>
      </c>
      <c r="Q327" s="20">
        <v>1612</v>
      </c>
      <c r="R327" s="21" t="s">
        <v>46</v>
      </c>
      <c r="S327" s="62"/>
      <c r="T327" s="78"/>
      <c r="U327" s="62"/>
      <c r="V327" s="62"/>
      <c r="W327" s="62"/>
      <c r="X327" s="81"/>
      <c r="Y327" s="80"/>
      <c r="Z327" s="79"/>
    </row>
    <row r="328" spans="2:26" ht="15" hidden="1" customHeight="1" outlineLevel="1">
      <c r="B328" s="19"/>
      <c r="C328" s="20">
        <v>1665</v>
      </c>
      <c r="D328" s="21" t="s">
        <v>47</v>
      </c>
      <c r="E328" s="22"/>
      <c r="F328" s="22"/>
      <c r="G328" s="50"/>
      <c r="H328" s="23"/>
      <c r="I328" s="27"/>
      <c r="J328" s="22"/>
      <c r="K328" s="22"/>
      <c r="L328" s="50"/>
      <c r="M328" s="23"/>
      <c r="N328" s="25"/>
      <c r="P328" s="59"/>
      <c r="Q328" s="20">
        <v>1665</v>
      </c>
      <c r="R328" s="21" t="s">
        <v>47</v>
      </c>
      <c r="S328" s="62"/>
      <c r="T328" s="78"/>
      <c r="U328" s="62"/>
      <c r="V328" s="62"/>
      <c r="W328" s="62"/>
      <c r="X328" s="81"/>
      <c r="Y328" s="80"/>
      <c r="Z328" s="79"/>
    </row>
    <row r="329" spans="2:26" ht="15" hidden="1" customHeight="1" outlineLevel="1">
      <c r="B329" s="19"/>
      <c r="C329" s="20">
        <v>1675</v>
      </c>
      <c r="D329" s="21" t="s">
        <v>48</v>
      </c>
      <c r="E329" s="22"/>
      <c r="F329" s="22"/>
      <c r="G329" s="50"/>
      <c r="H329" s="23"/>
      <c r="I329" s="27"/>
      <c r="J329" s="22"/>
      <c r="K329" s="22"/>
      <c r="L329" s="50"/>
      <c r="M329" s="23"/>
      <c r="N329" s="25"/>
      <c r="P329" s="59"/>
      <c r="Q329" s="20">
        <v>1675</v>
      </c>
      <c r="R329" s="21" t="s">
        <v>48</v>
      </c>
      <c r="S329" s="62"/>
      <c r="T329" s="78"/>
      <c r="U329" s="62"/>
      <c r="V329" s="62"/>
      <c r="W329" s="62"/>
      <c r="X329" s="81"/>
      <c r="Y329" s="80"/>
      <c r="Z329" s="79"/>
    </row>
    <row r="330" spans="2:26" ht="15" hidden="1" customHeight="1" outlineLevel="1">
      <c r="B330" s="19" t="s">
        <v>49</v>
      </c>
      <c r="C330" s="28">
        <v>1615</v>
      </c>
      <c r="D330" s="21" t="s">
        <v>50</v>
      </c>
      <c r="E330" s="22"/>
      <c r="F330" s="22"/>
      <c r="G330" s="50"/>
      <c r="H330" s="23"/>
      <c r="I330" s="27"/>
      <c r="J330" s="22"/>
      <c r="K330" s="22"/>
      <c r="L330" s="50"/>
      <c r="M330" s="23"/>
      <c r="N330" s="25"/>
      <c r="P330" s="59" t="s">
        <v>49</v>
      </c>
      <c r="Q330" s="28">
        <v>1615</v>
      </c>
      <c r="R330" s="21" t="s">
        <v>50</v>
      </c>
      <c r="S330" s="62"/>
      <c r="T330" s="78"/>
      <c r="U330" s="62"/>
      <c r="V330" s="62"/>
      <c r="W330" s="62"/>
      <c r="X330" s="81"/>
      <c r="Y330" s="80"/>
      <c r="Z330" s="79"/>
    </row>
    <row r="331" spans="2:26" ht="15" hidden="1" customHeight="1" outlineLevel="1">
      <c r="B331" s="19">
        <v>1</v>
      </c>
      <c r="C331" s="28">
        <v>1620</v>
      </c>
      <c r="D331" s="21" t="s">
        <v>51</v>
      </c>
      <c r="E331" s="22"/>
      <c r="F331" s="22"/>
      <c r="G331" s="50"/>
      <c r="H331" s="23"/>
      <c r="I331" s="27"/>
      <c r="J331" s="22"/>
      <c r="K331" s="22"/>
      <c r="L331" s="50"/>
      <c r="M331" s="23"/>
      <c r="N331" s="25"/>
      <c r="P331" s="59">
        <v>1</v>
      </c>
      <c r="Q331" s="28">
        <v>1620</v>
      </c>
      <c r="R331" s="21" t="s">
        <v>51</v>
      </c>
      <c r="S331" s="62"/>
      <c r="T331" s="78"/>
      <c r="U331" s="62"/>
      <c r="V331" s="62"/>
      <c r="W331" s="62"/>
      <c r="X331" s="81"/>
      <c r="Y331" s="80"/>
      <c r="Z331" s="79"/>
    </row>
    <row r="332" spans="2:26" ht="14.25" collapsed="1">
      <c r="B332" s="59" t="s">
        <v>49</v>
      </c>
      <c r="C332" s="20">
        <v>1705</v>
      </c>
      <c r="D332" s="21" t="s">
        <v>50</v>
      </c>
      <c r="E332" s="22"/>
      <c r="F332" s="22"/>
      <c r="G332" s="50"/>
      <c r="H332" s="23"/>
      <c r="I332" s="27"/>
      <c r="J332" s="22"/>
      <c r="K332" s="22"/>
      <c r="L332" s="50"/>
      <c r="M332" s="23"/>
      <c r="N332" s="25"/>
      <c r="P332" s="59" t="s">
        <v>49</v>
      </c>
      <c r="Q332" s="20">
        <v>1705</v>
      </c>
      <c r="R332" s="21" t="s">
        <v>50</v>
      </c>
      <c r="S332" s="69"/>
      <c r="T332" s="83"/>
      <c r="U332" s="69"/>
      <c r="V332" s="69"/>
      <c r="W332" s="69"/>
      <c r="X332" s="84"/>
      <c r="Y332" s="85"/>
      <c r="Z332" s="86"/>
    </row>
    <row r="333" spans="2:26">
      <c r="B333" s="59">
        <v>14.1</v>
      </c>
      <c r="C333" s="28">
        <v>1706</v>
      </c>
      <c r="D333" s="21" t="s">
        <v>52</v>
      </c>
      <c r="E333" s="48">
        <f>H256</f>
        <v>2172019.2825166634</v>
      </c>
      <c r="F333" s="48"/>
      <c r="G333" s="51"/>
      <c r="H333" s="49">
        <f t="shared" ref="H333" si="49">E333+F333+G333</f>
        <v>2172019.2825166634</v>
      </c>
      <c r="I333" s="27"/>
      <c r="J333" s="48">
        <f>M256</f>
        <v>81450.723094374887</v>
      </c>
      <c r="K333" s="48">
        <f>Z333</f>
        <v>21720.192825166636</v>
      </c>
      <c r="L333" s="51"/>
      <c r="M333" s="49">
        <f t="shared" ref="M333" si="50">J333+K333-L333</f>
        <v>103170.91591954153</v>
      </c>
      <c r="N333" s="25">
        <f t="shared" ref="N333" si="51">H333-M333</f>
        <v>2068848.3665971218</v>
      </c>
      <c r="P333" s="59">
        <v>14.1</v>
      </c>
      <c r="Q333" s="28">
        <v>1706</v>
      </c>
      <c r="R333" s="21" t="s">
        <v>52</v>
      </c>
      <c r="S333" s="69">
        <f>E333</f>
        <v>2172019.2825166634</v>
      </c>
      <c r="T333" s="83"/>
      <c r="U333" s="69">
        <f t="shared" ref="U333" si="52">S333-T333</f>
        <v>2172019.2825166634</v>
      </c>
      <c r="V333" s="69"/>
      <c r="W333" s="69">
        <f t="shared" ref="W333" si="53">U333+(V333/2)</f>
        <v>2172019.2825166634</v>
      </c>
      <c r="X333" s="84">
        <v>100</v>
      </c>
      <c r="Y333" s="85">
        <f t="shared" ref="Y333:Y337" si="54">1/X333</f>
        <v>0.01</v>
      </c>
      <c r="Z333" s="69">
        <f>W333*Y333</f>
        <v>21720.192825166636</v>
      </c>
    </row>
    <row r="334" spans="2:26">
      <c r="B334" s="59">
        <v>1</v>
      </c>
      <c r="C334" s="20">
        <v>1708</v>
      </c>
      <c r="D334" s="21" t="s">
        <v>51</v>
      </c>
      <c r="E334" s="48"/>
      <c r="F334" s="48"/>
      <c r="G334" s="51"/>
      <c r="H334" s="49"/>
      <c r="I334" s="27"/>
      <c r="J334" s="48"/>
      <c r="K334" s="48"/>
      <c r="L334" s="51"/>
      <c r="M334" s="49"/>
      <c r="N334" s="25"/>
      <c r="P334" s="59">
        <v>1</v>
      </c>
      <c r="Q334" s="20">
        <v>1708</v>
      </c>
      <c r="R334" s="21" t="s">
        <v>51</v>
      </c>
      <c r="S334" s="69"/>
      <c r="T334" s="83"/>
      <c r="U334" s="69"/>
      <c r="V334" s="69"/>
      <c r="W334" s="69"/>
      <c r="X334" s="84"/>
      <c r="Y334" s="85"/>
      <c r="Z334" s="86"/>
    </row>
    <row r="335" spans="2:26" ht="15" customHeight="1">
      <c r="B335" s="59">
        <v>47</v>
      </c>
      <c r="C335" s="20">
        <v>1715</v>
      </c>
      <c r="D335" s="21" t="s">
        <v>53</v>
      </c>
      <c r="E335" s="48"/>
      <c r="F335" s="48"/>
      <c r="G335" s="51"/>
      <c r="H335" s="49"/>
      <c r="I335" s="27"/>
      <c r="J335" s="48"/>
      <c r="K335" s="48"/>
      <c r="L335" s="51"/>
      <c r="M335" s="49"/>
      <c r="N335" s="25"/>
      <c r="P335" s="59">
        <v>47</v>
      </c>
      <c r="Q335" s="20">
        <v>1715</v>
      </c>
      <c r="R335" s="21" t="s">
        <v>53</v>
      </c>
      <c r="S335" s="69"/>
      <c r="T335" s="83"/>
      <c r="U335" s="69"/>
      <c r="V335" s="69"/>
      <c r="W335" s="69"/>
      <c r="X335" s="84"/>
      <c r="Y335" s="85"/>
      <c r="Z335" s="86"/>
    </row>
    <row r="336" spans="2:26">
      <c r="B336" s="59">
        <v>47</v>
      </c>
      <c r="C336" s="20">
        <v>1720</v>
      </c>
      <c r="D336" s="21" t="s">
        <v>54</v>
      </c>
      <c r="E336" s="48">
        <f>H259</f>
        <v>36377876.078774318</v>
      </c>
      <c r="F336" s="48"/>
      <c r="G336" s="51"/>
      <c r="H336" s="49">
        <f t="shared" ref="H336:H337" si="55">E336+F336+G336</f>
        <v>36377876.078774318</v>
      </c>
      <c r="I336" s="27"/>
      <c r="J336" s="48">
        <f>M259</f>
        <v>1515744.8366155967</v>
      </c>
      <c r="K336" s="48">
        <f>Z336</f>
        <v>404198.62309749244</v>
      </c>
      <c r="L336" s="51"/>
      <c r="M336" s="49">
        <f t="shared" ref="M336:M337" si="56">J336+K336-L336</f>
        <v>1919943.459713089</v>
      </c>
      <c r="N336" s="25">
        <f t="shared" ref="N336:N337" si="57">H336-M336</f>
        <v>34457932.619061232</v>
      </c>
      <c r="P336" s="59">
        <v>47</v>
      </c>
      <c r="Q336" s="20">
        <v>1720</v>
      </c>
      <c r="R336" s="21" t="s">
        <v>54</v>
      </c>
      <c r="S336" s="69">
        <f>E336</f>
        <v>36377876.078774318</v>
      </c>
      <c r="T336" s="83"/>
      <c r="U336" s="69">
        <f t="shared" ref="U336:U337" si="58">S336-T336</f>
        <v>36377876.078774318</v>
      </c>
      <c r="V336" s="69"/>
      <c r="W336" s="69">
        <f t="shared" ref="W336:W337" si="59">U336+(V336/2)</f>
        <v>36377876.078774318</v>
      </c>
      <c r="X336" s="84">
        <v>90</v>
      </c>
      <c r="Y336" s="85">
        <f t="shared" si="54"/>
        <v>1.1111111111111112E-2</v>
      </c>
      <c r="Z336" s="69">
        <f>W336*Y336</f>
        <v>404198.62309749244</v>
      </c>
    </row>
    <row r="337" spans="2:26">
      <c r="B337" s="59">
        <v>47</v>
      </c>
      <c r="C337" s="20">
        <v>1730</v>
      </c>
      <c r="D337" s="21" t="s">
        <v>55</v>
      </c>
      <c r="E337" s="48">
        <f>H260</f>
        <v>10137241.298709022</v>
      </c>
      <c r="F337" s="48"/>
      <c r="G337" s="51"/>
      <c r="H337" s="49">
        <f t="shared" si="55"/>
        <v>10137241.298709022</v>
      </c>
      <c r="I337" s="27"/>
      <c r="J337" s="48">
        <f>M260</f>
        <v>584932.55569612817</v>
      </c>
      <c r="K337" s="48">
        <f>Z337</f>
        <v>155982.01485230084</v>
      </c>
      <c r="L337" s="51"/>
      <c r="M337" s="49">
        <f t="shared" si="56"/>
        <v>740914.57054842904</v>
      </c>
      <c r="N337" s="25">
        <f t="shared" si="57"/>
        <v>9396326.7281605937</v>
      </c>
      <c r="P337" s="59">
        <v>47</v>
      </c>
      <c r="Q337" s="20">
        <v>1730</v>
      </c>
      <c r="R337" s="21" t="s">
        <v>55</v>
      </c>
      <c r="S337" s="69">
        <f>E337</f>
        <v>10137241.298709022</v>
      </c>
      <c r="T337" s="83"/>
      <c r="U337" s="69">
        <f t="shared" si="58"/>
        <v>10137241.298709022</v>
      </c>
      <c r="V337" s="69">
        <f>F337</f>
        <v>0</v>
      </c>
      <c r="W337" s="69">
        <f t="shared" si="59"/>
        <v>10137241.298709022</v>
      </c>
      <c r="X337" s="84">
        <v>64.989808653952579</v>
      </c>
      <c r="Y337" s="85">
        <f t="shared" si="54"/>
        <v>1.5387027915786632E-2</v>
      </c>
      <c r="Z337" s="69">
        <f>W337*Y337</f>
        <v>155982.01485230084</v>
      </c>
    </row>
    <row r="338" spans="2:26" ht="15" customHeight="1">
      <c r="B338" s="59">
        <v>47</v>
      </c>
      <c r="C338" s="20">
        <v>1735</v>
      </c>
      <c r="D338" s="21" t="s">
        <v>56</v>
      </c>
      <c r="E338" s="22"/>
      <c r="F338" s="22"/>
      <c r="G338" s="50"/>
      <c r="H338" s="23"/>
      <c r="I338" s="27"/>
      <c r="J338" s="22"/>
      <c r="K338" s="22"/>
      <c r="L338" s="50"/>
      <c r="M338" s="23"/>
      <c r="N338" s="25"/>
      <c r="P338" s="59">
        <v>47</v>
      </c>
      <c r="Q338" s="20">
        <v>1735</v>
      </c>
      <c r="R338" s="21" t="s">
        <v>56</v>
      </c>
      <c r="S338" s="69"/>
      <c r="T338" s="83"/>
      <c r="U338" s="69"/>
      <c r="V338" s="69"/>
      <c r="W338" s="69"/>
      <c r="X338" s="84"/>
      <c r="Y338" s="85"/>
      <c r="Z338" s="86"/>
    </row>
    <row r="339" spans="2:26" ht="15" customHeight="1">
      <c r="B339" s="59">
        <v>47</v>
      </c>
      <c r="C339" s="20">
        <v>1740</v>
      </c>
      <c r="D339" s="21" t="s">
        <v>57</v>
      </c>
      <c r="E339" s="22"/>
      <c r="F339" s="22"/>
      <c r="G339" s="50"/>
      <c r="H339" s="23"/>
      <c r="I339" s="27"/>
      <c r="J339" s="22"/>
      <c r="K339" s="22"/>
      <c r="L339" s="50"/>
      <c r="M339" s="23"/>
      <c r="N339" s="25"/>
      <c r="P339" s="59">
        <v>47</v>
      </c>
      <c r="Q339" s="20">
        <v>1740</v>
      </c>
      <c r="R339" s="21" t="s">
        <v>57</v>
      </c>
      <c r="S339" s="69"/>
      <c r="T339" s="83"/>
      <c r="U339" s="69"/>
      <c r="V339" s="69"/>
      <c r="W339" s="69"/>
      <c r="X339" s="84"/>
      <c r="Y339" s="85"/>
      <c r="Z339" s="86"/>
    </row>
    <row r="340" spans="2:26" ht="14.25">
      <c r="B340" s="59">
        <v>17</v>
      </c>
      <c r="C340" s="20">
        <v>1745</v>
      </c>
      <c r="D340" s="21" t="s">
        <v>58</v>
      </c>
      <c r="E340" s="22"/>
      <c r="F340" s="22"/>
      <c r="G340" s="50"/>
      <c r="H340" s="23"/>
      <c r="I340" s="27"/>
      <c r="J340" s="22"/>
      <c r="K340" s="22"/>
      <c r="L340" s="50"/>
      <c r="M340" s="23"/>
      <c r="N340" s="25"/>
      <c r="P340" s="59">
        <v>17</v>
      </c>
      <c r="Q340" s="20">
        <v>1745</v>
      </c>
      <c r="R340" s="21" t="s">
        <v>58</v>
      </c>
      <c r="S340" s="69"/>
      <c r="T340" s="83"/>
      <c r="U340" s="69"/>
      <c r="V340" s="69"/>
      <c r="W340" s="69"/>
      <c r="X340" s="84"/>
      <c r="Y340" s="85"/>
      <c r="Z340" s="86"/>
    </row>
    <row r="341" spans="2:26" ht="15" hidden="1" customHeight="1" outlineLevel="1">
      <c r="B341" s="19">
        <v>47</v>
      </c>
      <c r="C341" s="20">
        <v>1830</v>
      </c>
      <c r="D341" s="21" t="s">
        <v>59</v>
      </c>
      <c r="E341" s="22"/>
      <c r="F341" s="22"/>
      <c r="G341" s="50"/>
      <c r="H341" s="23"/>
      <c r="I341" s="27"/>
      <c r="J341" s="22"/>
      <c r="K341" s="22"/>
      <c r="L341" s="50"/>
      <c r="M341" s="23"/>
      <c r="N341" s="25"/>
      <c r="P341" s="59">
        <v>47</v>
      </c>
      <c r="Q341" s="20">
        <v>1830</v>
      </c>
      <c r="R341" s="21" t="s">
        <v>59</v>
      </c>
      <c r="S341" s="62"/>
      <c r="T341" s="78"/>
      <c r="U341" s="62"/>
      <c r="V341" s="62"/>
      <c r="W341" s="62"/>
      <c r="X341" s="81"/>
      <c r="Y341" s="80"/>
      <c r="Z341" s="79"/>
    </row>
    <row r="342" spans="2:26" ht="14.1" hidden="1" customHeight="1" outlineLevel="1">
      <c r="B342" s="19">
        <v>47</v>
      </c>
      <c r="C342" s="20">
        <v>1835</v>
      </c>
      <c r="D342" s="21" t="s">
        <v>60</v>
      </c>
      <c r="E342" s="22"/>
      <c r="F342" s="22"/>
      <c r="G342" s="50"/>
      <c r="H342" s="23"/>
      <c r="I342" s="27"/>
      <c r="J342" s="22"/>
      <c r="K342" s="22"/>
      <c r="L342" s="50"/>
      <c r="M342" s="23"/>
      <c r="N342" s="25"/>
      <c r="P342" s="59">
        <v>47</v>
      </c>
      <c r="Q342" s="20">
        <v>1835</v>
      </c>
      <c r="R342" s="21" t="s">
        <v>60</v>
      </c>
      <c r="S342" s="62"/>
      <c r="T342" s="78"/>
      <c r="U342" s="62"/>
      <c r="V342" s="62"/>
      <c r="W342" s="62"/>
      <c r="X342" s="81"/>
      <c r="Y342" s="80"/>
      <c r="Z342" s="79"/>
    </row>
    <row r="343" spans="2:26" ht="15" hidden="1" customHeight="1" outlineLevel="1">
      <c r="B343" s="19" t="s">
        <v>49</v>
      </c>
      <c r="C343" s="20">
        <v>1905</v>
      </c>
      <c r="D343" s="21" t="s">
        <v>50</v>
      </c>
      <c r="E343" s="22"/>
      <c r="F343" s="22"/>
      <c r="G343" s="50"/>
      <c r="H343" s="23"/>
      <c r="I343" s="27"/>
      <c r="J343" s="22"/>
      <c r="K343" s="22"/>
      <c r="L343" s="50"/>
      <c r="M343" s="23"/>
      <c r="N343" s="25"/>
      <c r="P343" s="59" t="s">
        <v>49</v>
      </c>
      <c r="Q343" s="20">
        <v>1905</v>
      </c>
      <c r="R343" s="21" t="s">
        <v>50</v>
      </c>
      <c r="S343" s="62"/>
      <c r="T343" s="78"/>
      <c r="U343" s="62"/>
      <c r="V343" s="62"/>
      <c r="W343" s="62"/>
      <c r="X343" s="81"/>
      <c r="Y343" s="80"/>
      <c r="Z343" s="79"/>
    </row>
    <row r="344" spans="2:26" ht="15" hidden="1" customHeight="1" outlineLevel="1">
      <c r="B344" s="19">
        <v>47</v>
      </c>
      <c r="C344" s="20">
        <v>1908</v>
      </c>
      <c r="D344" s="21" t="s">
        <v>61</v>
      </c>
      <c r="E344" s="22"/>
      <c r="F344" s="22"/>
      <c r="G344" s="50"/>
      <c r="H344" s="23"/>
      <c r="I344" s="27"/>
      <c r="J344" s="22"/>
      <c r="K344" s="22"/>
      <c r="L344" s="50"/>
      <c r="M344" s="23"/>
      <c r="N344" s="25"/>
      <c r="P344" s="59">
        <v>47</v>
      </c>
      <c r="Q344" s="20">
        <v>1908</v>
      </c>
      <c r="R344" s="21" t="s">
        <v>61</v>
      </c>
      <c r="S344" s="62"/>
      <c r="T344" s="78"/>
      <c r="U344" s="62"/>
      <c r="V344" s="62"/>
      <c r="W344" s="62"/>
      <c r="X344" s="81"/>
      <c r="Y344" s="80"/>
      <c r="Z344" s="79"/>
    </row>
    <row r="345" spans="2:26" ht="15" hidden="1" customHeight="1" outlineLevel="1">
      <c r="B345" s="19">
        <v>13</v>
      </c>
      <c r="C345" s="20">
        <v>1910</v>
      </c>
      <c r="D345" s="21" t="s">
        <v>62</v>
      </c>
      <c r="E345" s="22"/>
      <c r="F345" s="22"/>
      <c r="G345" s="50"/>
      <c r="H345" s="23"/>
      <c r="I345" s="27"/>
      <c r="J345" s="22"/>
      <c r="K345" s="22"/>
      <c r="L345" s="50"/>
      <c r="M345" s="23"/>
      <c r="N345" s="25"/>
      <c r="P345" s="59">
        <v>13</v>
      </c>
      <c r="Q345" s="20">
        <v>1910</v>
      </c>
      <c r="R345" s="21" t="s">
        <v>62</v>
      </c>
      <c r="S345" s="62"/>
      <c r="T345" s="78"/>
      <c r="U345" s="62"/>
      <c r="V345" s="62"/>
      <c r="W345" s="62"/>
      <c r="X345" s="81"/>
      <c r="Y345" s="80"/>
      <c r="Z345" s="79"/>
    </row>
    <row r="346" spans="2:26" ht="15" hidden="1" customHeight="1" outlineLevel="1">
      <c r="B346" s="19">
        <v>8</v>
      </c>
      <c r="C346" s="20">
        <v>1915</v>
      </c>
      <c r="D346" s="21" t="s">
        <v>63</v>
      </c>
      <c r="E346" s="22"/>
      <c r="F346" s="22"/>
      <c r="G346" s="50"/>
      <c r="H346" s="23"/>
      <c r="I346" s="27"/>
      <c r="J346" s="22"/>
      <c r="K346" s="22"/>
      <c r="L346" s="50"/>
      <c r="M346" s="23"/>
      <c r="N346" s="25"/>
      <c r="P346" s="59">
        <v>8</v>
      </c>
      <c r="Q346" s="20">
        <v>1915</v>
      </c>
      <c r="R346" s="21" t="s">
        <v>63</v>
      </c>
      <c r="S346" s="62"/>
      <c r="T346" s="78"/>
      <c r="U346" s="62"/>
      <c r="V346" s="62"/>
      <c r="W346" s="62"/>
      <c r="X346" s="81"/>
      <c r="Y346" s="80"/>
      <c r="Z346" s="79"/>
    </row>
    <row r="347" spans="2:26" ht="15" hidden="1" customHeight="1" outlineLevel="1">
      <c r="B347" s="19">
        <v>10</v>
      </c>
      <c r="C347" s="20">
        <v>1920</v>
      </c>
      <c r="D347" s="21" t="s">
        <v>64</v>
      </c>
      <c r="E347" s="22"/>
      <c r="F347" s="22"/>
      <c r="G347" s="50"/>
      <c r="H347" s="23"/>
      <c r="I347" s="27"/>
      <c r="J347" s="22"/>
      <c r="K347" s="22"/>
      <c r="L347" s="50"/>
      <c r="M347" s="23"/>
      <c r="N347" s="25"/>
      <c r="P347" s="59">
        <v>10</v>
      </c>
      <c r="Q347" s="20">
        <v>1920</v>
      </c>
      <c r="R347" s="21" t="s">
        <v>64</v>
      </c>
      <c r="S347" s="62"/>
      <c r="T347" s="78"/>
      <c r="U347" s="62"/>
      <c r="V347" s="62"/>
      <c r="W347" s="62"/>
      <c r="X347" s="81"/>
      <c r="Y347" s="80"/>
      <c r="Z347" s="79"/>
    </row>
    <row r="348" spans="2:26" ht="15" hidden="1" customHeight="1" outlineLevel="1">
      <c r="B348" s="19">
        <v>50</v>
      </c>
      <c r="C348" s="28">
        <v>1925</v>
      </c>
      <c r="D348" s="21" t="s">
        <v>65</v>
      </c>
      <c r="E348" s="22"/>
      <c r="F348" s="22"/>
      <c r="G348" s="50"/>
      <c r="H348" s="23"/>
      <c r="I348" s="27"/>
      <c r="J348" s="22"/>
      <c r="K348" s="22"/>
      <c r="L348" s="50"/>
      <c r="M348" s="23"/>
      <c r="N348" s="25"/>
      <c r="P348" s="59">
        <v>50</v>
      </c>
      <c r="Q348" s="28">
        <v>1925</v>
      </c>
      <c r="R348" s="21" t="s">
        <v>65</v>
      </c>
      <c r="S348" s="62"/>
      <c r="T348" s="78"/>
      <c r="U348" s="62"/>
      <c r="V348" s="62"/>
      <c r="W348" s="62"/>
      <c r="X348" s="81"/>
      <c r="Y348" s="80"/>
      <c r="Z348" s="79"/>
    </row>
    <row r="349" spans="2:26" ht="15" hidden="1" customHeight="1" outlineLevel="1">
      <c r="B349" s="19">
        <v>10</v>
      </c>
      <c r="C349" s="20">
        <v>1930</v>
      </c>
      <c r="D349" s="21" t="s">
        <v>66</v>
      </c>
      <c r="E349" s="22"/>
      <c r="F349" s="22"/>
      <c r="G349" s="50"/>
      <c r="H349" s="23"/>
      <c r="I349" s="27"/>
      <c r="J349" s="22"/>
      <c r="K349" s="22"/>
      <c r="L349" s="50"/>
      <c r="M349" s="23"/>
      <c r="N349" s="25"/>
      <c r="P349" s="59">
        <v>10</v>
      </c>
      <c r="Q349" s="20">
        <v>1930</v>
      </c>
      <c r="R349" s="21" t="s">
        <v>66</v>
      </c>
      <c r="S349" s="62"/>
      <c r="T349" s="78"/>
      <c r="U349" s="62"/>
      <c r="V349" s="62"/>
      <c r="W349" s="62"/>
      <c r="X349" s="81"/>
      <c r="Y349" s="80"/>
      <c r="Z349" s="79"/>
    </row>
    <row r="350" spans="2:26" ht="15" hidden="1" customHeight="1" outlineLevel="1">
      <c r="B350" s="19">
        <v>8</v>
      </c>
      <c r="C350" s="20">
        <v>1935</v>
      </c>
      <c r="D350" s="21" t="s">
        <v>67</v>
      </c>
      <c r="E350" s="22"/>
      <c r="F350" s="22"/>
      <c r="G350" s="50"/>
      <c r="H350" s="23"/>
      <c r="I350" s="27"/>
      <c r="J350" s="22"/>
      <c r="K350" s="22"/>
      <c r="L350" s="50"/>
      <c r="M350" s="23"/>
      <c r="N350" s="25"/>
      <c r="P350" s="59">
        <v>8</v>
      </c>
      <c r="Q350" s="20">
        <v>1935</v>
      </c>
      <c r="R350" s="21" t="s">
        <v>67</v>
      </c>
      <c r="S350" s="62"/>
      <c r="T350" s="78"/>
      <c r="U350" s="62"/>
      <c r="V350" s="62"/>
      <c r="W350" s="62"/>
      <c r="X350" s="81"/>
      <c r="Y350" s="80"/>
      <c r="Z350" s="79"/>
    </row>
    <row r="351" spans="2:26" ht="15" hidden="1" customHeight="1" outlineLevel="1">
      <c r="B351" s="19">
        <v>8</v>
      </c>
      <c r="C351" s="20">
        <v>1940</v>
      </c>
      <c r="D351" s="21" t="s">
        <v>68</v>
      </c>
      <c r="E351" s="22"/>
      <c r="F351" s="22"/>
      <c r="G351" s="50"/>
      <c r="H351" s="23"/>
      <c r="I351" s="27"/>
      <c r="J351" s="22"/>
      <c r="K351" s="22"/>
      <c r="L351" s="50"/>
      <c r="M351" s="23"/>
      <c r="N351" s="25"/>
      <c r="P351" s="59">
        <v>8</v>
      </c>
      <c r="Q351" s="20">
        <v>1940</v>
      </c>
      <c r="R351" s="21" t="s">
        <v>68</v>
      </c>
      <c r="S351" s="62"/>
      <c r="T351" s="78"/>
      <c r="U351" s="62"/>
      <c r="V351" s="62"/>
      <c r="W351" s="62"/>
      <c r="X351" s="81"/>
      <c r="Y351" s="80"/>
      <c r="Z351" s="79"/>
    </row>
    <row r="352" spans="2:26" ht="15" hidden="1" customHeight="1" outlineLevel="1">
      <c r="B352" s="19">
        <v>8</v>
      </c>
      <c r="C352" s="20">
        <v>1945</v>
      </c>
      <c r="D352" s="21" t="s">
        <v>69</v>
      </c>
      <c r="E352" s="22"/>
      <c r="F352" s="22"/>
      <c r="G352" s="50"/>
      <c r="H352" s="23"/>
      <c r="I352" s="27"/>
      <c r="J352" s="22"/>
      <c r="K352" s="22"/>
      <c r="L352" s="50"/>
      <c r="M352" s="23"/>
      <c r="N352" s="25"/>
      <c r="P352" s="59">
        <v>8</v>
      </c>
      <c r="Q352" s="20">
        <v>1945</v>
      </c>
      <c r="R352" s="21" t="s">
        <v>69</v>
      </c>
      <c r="S352" s="62"/>
      <c r="T352" s="78"/>
      <c r="U352" s="62"/>
      <c r="V352" s="62"/>
      <c r="W352" s="62"/>
      <c r="X352" s="81"/>
      <c r="Y352" s="80"/>
      <c r="Z352" s="79"/>
    </row>
    <row r="353" spans="2:26" ht="15" hidden="1" customHeight="1" outlineLevel="1">
      <c r="B353" s="19">
        <v>8</v>
      </c>
      <c r="C353" s="20">
        <v>1950</v>
      </c>
      <c r="D353" s="21" t="s">
        <v>70</v>
      </c>
      <c r="E353" s="22"/>
      <c r="F353" s="22"/>
      <c r="G353" s="50"/>
      <c r="H353" s="23"/>
      <c r="I353" s="27"/>
      <c r="J353" s="22"/>
      <c r="K353" s="22"/>
      <c r="L353" s="50"/>
      <c r="M353" s="23"/>
      <c r="N353" s="25"/>
      <c r="P353" s="59">
        <v>8</v>
      </c>
      <c r="Q353" s="20">
        <v>1950</v>
      </c>
      <c r="R353" s="21" t="s">
        <v>70</v>
      </c>
      <c r="S353" s="62"/>
      <c r="T353" s="78"/>
      <c r="U353" s="62"/>
      <c r="V353" s="62"/>
      <c r="W353" s="62"/>
      <c r="X353" s="81"/>
      <c r="Y353" s="80"/>
      <c r="Z353" s="79"/>
    </row>
    <row r="354" spans="2:26" ht="15" hidden="1" customHeight="1" outlineLevel="1">
      <c r="B354" s="19">
        <v>8</v>
      </c>
      <c r="C354" s="20">
        <v>1955</v>
      </c>
      <c r="D354" s="21" t="s">
        <v>71</v>
      </c>
      <c r="E354" s="22"/>
      <c r="F354" s="22"/>
      <c r="G354" s="50"/>
      <c r="H354" s="23"/>
      <c r="I354" s="27"/>
      <c r="J354" s="22"/>
      <c r="K354" s="22"/>
      <c r="L354" s="50"/>
      <c r="M354" s="23"/>
      <c r="N354" s="25"/>
      <c r="P354" s="59">
        <v>8</v>
      </c>
      <c r="Q354" s="20">
        <v>1955</v>
      </c>
      <c r="R354" s="21" t="s">
        <v>71</v>
      </c>
      <c r="S354" s="62"/>
      <c r="T354" s="78"/>
      <c r="U354" s="62"/>
      <c r="V354" s="62"/>
      <c r="W354" s="62"/>
      <c r="X354" s="81"/>
      <c r="Y354" s="80"/>
      <c r="Z354" s="79"/>
    </row>
    <row r="355" spans="2:26" ht="14.1" hidden="1" customHeight="1" outlineLevel="1">
      <c r="B355" s="19">
        <v>8</v>
      </c>
      <c r="C355" s="20">
        <v>1960</v>
      </c>
      <c r="D355" s="21" t="s">
        <v>72</v>
      </c>
      <c r="E355" s="22"/>
      <c r="F355" s="22"/>
      <c r="G355" s="50"/>
      <c r="H355" s="23"/>
      <c r="I355" s="27"/>
      <c r="J355" s="22"/>
      <c r="K355" s="22"/>
      <c r="L355" s="50"/>
      <c r="M355" s="23"/>
      <c r="N355" s="25"/>
      <c r="P355" s="59">
        <v>8</v>
      </c>
      <c r="Q355" s="20">
        <v>1960</v>
      </c>
      <c r="R355" s="21" t="s">
        <v>72</v>
      </c>
      <c r="S355" s="62"/>
      <c r="T355" s="78"/>
      <c r="U355" s="62"/>
      <c r="V355" s="62"/>
      <c r="W355" s="62"/>
      <c r="X355" s="81"/>
      <c r="Y355" s="80"/>
      <c r="Z355" s="79"/>
    </row>
    <row r="356" spans="2:26" ht="25.5" hidden="1" customHeight="1" outlineLevel="1">
      <c r="B356" s="30">
        <v>47</v>
      </c>
      <c r="C356" s="20">
        <v>1970</v>
      </c>
      <c r="D356" s="21" t="s">
        <v>73</v>
      </c>
      <c r="E356" s="22"/>
      <c r="F356" s="22"/>
      <c r="G356" s="50"/>
      <c r="H356" s="23"/>
      <c r="I356" s="27"/>
      <c r="J356" s="22"/>
      <c r="K356" s="22"/>
      <c r="L356" s="50"/>
      <c r="M356" s="23"/>
      <c r="N356" s="25"/>
      <c r="P356" s="72">
        <v>47</v>
      </c>
      <c r="Q356" s="20">
        <v>1970</v>
      </c>
      <c r="R356" s="21" t="s">
        <v>73</v>
      </c>
      <c r="S356" s="62"/>
      <c r="T356" s="78"/>
      <c r="U356" s="62"/>
      <c r="V356" s="62"/>
      <c r="W356" s="62"/>
      <c r="X356" s="81"/>
      <c r="Y356" s="80"/>
      <c r="Z356" s="79"/>
    </row>
    <row r="357" spans="2:26" ht="25.5" hidden="1" customHeight="1" outlineLevel="1">
      <c r="B357" s="19">
        <v>47</v>
      </c>
      <c r="C357" s="20">
        <v>1975</v>
      </c>
      <c r="D357" s="21" t="s">
        <v>74</v>
      </c>
      <c r="E357" s="22"/>
      <c r="F357" s="22"/>
      <c r="G357" s="50"/>
      <c r="H357" s="23"/>
      <c r="I357" s="27"/>
      <c r="J357" s="22"/>
      <c r="K357" s="22"/>
      <c r="L357" s="50"/>
      <c r="M357" s="23"/>
      <c r="N357" s="25"/>
      <c r="P357" s="59">
        <v>47</v>
      </c>
      <c r="Q357" s="20">
        <v>1975</v>
      </c>
      <c r="R357" s="21" t="s">
        <v>74</v>
      </c>
      <c r="S357" s="62"/>
      <c r="T357" s="78"/>
      <c r="U357" s="62"/>
      <c r="V357" s="62"/>
      <c r="W357" s="62"/>
      <c r="X357" s="81"/>
      <c r="Y357" s="80"/>
      <c r="Z357" s="79"/>
    </row>
    <row r="358" spans="2:26" ht="15" hidden="1" customHeight="1" outlineLevel="1">
      <c r="B358" s="19">
        <v>47</v>
      </c>
      <c r="C358" s="20">
        <v>1980</v>
      </c>
      <c r="D358" s="21" t="s">
        <v>75</v>
      </c>
      <c r="E358" s="22"/>
      <c r="F358" s="22"/>
      <c r="G358" s="50"/>
      <c r="H358" s="23"/>
      <c r="I358" s="27"/>
      <c r="J358" s="22"/>
      <c r="K358" s="22"/>
      <c r="L358" s="50"/>
      <c r="M358" s="23"/>
      <c r="N358" s="25"/>
      <c r="P358" s="59">
        <v>47</v>
      </c>
      <c r="Q358" s="20">
        <v>1980</v>
      </c>
      <c r="R358" s="21" t="s">
        <v>75</v>
      </c>
      <c r="S358" s="62"/>
      <c r="T358" s="78"/>
      <c r="U358" s="62"/>
      <c r="V358" s="62"/>
      <c r="W358" s="62"/>
      <c r="X358" s="81"/>
      <c r="Y358" s="80"/>
      <c r="Z358" s="79"/>
    </row>
    <row r="359" spans="2:26" ht="15" hidden="1" customHeight="1" outlineLevel="1">
      <c r="B359" s="19">
        <v>47</v>
      </c>
      <c r="C359" s="20">
        <v>1985</v>
      </c>
      <c r="D359" s="21" t="s">
        <v>76</v>
      </c>
      <c r="E359" s="22"/>
      <c r="F359" s="22"/>
      <c r="G359" s="50"/>
      <c r="H359" s="23"/>
      <c r="I359" s="27"/>
      <c r="J359" s="22"/>
      <c r="K359" s="22"/>
      <c r="L359" s="50"/>
      <c r="M359" s="23"/>
      <c r="N359" s="25"/>
      <c r="P359" s="59">
        <v>47</v>
      </c>
      <c r="Q359" s="20">
        <v>1985</v>
      </c>
      <c r="R359" s="21" t="s">
        <v>76</v>
      </c>
      <c r="S359" s="62"/>
      <c r="T359" s="78"/>
      <c r="U359" s="62"/>
      <c r="V359" s="62"/>
      <c r="W359" s="62"/>
      <c r="X359" s="81"/>
      <c r="Y359" s="80"/>
      <c r="Z359" s="79"/>
    </row>
    <row r="360" spans="2:26" ht="15" hidden="1" customHeight="1" outlineLevel="1">
      <c r="B360" s="30">
        <v>47</v>
      </c>
      <c r="C360" s="20">
        <v>1990</v>
      </c>
      <c r="D360" s="31" t="s">
        <v>77</v>
      </c>
      <c r="E360" s="22"/>
      <c r="F360" s="22"/>
      <c r="G360" s="50"/>
      <c r="H360" s="23"/>
      <c r="I360" s="27"/>
      <c r="J360" s="22"/>
      <c r="K360" s="22"/>
      <c r="L360" s="50"/>
      <c r="M360" s="23"/>
      <c r="N360" s="25"/>
      <c r="P360" s="72">
        <v>47</v>
      </c>
      <c r="Q360" s="20">
        <v>1990</v>
      </c>
      <c r="R360" s="31" t="s">
        <v>77</v>
      </c>
      <c r="S360" s="62"/>
      <c r="T360" s="78"/>
      <c r="U360" s="62"/>
      <c r="V360" s="62"/>
      <c r="W360" s="62"/>
      <c r="X360" s="81"/>
      <c r="Y360" s="80"/>
      <c r="Z360" s="79"/>
    </row>
    <row r="361" spans="2:26" ht="15" hidden="1" customHeight="1" outlineLevel="1">
      <c r="B361" s="19">
        <v>47</v>
      </c>
      <c r="C361" s="20">
        <v>1995</v>
      </c>
      <c r="D361" s="21" t="s">
        <v>78</v>
      </c>
      <c r="E361" s="22"/>
      <c r="F361" s="22"/>
      <c r="G361" s="50"/>
      <c r="H361" s="23"/>
      <c r="I361" s="27"/>
      <c r="J361" s="22"/>
      <c r="K361" s="22"/>
      <c r="L361" s="50"/>
      <c r="M361" s="23"/>
      <c r="N361" s="25"/>
      <c r="P361" s="59">
        <v>47</v>
      </c>
      <c r="Q361" s="20">
        <v>1995</v>
      </c>
      <c r="R361" s="21" t="s">
        <v>78</v>
      </c>
      <c r="S361" s="62"/>
      <c r="T361" s="78"/>
      <c r="U361" s="62"/>
      <c r="V361" s="62"/>
      <c r="W361" s="62"/>
      <c r="X361" s="81"/>
      <c r="Y361" s="80"/>
      <c r="Z361" s="79"/>
    </row>
    <row r="362" spans="2:26" ht="15" hidden="1" customHeight="1" outlineLevel="1">
      <c r="B362" s="19">
        <v>47</v>
      </c>
      <c r="C362" s="20">
        <v>2440</v>
      </c>
      <c r="D362" s="21" t="s">
        <v>79</v>
      </c>
      <c r="E362" s="22"/>
      <c r="F362" s="22"/>
      <c r="G362" s="50"/>
      <c r="H362" s="23"/>
      <c r="J362" s="22"/>
      <c r="K362" s="22"/>
      <c r="L362" s="50"/>
      <c r="M362" s="23"/>
      <c r="N362" s="25"/>
      <c r="P362" s="59">
        <v>47</v>
      </c>
      <c r="Q362" s="20">
        <v>2440</v>
      </c>
      <c r="R362" s="21" t="s">
        <v>79</v>
      </c>
      <c r="S362" s="62"/>
      <c r="T362" s="78"/>
      <c r="U362" s="62"/>
      <c r="V362" s="62"/>
      <c r="W362" s="62"/>
      <c r="X362" s="81"/>
      <c r="Y362" s="80"/>
      <c r="Z362" s="79"/>
    </row>
    <row r="363" spans="2:26" ht="15" collapsed="1">
      <c r="B363" s="32"/>
      <c r="C363" s="33"/>
      <c r="D363" s="34"/>
      <c r="E363" s="34"/>
      <c r="F363" s="34"/>
      <c r="G363" s="58"/>
      <c r="H363" s="23"/>
      <c r="J363" s="34"/>
      <c r="K363" s="22"/>
      <c r="L363" s="50"/>
      <c r="M363" s="23"/>
      <c r="N363" s="25"/>
      <c r="P363" s="32"/>
      <c r="Q363" s="33"/>
      <c r="R363" s="73" t="s">
        <v>80</v>
      </c>
      <c r="S363" s="36">
        <f>SUM(S325:S362)</f>
        <v>48687136.660000004</v>
      </c>
      <c r="T363" s="36">
        <f t="shared" ref="T363:W363" si="60">SUM(T325:T362)</f>
        <v>0</v>
      </c>
      <c r="U363" s="36">
        <f t="shared" si="60"/>
        <v>48687136.660000004</v>
      </c>
      <c r="V363" s="36">
        <f t="shared" si="60"/>
        <v>0</v>
      </c>
      <c r="W363" s="36">
        <f t="shared" si="60"/>
        <v>48687136.660000004</v>
      </c>
      <c r="X363" s="77"/>
      <c r="Y363" s="82"/>
      <c r="Z363" s="36">
        <f t="shared" ref="Z363" si="61">SUM(Z325:Z362)</f>
        <v>581900.83077495988</v>
      </c>
    </row>
    <row r="364" spans="2:26">
      <c r="B364" s="32"/>
      <c r="C364" s="33"/>
      <c r="D364" s="35" t="s">
        <v>81</v>
      </c>
      <c r="E364" s="36">
        <f>SUM(E325:E363)</f>
        <v>48687136.660000004</v>
      </c>
      <c r="F364" s="36">
        <f>SUM(F325:F363)</f>
        <v>0</v>
      </c>
      <c r="G364" s="36">
        <f>SUM(G325:G363)</f>
        <v>0</v>
      </c>
      <c r="H364" s="36">
        <f>SUM(H325:H363)</f>
        <v>48687136.660000004</v>
      </c>
      <c r="I364" s="35"/>
      <c r="J364" s="36">
        <f>SUM(J325:J363)</f>
        <v>2182128.1154060997</v>
      </c>
      <c r="K364" s="36">
        <f>SUM(K325:K363)</f>
        <v>581900.83077495988</v>
      </c>
      <c r="L364" s="36">
        <f>SUM(L325:L362)</f>
        <v>0</v>
      </c>
      <c r="M364" s="36">
        <f>SUM(M325:M363)</f>
        <v>2764028.9461810598</v>
      </c>
      <c r="N364" s="25">
        <f>SUM(N325:N363)</f>
        <v>45923107.713818952</v>
      </c>
    </row>
    <row r="365" spans="2:26" ht="38.25">
      <c r="B365" s="32"/>
      <c r="C365" s="33"/>
      <c r="D365" s="37" t="s">
        <v>82</v>
      </c>
      <c r="E365" s="25"/>
      <c r="F365" s="52"/>
      <c r="G365" s="52"/>
      <c r="H365" s="23"/>
      <c r="I365" s="26"/>
      <c r="J365" s="52"/>
      <c r="K365" s="52"/>
      <c r="L365" s="52"/>
      <c r="M365" s="23">
        <f>J365+K365+L365</f>
        <v>0</v>
      </c>
      <c r="N365" s="25">
        <f>H365-M365</f>
        <v>0</v>
      </c>
    </row>
    <row r="366" spans="2:26" ht="25.5">
      <c r="B366" s="32"/>
      <c r="C366" s="33"/>
      <c r="D366" s="38" t="s">
        <v>83</v>
      </c>
      <c r="E366" s="25"/>
      <c r="F366" s="52"/>
      <c r="G366" s="52"/>
      <c r="H366" s="23"/>
      <c r="I366" s="26"/>
      <c r="J366" s="52"/>
      <c r="K366" s="52"/>
      <c r="L366" s="52"/>
      <c r="M366" s="23">
        <f>J366+K366+L366</f>
        <v>0</v>
      </c>
      <c r="N366" s="25">
        <f>H366-M366</f>
        <v>0</v>
      </c>
    </row>
    <row r="367" spans="2:26">
      <c r="B367" s="32"/>
      <c r="C367" s="33"/>
      <c r="D367" s="35" t="s">
        <v>84</v>
      </c>
      <c r="E367" s="36">
        <f>SUM(E364:E366)</f>
        <v>48687136.660000004</v>
      </c>
      <c r="F367" s="36">
        <f t="shared" ref="F367:G367" si="62">SUM(F364:F366)</f>
        <v>0</v>
      </c>
      <c r="G367" s="36">
        <f t="shared" si="62"/>
        <v>0</v>
      </c>
      <c r="H367" s="36">
        <f>SUM(H364:H366)</f>
        <v>48687136.660000004</v>
      </c>
      <c r="I367" s="35"/>
      <c r="J367" s="36">
        <f>SUM(J364:J366)</f>
        <v>2182128.1154060997</v>
      </c>
      <c r="K367" s="36">
        <f t="shared" ref="K367:L367" si="63">SUM(K364:K366)</f>
        <v>581900.83077495988</v>
      </c>
      <c r="L367" s="36">
        <f t="shared" si="63"/>
        <v>0</v>
      </c>
      <c r="M367" s="36">
        <f>SUM(M364:M366)</f>
        <v>2764028.9461810598</v>
      </c>
      <c r="N367" s="25">
        <f>H367-M367</f>
        <v>45923107.713818945</v>
      </c>
    </row>
    <row r="368" spans="2:26" ht="14.25">
      <c r="B368" s="32"/>
      <c r="C368" s="33"/>
      <c r="D368" s="97" t="s">
        <v>85</v>
      </c>
      <c r="E368" s="98"/>
      <c r="F368" s="98"/>
      <c r="G368" s="98"/>
      <c r="H368" s="98"/>
      <c r="I368" s="98"/>
      <c r="J368" s="99"/>
      <c r="K368" s="52"/>
      <c r="L368" s="26"/>
      <c r="M368" s="39"/>
      <c r="N368" s="26"/>
    </row>
    <row r="369" spans="2:14" ht="14.25">
      <c r="B369" s="32"/>
      <c r="C369" s="33"/>
      <c r="D369" s="89" t="s">
        <v>80</v>
      </c>
      <c r="E369" s="90"/>
      <c r="F369" s="90"/>
      <c r="G369" s="90"/>
      <c r="H369" s="90"/>
      <c r="I369" s="90"/>
      <c r="J369" s="91"/>
      <c r="K369" s="35">
        <f>K367+K368</f>
        <v>581900.83077495988</v>
      </c>
      <c r="M369" s="39"/>
      <c r="N369" s="26"/>
    </row>
    <row r="371" spans="2:14">
      <c r="E371" s="40"/>
      <c r="J371" s="3" t="s">
        <v>86</v>
      </c>
    </row>
    <row r="372" spans="2:14" ht="14.25">
      <c r="B372" s="32">
        <v>10</v>
      </c>
      <c r="C372" s="33"/>
      <c r="D372" s="34" t="s">
        <v>87</v>
      </c>
      <c r="E372" s="29"/>
      <c r="J372" s="3" t="s">
        <v>87</v>
      </c>
      <c r="L372" s="56"/>
    </row>
    <row r="373" spans="2:14" ht="14.25">
      <c r="B373" s="32">
        <v>8</v>
      </c>
      <c r="C373" s="33"/>
      <c r="D373" s="34" t="s">
        <v>67</v>
      </c>
      <c r="E373" s="41"/>
      <c r="J373" s="3" t="s">
        <v>67</v>
      </c>
      <c r="L373" s="57"/>
    </row>
    <row r="374" spans="2:14" ht="14.25">
      <c r="J374" s="4" t="s">
        <v>88</v>
      </c>
      <c r="L374" s="42">
        <f>K369-L372-L373</f>
        <v>581900.83077495988</v>
      </c>
      <c r="M374" s="26"/>
    </row>
    <row r="376" spans="2:14" hidden="1" outlineLevel="1">
      <c r="B376" s="43" t="s">
        <v>89</v>
      </c>
    </row>
    <row r="377" spans="2:14" hidden="1" outlineLevel="1">
      <c r="E377" s="26"/>
      <c r="J377" s="26"/>
    </row>
    <row r="378" spans="2:14" hidden="1" outlineLevel="1">
      <c r="B378" s="44">
        <v>1</v>
      </c>
      <c r="C378" s="87" t="s">
        <v>90</v>
      </c>
      <c r="D378" s="87"/>
      <c r="E378" s="87"/>
      <c r="F378" s="87"/>
      <c r="G378" s="87"/>
      <c r="H378" s="87"/>
      <c r="I378" s="87"/>
      <c r="J378" s="87"/>
      <c r="K378" s="87"/>
      <c r="L378" s="87"/>
      <c r="M378" s="87"/>
      <c r="N378" s="87"/>
    </row>
    <row r="379" spans="2:14" hidden="1" outlineLevel="1">
      <c r="B379" s="44"/>
      <c r="C379" s="87"/>
      <c r="D379" s="87"/>
      <c r="E379" s="87"/>
      <c r="F379" s="87"/>
      <c r="G379" s="87"/>
      <c r="H379" s="87"/>
      <c r="I379" s="87"/>
      <c r="J379" s="87"/>
      <c r="K379" s="87"/>
      <c r="L379" s="87"/>
      <c r="M379" s="87"/>
      <c r="N379" s="87"/>
    </row>
    <row r="380" spans="2:14" hidden="1" outlineLevel="1">
      <c r="B380" s="44"/>
      <c r="C380" s="45"/>
      <c r="D380" s="46"/>
      <c r="E380" s="46"/>
      <c r="F380" s="46"/>
      <c r="G380" s="46"/>
      <c r="H380" s="46"/>
      <c r="I380" s="46"/>
      <c r="J380" s="46"/>
      <c r="K380" s="46"/>
      <c r="L380" s="46"/>
      <c r="M380" s="46"/>
      <c r="N380" s="46"/>
    </row>
    <row r="381" spans="2:14" hidden="1" outlineLevel="1">
      <c r="B381" s="44">
        <v>2</v>
      </c>
      <c r="C381" s="87" t="s">
        <v>91</v>
      </c>
      <c r="D381" s="87"/>
      <c r="E381" s="87"/>
      <c r="F381" s="87"/>
      <c r="G381" s="87"/>
      <c r="H381" s="87"/>
      <c r="I381" s="87"/>
      <c r="J381" s="87"/>
      <c r="K381" s="87"/>
      <c r="L381" s="87"/>
      <c r="M381" s="87"/>
      <c r="N381" s="87"/>
    </row>
    <row r="382" spans="2:14" hidden="1" outlineLevel="1">
      <c r="B382" s="44"/>
      <c r="C382" s="87"/>
      <c r="D382" s="87"/>
      <c r="E382" s="87"/>
      <c r="F382" s="87"/>
      <c r="G382" s="87"/>
      <c r="H382" s="87"/>
      <c r="I382" s="87"/>
      <c r="J382" s="87"/>
      <c r="K382" s="87"/>
      <c r="L382" s="87"/>
      <c r="M382" s="87"/>
      <c r="N382" s="87"/>
    </row>
    <row r="383" spans="2:14" hidden="1" outlineLevel="1">
      <c r="B383" s="44"/>
      <c r="C383" s="45"/>
      <c r="D383" s="46"/>
      <c r="E383" s="46"/>
      <c r="F383" s="46"/>
      <c r="G383" s="46"/>
      <c r="H383" s="46"/>
      <c r="I383" s="46"/>
      <c r="J383" s="46"/>
      <c r="K383" s="46"/>
      <c r="L383" s="46"/>
      <c r="M383" s="46"/>
      <c r="N383" s="46"/>
    </row>
    <row r="384" spans="2:14" hidden="1" outlineLevel="1">
      <c r="B384" s="44">
        <v>3</v>
      </c>
      <c r="C384" s="87" t="s">
        <v>92</v>
      </c>
      <c r="D384" s="87"/>
      <c r="E384" s="87"/>
      <c r="F384" s="87"/>
      <c r="G384" s="87"/>
      <c r="H384" s="87"/>
      <c r="I384" s="87"/>
      <c r="J384" s="87"/>
      <c r="K384" s="87"/>
      <c r="L384" s="87"/>
      <c r="M384" s="87"/>
      <c r="N384" s="87"/>
    </row>
    <row r="385" spans="2:26" hidden="1" outlineLevel="1">
      <c r="B385" s="44"/>
      <c r="C385" s="45"/>
      <c r="D385" s="46"/>
      <c r="E385" s="46"/>
      <c r="F385" s="46"/>
      <c r="G385" s="46"/>
      <c r="H385" s="46"/>
      <c r="I385" s="46"/>
      <c r="J385" s="46"/>
      <c r="K385" s="46"/>
      <c r="L385" s="46"/>
      <c r="M385" s="46"/>
      <c r="N385" s="46"/>
    </row>
    <row r="386" spans="2:26" hidden="1" outlineLevel="1">
      <c r="B386" s="44">
        <v>4</v>
      </c>
      <c r="C386" s="47" t="s">
        <v>93</v>
      </c>
      <c r="D386" s="46"/>
      <c r="E386" s="46"/>
      <c r="F386" s="46"/>
      <c r="G386" s="46"/>
      <c r="H386" s="46"/>
      <c r="I386" s="46"/>
      <c r="J386" s="46"/>
      <c r="K386" s="46"/>
      <c r="L386" s="46"/>
      <c r="M386" s="46"/>
      <c r="N386" s="46"/>
    </row>
    <row r="387" spans="2:26" hidden="1" outlineLevel="1">
      <c r="B387" s="44"/>
      <c r="C387" s="45"/>
      <c r="D387" s="46"/>
      <c r="E387" s="46"/>
      <c r="F387" s="46"/>
      <c r="G387" s="46"/>
      <c r="H387" s="46"/>
      <c r="I387" s="46"/>
      <c r="J387" s="46"/>
      <c r="K387" s="46"/>
      <c r="L387" s="46"/>
      <c r="M387" s="46"/>
      <c r="N387" s="46"/>
    </row>
    <row r="388" spans="2:26" hidden="1" outlineLevel="1">
      <c r="B388" s="44">
        <v>5</v>
      </c>
      <c r="C388" s="47" t="s">
        <v>94</v>
      </c>
      <c r="D388" s="46"/>
      <c r="E388" s="46"/>
      <c r="F388" s="46"/>
      <c r="G388" s="46"/>
      <c r="H388" s="46"/>
      <c r="I388" s="46"/>
      <c r="J388" s="46"/>
      <c r="K388" s="46"/>
      <c r="L388" s="46"/>
      <c r="M388" s="46"/>
      <c r="N388" s="46"/>
    </row>
    <row r="389" spans="2:26" hidden="1" outlineLevel="1">
      <c r="B389" s="44"/>
      <c r="C389" s="45"/>
      <c r="D389" s="46"/>
      <c r="E389" s="46"/>
      <c r="F389" s="46"/>
      <c r="G389" s="46"/>
      <c r="H389" s="46"/>
      <c r="I389" s="46"/>
      <c r="J389" s="46"/>
      <c r="K389" s="46"/>
      <c r="L389" s="46"/>
      <c r="M389" s="46"/>
      <c r="N389" s="46"/>
    </row>
    <row r="390" spans="2:26" hidden="1" outlineLevel="1">
      <c r="B390" s="44">
        <v>6</v>
      </c>
      <c r="C390" s="87" t="s">
        <v>95</v>
      </c>
      <c r="D390" s="87"/>
      <c r="E390" s="87"/>
      <c r="F390" s="87"/>
      <c r="G390" s="87"/>
      <c r="H390" s="87"/>
      <c r="I390" s="87"/>
      <c r="J390" s="87"/>
      <c r="K390" s="87"/>
      <c r="L390" s="87"/>
      <c r="M390" s="87"/>
      <c r="N390" s="87"/>
    </row>
    <row r="391" spans="2:26" hidden="1" outlineLevel="1">
      <c r="B391" s="46"/>
      <c r="C391" s="87"/>
      <c r="D391" s="87"/>
      <c r="E391" s="87"/>
      <c r="F391" s="87"/>
      <c r="G391" s="87"/>
      <c r="H391" s="87"/>
      <c r="I391" s="87"/>
      <c r="J391" s="87"/>
      <c r="K391" s="87"/>
      <c r="L391" s="87"/>
      <c r="M391" s="87"/>
      <c r="N391" s="87"/>
    </row>
    <row r="392" spans="2:26" hidden="1" outlineLevel="1">
      <c r="B392" s="46"/>
      <c r="C392" s="87"/>
      <c r="D392" s="87"/>
      <c r="E392" s="87"/>
      <c r="F392" s="87"/>
      <c r="G392" s="87"/>
      <c r="H392" s="87"/>
      <c r="I392" s="87"/>
      <c r="J392" s="87"/>
      <c r="K392" s="87"/>
      <c r="L392" s="87"/>
      <c r="M392" s="87"/>
      <c r="N392" s="87"/>
    </row>
    <row r="393" spans="2:26" hidden="1" outlineLevel="1"/>
    <row r="394" spans="2:26" collapsed="1"/>
    <row r="395" spans="2:26" ht="21">
      <c r="B395" s="88" t="s">
        <v>109</v>
      </c>
      <c r="C395" s="88"/>
      <c r="D395" s="88"/>
      <c r="E395" s="88"/>
      <c r="F395" s="88"/>
      <c r="G395" s="88"/>
      <c r="H395" s="88"/>
      <c r="I395" s="88"/>
      <c r="J395" s="88"/>
      <c r="K395" s="88"/>
      <c r="L395" s="88"/>
      <c r="M395" s="88"/>
      <c r="N395" s="88"/>
      <c r="P395" s="100" t="s">
        <v>110</v>
      </c>
      <c r="Q395" s="100"/>
      <c r="R395" s="100"/>
      <c r="S395" s="100"/>
      <c r="T395" s="100"/>
      <c r="U395" s="100"/>
      <c r="V395" s="100"/>
      <c r="W395" s="100"/>
      <c r="X395" s="100"/>
      <c r="Y395" s="100"/>
      <c r="Z395" s="100"/>
    </row>
    <row r="397" spans="2:26" ht="14.25">
      <c r="F397" s="7" t="s">
        <v>9</v>
      </c>
      <c r="G397" s="8" t="s">
        <v>10</v>
      </c>
      <c r="S397" s="7" t="s">
        <v>9</v>
      </c>
      <c r="T397" s="61" t="s">
        <v>10</v>
      </c>
    </row>
    <row r="398" spans="2:26" ht="15">
      <c r="F398" s="7" t="s">
        <v>11</v>
      </c>
      <c r="G398" s="93" t="s">
        <v>102</v>
      </c>
      <c r="H398" s="93"/>
      <c r="S398" s="7" t="s">
        <v>11</v>
      </c>
      <c r="T398" s="93" t="str">
        <f>G398</f>
        <v>1/1/27 - 12/31/27</v>
      </c>
      <c r="U398" s="93"/>
    </row>
    <row r="400" spans="2:26">
      <c r="E400" s="94" t="s">
        <v>13</v>
      </c>
      <c r="F400" s="95"/>
      <c r="G400" s="95"/>
      <c r="H400" s="96"/>
      <c r="J400" s="9"/>
      <c r="K400" s="10" t="s">
        <v>14</v>
      </c>
      <c r="L400" s="10"/>
      <c r="M400" s="11"/>
      <c r="S400" s="74" t="s">
        <v>15</v>
      </c>
      <c r="T400" s="74" t="s">
        <v>16</v>
      </c>
      <c r="U400" s="74" t="s">
        <v>17</v>
      </c>
      <c r="V400" s="74" t="s">
        <v>18</v>
      </c>
      <c r="W400" s="74" t="s">
        <v>19</v>
      </c>
      <c r="X400" s="74" t="s">
        <v>20</v>
      </c>
      <c r="Y400" s="74" t="s">
        <v>21</v>
      </c>
      <c r="Z400" s="74" t="s">
        <v>99</v>
      </c>
    </row>
    <row r="401" spans="2:26" ht="27">
      <c r="B401" s="12" t="s">
        <v>23</v>
      </c>
      <c r="C401" s="13" t="s">
        <v>24</v>
      </c>
      <c r="D401" s="14" t="s">
        <v>25</v>
      </c>
      <c r="E401" s="15" t="s">
        <v>26</v>
      </c>
      <c r="F401" s="16" t="s">
        <v>27</v>
      </c>
      <c r="G401" s="16" t="s">
        <v>28</v>
      </c>
      <c r="H401" s="12" t="s">
        <v>29</v>
      </c>
      <c r="I401" s="17"/>
      <c r="J401" s="18" t="s">
        <v>26</v>
      </c>
      <c r="K401" s="16" t="s">
        <v>30</v>
      </c>
      <c r="L401" s="16" t="s">
        <v>28</v>
      </c>
      <c r="M401" s="12" t="s">
        <v>29</v>
      </c>
      <c r="N401" s="12" t="s">
        <v>31</v>
      </c>
      <c r="P401" s="75" t="s">
        <v>32</v>
      </c>
      <c r="Q401" s="75" t="s">
        <v>33</v>
      </c>
      <c r="R401" s="75" t="s">
        <v>34</v>
      </c>
      <c r="S401" s="76" t="s">
        <v>35</v>
      </c>
      <c r="T401" s="76" t="s">
        <v>36</v>
      </c>
      <c r="U401" s="76" t="s">
        <v>37</v>
      </c>
      <c r="V401" s="76" t="s">
        <v>38</v>
      </c>
      <c r="W401" s="76" t="s">
        <v>39</v>
      </c>
      <c r="X401" s="76" t="s">
        <v>40</v>
      </c>
      <c r="Y401" s="76" t="s">
        <v>41</v>
      </c>
      <c r="Z401" s="76" t="s">
        <v>42</v>
      </c>
    </row>
    <row r="402" spans="2:26" ht="15" hidden="1" customHeight="1" outlineLevel="1">
      <c r="B402" s="19">
        <v>12</v>
      </c>
      <c r="C402" s="20">
        <v>1610</v>
      </c>
      <c r="D402" s="21" t="s">
        <v>43</v>
      </c>
      <c r="E402" s="22"/>
      <c r="F402" s="22"/>
      <c r="G402" s="50"/>
      <c r="H402" s="23"/>
      <c r="I402" s="24"/>
      <c r="J402" s="22"/>
      <c r="K402" s="22"/>
      <c r="L402" s="50"/>
      <c r="M402" s="23"/>
      <c r="N402" s="25"/>
      <c r="P402" s="59">
        <v>12</v>
      </c>
      <c r="Q402" s="20">
        <v>1610</v>
      </c>
      <c r="R402" s="21" t="s">
        <v>43</v>
      </c>
      <c r="S402" s="62"/>
      <c r="T402" s="78"/>
      <c r="U402" s="62"/>
      <c r="V402" s="62"/>
      <c r="W402" s="62"/>
      <c r="X402" s="81"/>
      <c r="Y402" s="80"/>
      <c r="Z402" s="79"/>
    </row>
    <row r="403" spans="2:26" ht="25.5" hidden="1" customHeight="1" outlineLevel="1">
      <c r="B403" s="19">
        <v>12</v>
      </c>
      <c r="C403" s="20">
        <v>1611</v>
      </c>
      <c r="D403" s="21" t="s">
        <v>44</v>
      </c>
      <c r="E403" s="22"/>
      <c r="F403" s="22"/>
      <c r="G403" s="50"/>
      <c r="H403" s="23"/>
      <c r="I403" s="27"/>
      <c r="J403" s="22"/>
      <c r="K403" s="22"/>
      <c r="L403" s="50"/>
      <c r="M403" s="23"/>
      <c r="N403" s="25"/>
      <c r="P403" s="59">
        <v>12</v>
      </c>
      <c r="Q403" s="20">
        <v>1611</v>
      </c>
      <c r="R403" s="21" t="s">
        <v>44</v>
      </c>
      <c r="S403" s="62"/>
      <c r="T403" s="78"/>
      <c r="U403" s="62"/>
      <c r="V403" s="62"/>
      <c r="W403" s="62"/>
      <c r="X403" s="81"/>
      <c r="Y403" s="80"/>
      <c r="Z403" s="79"/>
    </row>
    <row r="404" spans="2:26" ht="25.5" hidden="1" customHeight="1" outlineLevel="1">
      <c r="B404" s="19" t="s">
        <v>45</v>
      </c>
      <c r="C404" s="20">
        <v>1612</v>
      </c>
      <c r="D404" s="21" t="s">
        <v>46</v>
      </c>
      <c r="E404" s="22"/>
      <c r="F404" s="22"/>
      <c r="G404" s="50"/>
      <c r="H404" s="23"/>
      <c r="I404" s="27"/>
      <c r="J404" s="22"/>
      <c r="K404" s="22"/>
      <c r="L404" s="50"/>
      <c r="M404" s="23"/>
      <c r="N404" s="25"/>
      <c r="P404" s="59" t="s">
        <v>45</v>
      </c>
      <c r="Q404" s="20">
        <v>1612</v>
      </c>
      <c r="R404" s="21" t="s">
        <v>46</v>
      </c>
      <c r="S404" s="62"/>
      <c r="T404" s="78"/>
      <c r="U404" s="62"/>
      <c r="V404" s="62"/>
      <c r="W404" s="62"/>
      <c r="X404" s="81"/>
      <c r="Y404" s="80"/>
      <c r="Z404" s="79"/>
    </row>
    <row r="405" spans="2:26" ht="15" hidden="1" customHeight="1" outlineLevel="1">
      <c r="B405" s="19"/>
      <c r="C405" s="20">
        <v>1665</v>
      </c>
      <c r="D405" s="21" t="s">
        <v>47</v>
      </c>
      <c r="E405" s="22"/>
      <c r="F405" s="22"/>
      <c r="G405" s="50"/>
      <c r="H405" s="23"/>
      <c r="I405" s="27"/>
      <c r="J405" s="22"/>
      <c r="K405" s="22"/>
      <c r="L405" s="50"/>
      <c r="M405" s="23"/>
      <c r="N405" s="25"/>
      <c r="P405" s="59"/>
      <c r="Q405" s="20">
        <v>1665</v>
      </c>
      <c r="R405" s="21" t="s">
        <v>47</v>
      </c>
      <c r="S405" s="62"/>
      <c r="T405" s="78"/>
      <c r="U405" s="62"/>
      <c r="V405" s="62"/>
      <c r="W405" s="62"/>
      <c r="X405" s="81"/>
      <c r="Y405" s="80"/>
      <c r="Z405" s="79"/>
    </row>
    <row r="406" spans="2:26" ht="15" hidden="1" customHeight="1" outlineLevel="1">
      <c r="B406" s="19"/>
      <c r="C406" s="20">
        <v>1675</v>
      </c>
      <c r="D406" s="21" t="s">
        <v>48</v>
      </c>
      <c r="E406" s="22"/>
      <c r="F406" s="22"/>
      <c r="G406" s="50"/>
      <c r="H406" s="23"/>
      <c r="I406" s="27"/>
      <c r="J406" s="22"/>
      <c r="K406" s="22"/>
      <c r="L406" s="50"/>
      <c r="M406" s="23"/>
      <c r="N406" s="25"/>
      <c r="P406" s="59"/>
      <c r="Q406" s="20">
        <v>1675</v>
      </c>
      <c r="R406" s="21" t="s">
        <v>48</v>
      </c>
      <c r="S406" s="62"/>
      <c r="T406" s="78"/>
      <c r="U406" s="62"/>
      <c r="V406" s="62"/>
      <c r="W406" s="62"/>
      <c r="X406" s="81"/>
      <c r="Y406" s="80"/>
      <c r="Z406" s="79"/>
    </row>
    <row r="407" spans="2:26" ht="15" hidden="1" customHeight="1" outlineLevel="1">
      <c r="B407" s="19" t="s">
        <v>49</v>
      </c>
      <c r="C407" s="28">
        <v>1615</v>
      </c>
      <c r="D407" s="21" t="s">
        <v>50</v>
      </c>
      <c r="E407" s="22"/>
      <c r="F407" s="22"/>
      <c r="G407" s="50"/>
      <c r="H407" s="23"/>
      <c r="I407" s="27"/>
      <c r="J407" s="22"/>
      <c r="K407" s="22"/>
      <c r="L407" s="50"/>
      <c r="M407" s="23"/>
      <c r="N407" s="25"/>
      <c r="P407" s="59" t="s">
        <v>49</v>
      </c>
      <c r="Q407" s="28">
        <v>1615</v>
      </c>
      <c r="R407" s="21" t="s">
        <v>50</v>
      </c>
      <c r="S407" s="62"/>
      <c r="T407" s="78"/>
      <c r="U407" s="62"/>
      <c r="V407" s="62"/>
      <c r="W407" s="62"/>
      <c r="X407" s="81"/>
      <c r="Y407" s="80"/>
      <c r="Z407" s="79"/>
    </row>
    <row r="408" spans="2:26" ht="15" hidden="1" customHeight="1" outlineLevel="1">
      <c r="B408" s="19">
        <v>1</v>
      </c>
      <c r="C408" s="28">
        <v>1620</v>
      </c>
      <c r="D408" s="21" t="s">
        <v>51</v>
      </c>
      <c r="E408" s="22"/>
      <c r="F408" s="22"/>
      <c r="G408" s="50"/>
      <c r="H408" s="23"/>
      <c r="I408" s="27"/>
      <c r="J408" s="22"/>
      <c r="K408" s="22"/>
      <c r="L408" s="50"/>
      <c r="M408" s="23"/>
      <c r="N408" s="25"/>
      <c r="P408" s="59">
        <v>1</v>
      </c>
      <c r="Q408" s="28">
        <v>1620</v>
      </c>
      <c r="R408" s="21" t="s">
        <v>51</v>
      </c>
      <c r="S408" s="62"/>
      <c r="T408" s="78"/>
      <c r="U408" s="62"/>
      <c r="V408" s="62"/>
      <c r="W408" s="62"/>
      <c r="X408" s="81"/>
      <c r="Y408" s="80"/>
      <c r="Z408" s="79"/>
    </row>
    <row r="409" spans="2:26" ht="14.25" collapsed="1">
      <c r="B409" s="59" t="s">
        <v>49</v>
      </c>
      <c r="C409" s="20">
        <v>1705</v>
      </c>
      <c r="D409" s="21" t="s">
        <v>50</v>
      </c>
      <c r="E409" s="22"/>
      <c r="F409" s="22"/>
      <c r="G409" s="50"/>
      <c r="H409" s="23"/>
      <c r="I409" s="27"/>
      <c r="J409" s="22"/>
      <c r="K409" s="22"/>
      <c r="L409" s="50"/>
      <c r="M409" s="23"/>
      <c r="N409" s="25"/>
      <c r="P409" s="59" t="s">
        <v>49</v>
      </c>
      <c r="Q409" s="20">
        <v>1705</v>
      </c>
      <c r="R409" s="21" t="s">
        <v>50</v>
      </c>
      <c r="S409" s="69"/>
      <c r="T409" s="83"/>
      <c r="U409" s="69"/>
      <c r="V409" s="69"/>
      <c r="W409" s="69"/>
      <c r="X409" s="84"/>
      <c r="Y409" s="85"/>
      <c r="Z409" s="86"/>
    </row>
    <row r="410" spans="2:26">
      <c r="B410" s="59">
        <v>14.1</v>
      </c>
      <c r="C410" s="28">
        <v>1706</v>
      </c>
      <c r="D410" s="21" t="s">
        <v>52</v>
      </c>
      <c r="E410" s="48">
        <f>H333</f>
        <v>2172019.2825166634</v>
      </c>
      <c r="F410" s="48"/>
      <c r="G410" s="51"/>
      <c r="H410" s="49">
        <f t="shared" ref="H410" si="64">E410+F410+G410</f>
        <v>2172019.2825166634</v>
      </c>
      <c r="I410" s="27"/>
      <c r="J410" s="48">
        <f>M333</f>
        <v>103170.91591954153</v>
      </c>
      <c r="K410" s="48">
        <f>Z410</f>
        <v>21720.192825166636</v>
      </c>
      <c r="L410" s="51"/>
      <c r="M410" s="49">
        <f t="shared" ref="M410" si="65">J410+K410-L410</f>
        <v>124891.10874470817</v>
      </c>
      <c r="N410" s="25">
        <f t="shared" ref="N410" si="66">H410-M410</f>
        <v>2047128.1737719553</v>
      </c>
      <c r="P410" s="59">
        <v>14.1</v>
      </c>
      <c r="Q410" s="28">
        <v>1706</v>
      </c>
      <c r="R410" s="21" t="s">
        <v>52</v>
      </c>
      <c r="S410" s="69">
        <f>E410</f>
        <v>2172019.2825166634</v>
      </c>
      <c r="T410" s="83"/>
      <c r="U410" s="69">
        <f t="shared" ref="U410" si="67">S410-T410</f>
        <v>2172019.2825166634</v>
      </c>
      <c r="V410" s="69"/>
      <c r="W410" s="69">
        <f t="shared" ref="W410" si="68">U410+(V410/2)</f>
        <v>2172019.2825166634</v>
      </c>
      <c r="X410" s="84">
        <v>100</v>
      </c>
      <c r="Y410" s="85">
        <f t="shared" ref="Y410:Y414" si="69">1/X410</f>
        <v>0.01</v>
      </c>
      <c r="Z410" s="69">
        <f>W410*Y410</f>
        <v>21720.192825166636</v>
      </c>
    </row>
    <row r="411" spans="2:26">
      <c r="B411" s="59">
        <v>1</v>
      </c>
      <c r="C411" s="20">
        <v>1708</v>
      </c>
      <c r="D411" s="21" t="s">
        <v>51</v>
      </c>
      <c r="E411" s="48"/>
      <c r="F411" s="48"/>
      <c r="G411" s="51"/>
      <c r="H411" s="49"/>
      <c r="I411" s="27"/>
      <c r="J411" s="48"/>
      <c r="K411" s="48"/>
      <c r="L411" s="51"/>
      <c r="M411" s="49"/>
      <c r="N411" s="25"/>
      <c r="P411" s="59">
        <v>1</v>
      </c>
      <c r="Q411" s="20">
        <v>1708</v>
      </c>
      <c r="R411" s="21" t="s">
        <v>51</v>
      </c>
      <c r="S411" s="69"/>
      <c r="T411" s="83"/>
      <c r="U411" s="69"/>
      <c r="V411" s="69"/>
      <c r="W411" s="69"/>
      <c r="X411" s="84"/>
      <c r="Y411" s="85"/>
      <c r="Z411" s="86"/>
    </row>
    <row r="412" spans="2:26" ht="15" customHeight="1">
      <c r="B412" s="59">
        <v>47</v>
      </c>
      <c r="C412" s="20">
        <v>1715</v>
      </c>
      <c r="D412" s="21" t="s">
        <v>53</v>
      </c>
      <c r="E412" s="48"/>
      <c r="F412" s="48"/>
      <c r="G412" s="51"/>
      <c r="H412" s="49"/>
      <c r="I412" s="27"/>
      <c r="J412" s="48"/>
      <c r="K412" s="48"/>
      <c r="L412" s="51"/>
      <c r="M412" s="49"/>
      <c r="N412" s="25"/>
      <c r="P412" s="59">
        <v>47</v>
      </c>
      <c r="Q412" s="20">
        <v>1715</v>
      </c>
      <c r="R412" s="21" t="s">
        <v>53</v>
      </c>
      <c r="S412" s="69"/>
      <c r="T412" s="83"/>
      <c r="U412" s="69"/>
      <c r="V412" s="69"/>
      <c r="W412" s="69"/>
      <c r="X412" s="84"/>
      <c r="Y412" s="85"/>
      <c r="Z412" s="86"/>
    </row>
    <row r="413" spans="2:26">
      <c r="B413" s="59">
        <v>47</v>
      </c>
      <c r="C413" s="20">
        <v>1720</v>
      </c>
      <c r="D413" s="21" t="s">
        <v>54</v>
      </c>
      <c r="E413" s="48">
        <f>H336</f>
        <v>36377876.078774318</v>
      </c>
      <c r="F413" s="48"/>
      <c r="G413" s="51"/>
      <c r="H413" s="49">
        <f t="shared" ref="H413:H414" si="70">E413+F413+G413</f>
        <v>36377876.078774318</v>
      </c>
      <c r="I413" s="27"/>
      <c r="J413" s="48">
        <f>M336</f>
        <v>1919943.459713089</v>
      </c>
      <c r="K413" s="48">
        <f>Z413</f>
        <v>404198.62309749244</v>
      </c>
      <c r="L413" s="51"/>
      <c r="M413" s="49">
        <f t="shared" ref="M413:M414" si="71">J413+K413-L413</f>
        <v>2324142.0828105817</v>
      </c>
      <c r="N413" s="25">
        <f t="shared" ref="N413:N414" si="72">H413-M413</f>
        <v>34053733.995963737</v>
      </c>
      <c r="P413" s="59">
        <v>47</v>
      </c>
      <c r="Q413" s="20">
        <v>1720</v>
      </c>
      <c r="R413" s="21" t="s">
        <v>54</v>
      </c>
      <c r="S413" s="69">
        <f>E413</f>
        <v>36377876.078774318</v>
      </c>
      <c r="T413" s="83"/>
      <c r="U413" s="69">
        <f t="shared" ref="U413:U414" si="73">S413-T413</f>
        <v>36377876.078774318</v>
      </c>
      <c r="V413" s="69"/>
      <c r="W413" s="69">
        <f t="shared" ref="W413:W414" si="74">U413+(V413/2)</f>
        <v>36377876.078774318</v>
      </c>
      <c r="X413" s="84">
        <v>90</v>
      </c>
      <c r="Y413" s="85">
        <f t="shared" si="69"/>
        <v>1.1111111111111112E-2</v>
      </c>
      <c r="Z413" s="69">
        <f>W413*Y413</f>
        <v>404198.62309749244</v>
      </c>
    </row>
    <row r="414" spans="2:26">
      <c r="B414" s="59">
        <v>47</v>
      </c>
      <c r="C414" s="20">
        <v>1730</v>
      </c>
      <c r="D414" s="21" t="s">
        <v>55</v>
      </c>
      <c r="E414" s="48">
        <f>H337</f>
        <v>10137241.298709022</v>
      </c>
      <c r="F414" s="48"/>
      <c r="G414" s="51"/>
      <c r="H414" s="49">
        <f t="shared" si="70"/>
        <v>10137241.298709022</v>
      </c>
      <c r="I414" s="27"/>
      <c r="J414" s="48">
        <f>M337</f>
        <v>740914.57054842904</v>
      </c>
      <c r="K414" s="48">
        <f>Z414</f>
        <v>155982.01485230084</v>
      </c>
      <c r="L414" s="51"/>
      <c r="M414" s="49">
        <f t="shared" si="71"/>
        <v>896896.58540072991</v>
      </c>
      <c r="N414" s="25">
        <f t="shared" si="72"/>
        <v>9240344.7133082915</v>
      </c>
      <c r="P414" s="59">
        <v>47</v>
      </c>
      <c r="Q414" s="20">
        <v>1730</v>
      </c>
      <c r="R414" s="21" t="s">
        <v>55</v>
      </c>
      <c r="S414" s="69">
        <f>E414</f>
        <v>10137241.298709022</v>
      </c>
      <c r="T414" s="83"/>
      <c r="U414" s="69">
        <f t="shared" si="73"/>
        <v>10137241.298709022</v>
      </c>
      <c r="V414" s="69">
        <f>F414</f>
        <v>0</v>
      </c>
      <c r="W414" s="69">
        <f t="shared" si="74"/>
        <v>10137241.298709022</v>
      </c>
      <c r="X414" s="84">
        <v>64.989808653952579</v>
      </c>
      <c r="Y414" s="85">
        <f t="shared" si="69"/>
        <v>1.5387027915786632E-2</v>
      </c>
      <c r="Z414" s="69">
        <f>W414*Y414</f>
        <v>155982.01485230084</v>
      </c>
    </row>
    <row r="415" spans="2:26" ht="15" customHeight="1">
      <c r="B415" s="59">
        <v>47</v>
      </c>
      <c r="C415" s="20">
        <v>1735</v>
      </c>
      <c r="D415" s="21" t="s">
        <v>56</v>
      </c>
      <c r="E415" s="22"/>
      <c r="F415" s="22"/>
      <c r="G415" s="50"/>
      <c r="H415" s="23"/>
      <c r="I415" s="27"/>
      <c r="J415" s="22"/>
      <c r="K415" s="22"/>
      <c r="L415" s="50"/>
      <c r="M415" s="23"/>
      <c r="N415" s="25"/>
      <c r="P415" s="59">
        <v>47</v>
      </c>
      <c r="Q415" s="20">
        <v>1735</v>
      </c>
      <c r="R415" s="21" t="s">
        <v>56</v>
      </c>
      <c r="S415" s="69"/>
      <c r="T415" s="83"/>
      <c r="U415" s="69"/>
      <c r="V415" s="69"/>
      <c r="W415" s="69"/>
      <c r="X415" s="84"/>
      <c r="Y415" s="85"/>
      <c r="Z415" s="86"/>
    </row>
    <row r="416" spans="2:26" ht="15" customHeight="1">
      <c r="B416" s="59">
        <v>47</v>
      </c>
      <c r="C416" s="20">
        <v>1740</v>
      </c>
      <c r="D416" s="21" t="s">
        <v>57</v>
      </c>
      <c r="E416" s="22"/>
      <c r="F416" s="22"/>
      <c r="G416" s="50"/>
      <c r="H416" s="23"/>
      <c r="I416" s="27"/>
      <c r="J416" s="22"/>
      <c r="K416" s="22"/>
      <c r="L416" s="50"/>
      <c r="M416" s="23"/>
      <c r="N416" s="25"/>
      <c r="P416" s="59">
        <v>47</v>
      </c>
      <c r="Q416" s="20">
        <v>1740</v>
      </c>
      <c r="R416" s="21" t="s">
        <v>57</v>
      </c>
      <c r="S416" s="69"/>
      <c r="T416" s="83"/>
      <c r="U416" s="69"/>
      <c r="V416" s="69"/>
      <c r="W416" s="69"/>
      <c r="X416" s="84"/>
      <c r="Y416" s="85"/>
      <c r="Z416" s="86"/>
    </row>
    <row r="417" spans="2:26" ht="14.25">
      <c r="B417" s="59">
        <v>17</v>
      </c>
      <c r="C417" s="20">
        <v>1745</v>
      </c>
      <c r="D417" s="21" t="s">
        <v>58</v>
      </c>
      <c r="E417" s="22"/>
      <c r="F417" s="22"/>
      <c r="G417" s="50"/>
      <c r="H417" s="23"/>
      <c r="I417" s="27"/>
      <c r="J417" s="22"/>
      <c r="K417" s="22"/>
      <c r="L417" s="50"/>
      <c r="M417" s="23"/>
      <c r="N417" s="25"/>
      <c r="P417" s="59">
        <v>17</v>
      </c>
      <c r="Q417" s="20">
        <v>1745</v>
      </c>
      <c r="R417" s="21" t="s">
        <v>58</v>
      </c>
      <c r="S417" s="69"/>
      <c r="T417" s="83"/>
      <c r="U417" s="69"/>
      <c r="V417" s="69"/>
      <c r="W417" s="69"/>
      <c r="X417" s="84"/>
      <c r="Y417" s="85"/>
      <c r="Z417" s="86"/>
    </row>
    <row r="418" spans="2:26" ht="15" hidden="1" customHeight="1" outlineLevel="1">
      <c r="B418" s="19">
        <v>47</v>
      </c>
      <c r="C418" s="20">
        <v>1830</v>
      </c>
      <c r="D418" s="21" t="s">
        <v>59</v>
      </c>
      <c r="E418" s="22"/>
      <c r="F418" s="22"/>
      <c r="G418" s="50"/>
      <c r="H418" s="23"/>
      <c r="I418" s="27"/>
      <c r="J418" s="22"/>
      <c r="K418" s="22"/>
      <c r="L418" s="50"/>
      <c r="M418" s="23"/>
      <c r="N418" s="25"/>
      <c r="P418" s="59">
        <v>47</v>
      </c>
      <c r="Q418" s="20">
        <v>1830</v>
      </c>
      <c r="R418" s="21" t="s">
        <v>59</v>
      </c>
      <c r="S418" s="62"/>
      <c r="T418" s="78"/>
      <c r="U418" s="62"/>
      <c r="V418" s="62"/>
      <c r="W418" s="62"/>
      <c r="X418" s="81"/>
      <c r="Y418" s="80"/>
      <c r="Z418" s="79"/>
    </row>
    <row r="419" spans="2:26" ht="14.1" hidden="1" customHeight="1" outlineLevel="1">
      <c r="B419" s="19">
        <v>47</v>
      </c>
      <c r="C419" s="20">
        <v>1835</v>
      </c>
      <c r="D419" s="21" t="s">
        <v>60</v>
      </c>
      <c r="E419" s="22"/>
      <c r="F419" s="22"/>
      <c r="G419" s="50"/>
      <c r="H419" s="23"/>
      <c r="I419" s="27"/>
      <c r="J419" s="22"/>
      <c r="K419" s="22"/>
      <c r="L419" s="50"/>
      <c r="M419" s="23"/>
      <c r="N419" s="25"/>
      <c r="P419" s="59">
        <v>47</v>
      </c>
      <c r="Q419" s="20">
        <v>1835</v>
      </c>
      <c r="R419" s="21" t="s">
        <v>60</v>
      </c>
      <c r="S419" s="62"/>
      <c r="T419" s="78"/>
      <c r="U419" s="62"/>
      <c r="V419" s="62"/>
      <c r="W419" s="62"/>
      <c r="X419" s="81"/>
      <c r="Y419" s="80"/>
      <c r="Z419" s="79"/>
    </row>
    <row r="420" spans="2:26" ht="15" hidden="1" customHeight="1" outlineLevel="1">
      <c r="B420" s="19" t="s">
        <v>49</v>
      </c>
      <c r="C420" s="20">
        <v>1905</v>
      </c>
      <c r="D420" s="21" t="s">
        <v>50</v>
      </c>
      <c r="E420" s="22"/>
      <c r="F420" s="22"/>
      <c r="G420" s="50"/>
      <c r="H420" s="23"/>
      <c r="I420" s="27"/>
      <c r="J420" s="22"/>
      <c r="K420" s="22"/>
      <c r="L420" s="50"/>
      <c r="M420" s="23"/>
      <c r="N420" s="25"/>
      <c r="P420" s="59" t="s">
        <v>49</v>
      </c>
      <c r="Q420" s="20">
        <v>1905</v>
      </c>
      <c r="R420" s="21" t="s">
        <v>50</v>
      </c>
      <c r="S420" s="62"/>
      <c r="T420" s="78"/>
      <c r="U420" s="62"/>
      <c r="V420" s="62"/>
      <c r="W420" s="62"/>
      <c r="X420" s="81"/>
      <c r="Y420" s="80"/>
      <c r="Z420" s="79"/>
    </row>
    <row r="421" spans="2:26" ht="15" hidden="1" customHeight="1" outlineLevel="1">
      <c r="B421" s="19">
        <v>47</v>
      </c>
      <c r="C421" s="20">
        <v>1908</v>
      </c>
      <c r="D421" s="21" t="s">
        <v>61</v>
      </c>
      <c r="E421" s="22"/>
      <c r="F421" s="22"/>
      <c r="G421" s="50"/>
      <c r="H421" s="23"/>
      <c r="I421" s="27"/>
      <c r="J421" s="22"/>
      <c r="K421" s="22"/>
      <c r="L421" s="50"/>
      <c r="M421" s="23"/>
      <c r="N421" s="25"/>
      <c r="P421" s="59">
        <v>47</v>
      </c>
      <c r="Q421" s="20">
        <v>1908</v>
      </c>
      <c r="R421" s="21" t="s">
        <v>61</v>
      </c>
      <c r="S421" s="62"/>
      <c r="T421" s="78"/>
      <c r="U421" s="62"/>
      <c r="V421" s="62"/>
      <c r="W421" s="62"/>
      <c r="X421" s="81"/>
      <c r="Y421" s="80"/>
      <c r="Z421" s="79"/>
    </row>
    <row r="422" spans="2:26" ht="15" hidden="1" customHeight="1" outlineLevel="1">
      <c r="B422" s="19">
        <v>13</v>
      </c>
      <c r="C422" s="20">
        <v>1910</v>
      </c>
      <c r="D422" s="21" t="s">
        <v>62</v>
      </c>
      <c r="E422" s="22"/>
      <c r="F422" s="22"/>
      <c r="G422" s="50"/>
      <c r="H422" s="23"/>
      <c r="I422" s="27"/>
      <c r="J422" s="22"/>
      <c r="K422" s="22"/>
      <c r="L422" s="50"/>
      <c r="M422" s="23"/>
      <c r="N422" s="25"/>
      <c r="P422" s="59">
        <v>13</v>
      </c>
      <c r="Q422" s="20">
        <v>1910</v>
      </c>
      <c r="R422" s="21" t="s">
        <v>62</v>
      </c>
      <c r="S422" s="62"/>
      <c r="T422" s="78"/>
      <c r="U422" s="62"/>
      <c r="V422" s="62"/>
      <c r="W422" s="62"/>
      <c r="X422" s="81"/>
      <c r="Y422" s="80"/>
      <c r="Z422" s="79"/>
    </row>
    <row r="423" spans="2:26" ht="15" hidden="1" customHeight="1" outlineLevel="1">
      <c r="B423" s="19">
        <v>8</v>
      </c>
      <c r="C423" s="20">
        <v>1915</v>
      </c>
      <c r="D423" s="21" t="s">
        <v>63</v>
      </c>
      <c r="E423" s="22"/>
      <c r="F423" s="22"/>
      <c r="G423" s="50"/>
      <c r="H423" s="23"/>
      <c r="I423" s="27"/>
      <c r="J423" s="22"/>
      <c r="K423" s="22"/>
      <c r="L423" s="50"/>
      <c r="M423" s="23"/>
      <c r="N423" s="25"/>
      <c r="P423" s="59">
        <v>8</v>
      </c>
      <c r="Q423" s="20">
        <v>1915</v>
      </c>
      <c r="R423" s="21" t="s">
        <v>63</v>
      </c>
      <c r="S423" s="62"/>
      <c r="T423" s="78"/>
      <c r="U423" s="62"/>
      <c r="V423" s="62"/>
      <c r="W423" s="62"/>
      <c r="X423" s="81"/>
      <c r="Y423" s="80"/>
      <c r="Z423" s="79"/>
    </row>
    <row r="424" spans="2:26" ht="15" hidden="1" customHeight="1" outlineLevel="1">
      <c r="B424" s="19">
        <v>10</v>
      </c>
      <c r="C424" s="20">
        <v>1920</v>
      </c>
      <c r="D424" s="21" t="s">
        <v>64</v>
      </c>
      <c r="E424" s="22"/>
      <c r="F424" s="22"/>
      <c r="G424" s="50"/>
      <c r="H424" s="23"/>
      <c r="I424" s="27"/>
      <c r="J424" s="22"/>
      <c r="K424" s="22"/>
      <c r="L424" s="50"/>
      <c r="M424" s="23"/>
      <c r="N424" s="25"/>
      <c r="P424" s="59">
        <v>10</v>
      </c>
      <c r="Q424" s="20">
        <v>1920</v>
      </c>
      <c r="R424" s="21" t="s">
        <v>64</v>
      </c>
      <c r="S424" s="62"/>
      <c r="T424" s="78"/>
      <c r="U424" s="62"/>
      <c r="V424" s="62"/>
      <c r="W424" s="62"/>
      <c r="X424" s="81"/>
      <c r="Y424" s="80"/>
      <c r="Z424" s="79"/>
    </row>
    <row r="425" spans="2:26" ht="15" hidden="1" customHeight="1" outlineLevel="1">
      <c r="B425" s="19">
        <v>50</v>
      </c>
      <c r="C425" s="28">
        <v>1925</v>
      </c>
      <c r="D425" s="21" t="s">
        <v>65</v>
      </c>
      <c r="E425" s="22"/>
      <c r="F425" s="22"/>
      <c r="G425" s="50"/>
      <c r="H425" s="23"/>
      <c r="I425" s="27"/>
      <c r="J425" s="22"/>
      <c r="K425" s="22"/>
      <c r="L425" s="50"/>
      <c r="M425" s="23"/>
      <c r="N425" s="25"/>
      <c r="P425" s="59">
        <v>50</v>
      </c>
      <c r="Q425" s="28">
        <v>1925</v>
      </c>
      <c r="R425" s="21" t="s">
        <v>65</v>
      </c>
      <c r="S425" s="62"/>
      <c r="T425" s="78"/>
      <c r="U425" s="62"/>
      <c r="V425" s="62"/>
      <c r="W425" s="62"/>
      <c r="X425" s="81"/>
      <c r="Y425" s="80"/>
      <c r="Z425" s="79"/>
    </row>
    <row r="426" spans="2:26" ht="15" hidden="1" customHeight="1" outlineLevel="1">
      <c r="B426" s="19">
        <v>10</v>
      </c>
      <c r="C426" s="20">
        <v>1930</v>
      </c>
      <c r="D426" s="21" t="s">
        <v>66</v>
      </c>
      <c r="E426" s="22"/>
      <c r="F426" s="22"/>
      <c r="G426" s="50"/>
      <c r="H426" s="23"/>
      <c r="I426" s="27"/>
      <c r="J426" s="22"/>
      <c r="K426" s="22"/>
      <c r="L426" s="50"/>
      <c r="M426" s="23"/>
      <c r="N426" s="25"/>
      <c r="P426" s="59">
        <v>10</v>
      </c>
      <c r="Q426" s="20">
        <v>1930</v>
      </c>
      <c r="R426" s="21" t="s">
        <v>66</v>
      </c>
      <c r="S426" s="62"/>
      <c r="T426" s="78"/>
      <c r="U426" s="62"/>
      <c r="V426" s="62"/>
      <c r="W426" s="62"/>
      <c r="X426" s="81"/>
      <c r="Y426" s="80"/>
      <c r="Z426" s="79"/>
    </row>
    <row r="427" spans="2:26" ht="15" hidden="1" customHeight="1" outlineLevel="1">
      <c r="B427" s="19">
        <v>8</v>
      </c>
      <c r="C427" s="20">
        <v>1935</v>
      </c>
      <c r="D427" s="21" t="s">
        <v>67</v>
      </c>
      <c r="E427" s="22"/>
      <c r="F427" s="22"/>
      <c r="G427" s="50"/>
      <c r="H427" s="23"/>
      <c r="I427" s="27"/>
      <c r="J427" s="22"/>
      <c r="K427" s="22"/>
      <c r="L427" s="50"/>
      <c r="M427" s="23"/>
      <c r="N427" s="25"/>
      <c r="P427" s="59">
        <v>8</v>
      </c>
      <c r="Q427" s="20">
        <v>1935</v>
      </c>
      <c r="R427" s="21" t="s">
        <v>67</v>
      </c>
      <c r="S427" s="62"/>
      <c r="T427" s="78"/>
      <c r="U427" s="62"/>
      <c r="V427" s="62"/>
      <c r="W427" s="62"/>
      <c r="X427" s="81"/>
      <c r="Y427" s="80"/>
      <c r="Z427" s="79"/>
    </row>
    <row r="428" spans="2:26" ht="15" hidden="1" customHeight="1" outlineLevel="1">
      <c r="B428" s="19">
        <v>8</v>
      </c>
      <c r="C428" s="20">
        <v>1940</v>
      </c>
      <c r="D428" s="21" t="s">
        <v>68</v>
      </c>
      <c r="E428" s="22"/>
      <c r="F428" s="22"/>
      <c r="G428" s="50"/>
      <c r="H428" s="23"/>
      <c r="I428" s="27"/>
      <c r="J428" s="22"/>
      <c r="K428" s="22"/>
      <c r="L428" s="50"/>
      <c r="M428" s="23"/>
      <c r="N428" s="25"/>
      <c r="P428" s="59">
        <v>8</v>
      </c>
      <c r="Q428" s="20">
        <v>1940</v>
      </c>
      <c r="R428" s="21" t="s">
        <v>68</v>
      </c>
      <c r="S428" s="62"/>
      <c r="T428" s="78"/>
      <c r="U428" s="62"/>
      <c r="V428" s="62"/>
      <c r="W428" s="62"/>
      <c r="X428" s="81"/>
      <c r="Y428" s="80"/>
      <c r="Z428" s="79"/>
    </row>
    <row r="429" spans="2:26" ht="15" hidden="1" customHeight="1" outlineLevel="1">
      <c r="B429" s="19">
        <v>8</v>
      </c>
      <c r="C429" s="20">
        <v>1945</v>
      </c>
      <c r="D429" s="21" t="s">
        <v>69</v>
      </c>
      <c r="E429" s="22"/>
      <c r="F429" s="22"/>
      <c r="G429" s="50"/>
      <c r="H429" s="23"/>
      <c r="I429" s="27"/>
      <c r="J429" s="22"/>
      <c r="K429" s="22"/>
      <c r="L429" s="50"/>
      <c r="M429" s="23"/>
      <c r="N429" s="25"/>
      <c r="P429" s="59">
        <v>8</v>
      </c>
      <c r="Q429" s="20">
        <v>1945</v>
      </c>
      <c r="R429" s="21" t="s">
        <v>69</v>
      </c>
      <c r="S429" s="62"/>
      <c r="T429" s="78"/>
      <c r="U429" s="62"/>
      <c r="V429" s="62"/>
      <c r="W429" s="62"/>
      <c r="X429" s="81"/>
      <c r="Y429" s="80"/>
      <c r="Z429" s="79"/>
    </row>
    <row r="430" spans="2:26" ht="15" hidden="1" customHeight="1" outlineLevel="1">
      <c r="B430" s="19">
        <v>8</v>
      </c>
      <c r="C430" s="20">
        <v>1950</v>
      </c>
      <c r="D430" s="21" t="s">
        <v>70</v>
      </c>
      <c r="E430" s="22"/>
      <c r="F430" s="22"/>
      <c r="G430" s="50"/>
      <c r="H430" s="23"/>
      <c r="I430" s="27"/>
      <c r="J430" s="22"/>
      <c r="K430" s="22"/>
      <c r="L430" s="50"/>
      <c r="M430" s="23"/>
      <c r="N430" s="25"/>
      <c r="P430" s="59">
        <v>8</v>
      </c>
      <c r="Q430" s="20">
        <v>1950</v>
      </c>
      <c r="R430" s="21" t="s">
        <v>70</v>
      </c>
      <c r="S430" s="62"/>
      <c r="T430" s="78"/>
      <c r="U430" s="62"/>
      <c r="V430" s="62"/>
      <c r="W430" s="62"/>
      <c r="X430" s="81"/>
      <c r="Y430" s="80"/>
      <c r="Z430" s="79"/>
    </row>
    <row r="431" spans="2:26" ht="15" hidden="1" customHeight="1" outlineLevel="1">
      <c r="B431" s="19">
        <v>8</v>
      </c>
      <c r="C431" s="20">
        <v>1955</v>
      </c>
      <c r="D431" s="21" t="s">
        <v>71</v>
      </c>
      <c r="E431" s="22"/>
      <c r="F431" s="22"/>
      <c r="G431" s="50"/>
      <c r="H431" s="23"/>
      <c r="I431" s="27"/>
      <c r="J431" s="22"/>
      <c r="K431" s="22"/>
      <c r="L431" s="50"/>
      <c r="M431" s="23"/>
      <c r="N431" s="25"/>
      <c r="P431" s="59">
        <v>8</v>
      </c>
      <c r="Q431" s="20">
        <v>1955</v>
      </c>
      <c r="R431" s="21" t="s">
        <v>71</v>
      </c>
      <c r="S431" s="62"/>
      <c r="T431" s="78"/>
      <c r="U431" s="62"/>
      <c r="V431" s="62"/>
      <c r="W431" s="62"/>
      <c r="X431" s="81"/>
      <c r="Y431" s="80"/>
      <c r="Z431" s="79"/>
    </row>
    <row r="432" spans="2:26" ht="14.1" hidden="1" customHeight="1" outlineLevel="1">
      <c r="B432" s="19">
        <v>8</v>
      </c>
      <c r="C432" s="20">
        <v>1960</v>
      </c>
      <c r="D432" s="21" t="s">
        <v>72</v>
      </c>
      <c r="E432" s="22"/>
      <c r="F432" s="22"/>
      <c r="G432" s="50"/>
      <c r="H432" s="23"/>
      <c r="I432" s="27"/>
      <c r="J432" s="22"/>
      <c r="K432" s="22"/>
      <c r="L432" s="50"/>
      <c r="M432" s="23"/>
      <c r="N432" s="25"/>
      <c r="P432" s="59">
        <v>8</v>
      </c>
      <c r="Q432" s="20">
        <v>1960</v>
      </c>
      <c r="R432" s="21" t="s">
        <v>72</v>
      </c>
      <c r="S432" s="62"/>
      <c r="T432" s="78"/>
      <c r="U432" s="62"/>
      <c r="V432" s="62"/>
      <c r="W432" s="62"/>
      <c r="X432" s="81"/>
      <c r="Y432" s="80"/>
      <c r="Z432" s="79"/>
    </row>
    <row r="433" spans="2:26" ht="25.5" hidden="1" customHeight="1" outlineLevel="1">
      <c r="B433" s="30">
        <v>47</v>
      </c>
      <c r="C433" s="20">
        <v>1970</v>
      </c>
      <c r="D433" s="21" t="s">
        <v>73</v>
      </c>
      <c r="E433" s="22"/>
      <c r="F433" s="22"/>
      <c r="G433" s="50"/>
      <c r="H433" s="23"/>
      <c r="I433" s="27"/>
      <c r="J433" s="22"/>
      <c r="K433" s="22"/>
      <c r="L433" s="50"/>
      <c r="M433" s="23"/>
      <c r="N433" s="25"/>
      <c r="P433" s="72">
        <v>47</v>
      </c>
      <c r="Q433" s="20">
        <v>1970</v>
      </c>
      <c r="R433" s="21" t="s">
        <v>73</v>
      </c>
      <c r="S433" s="62"/>
      <c r="T433" s="78"/>
      <c r="U433" s="62"/>
      <c r="V433" s="62"/>
      <c r="W433" s="62"/>
      <c r="X433" s="81"/>
      <c r="Y433" s="80"/>
      <c r="Z433" s="79"/>
    </row>
    <row r="434" spans="2:26" ht="25.5" hidden="1" customHeight="1" outlineLevel="1">
      <c r="B434" s="19">
        <v>47</v>
      </c>
      <c r="C434" s="20">
        <v>1975</v>
      </c>
      <c r="D434" s="21" t="s">
        <v>74</v>
      </c>
      <c r="E434" s="22"/>
      <c r="F434" s="22"/>
      <c r="G434" s="50"/>
      <c r="H434" s="23"/>
      <c r="I434" s="27"/>
      <c r="J434" s="22"/>
      <c r="K434" s="22"/>
      <c r="L434" s="50"/>
      <c r="M434" s="23"/>
      <c r="N434" s="25"/>
      <c r="P434" s="59">
        <v>47</v>
      </c>
      <c r="Q434" s="20">
        <v>1975</v>
      </c>
      <c r="R434" s="21" t="s">
        <v>74</v>
      </c>
      <c r="S434" s="62"/>
      <c r="T434" s="78"/>
      <c r="U434" s="62"/>
      <c r="V434" s="62"/>
      <c r="W434" s="62"/>
      <c r="X434" s="81"/>
      <c r="Y434" s="80"/>
      <c r="Z434" s="79"/>
    </row>
    <row r="435" spans="2:26" ht="15" hidden="1" customHeight="1" outlineLevel="1">
      <c r="B435" s="19">
        <v>47</v>
      </c>
      <c r="C435" s="20">
        <v>1980</v>
      </c>
      <c r="D435" s="21" t="s">
        <v>75</v>
      </c>
      <c r="E435" s="22"/>
      <c r="F435" s="22"/>
      <c r="G435" s="50"/>
      <c r="H435" s="23"/>
      <c r="I435" s="27"/>
      <c r="J435" s="22"/>
      <c r="K435" s="22"/>
      <c r="L435" s="50"/>
      <c r="M435" s="23"/>
      <c r="N435" s="25"/>
      <c r="P435" s="59">
        <v>47</v>
      </c>
      <c r="Q435" s="20">
        <v>1980</v>
      </c>
      <c r="R435" s="21" t="s">
        <v>75</v>
      </c>
      <c r="S435" s="62"/>
      <c r="T435" s="78"/>
      <c r="U435" s="62"/>
      <c r="V435" s="62"/>
      <c r="W435" s="62"/>
      <c r="X435" s="81"/>
      <c r="Y435" s="80"/>
      <c r="Z435" s="79"/>
    </row>
    <row r="436" spans="2:26" ht="15" hidden="1" customHeight="1" outlineLevel="1">
      <c r="B436" s="19">
        <v>47</v>
      </c>
      <c r="C436" s="20">
        <v>1985</v>
      </c>
      <c r="D436" s="21" t="s">
        <v>76</v>
      </c>
      <c r="E436" s="22"/>
      <c r="F436" s="22"/>
      <c r="G436" s="50"/>
      <c r="H436" s="23"/>
      <c r="I436" s="27"/>
      <c r="J436" s="22"/>
      <c r="K436" s="22"/>
      <c r="L436" s="50"/>
      <c r="M436" s="23"/>
      <c r="N436" s="25"/>
      <c r="P436" s="59">
        <v>47</v>
      </c>
      <c r="Q436" s="20">
        <v>1985</v>
      </c>
      <c r="R436" s="21" t="s">
        <v>76</v>
      </c>
      <c r="S436" s="62"/>
      <c r="T436" s="78"/>
      <c r="U436" s="62"/>
      <c r="V436" s="62"/>
      <c r="W436" s="62"/>
      <c r="X436" s="81"/>
      <c r="Y436" s="80"/>
      <c r="Z436" s="79"/>
    </row>
    <row r="437" spans="2:26" ht="15" hidden="1" customHeight="1" outlineLevel="1">
      <c r="B437" s="30">
        <v>47</v>
      </c>
      <c r="C437" s="20">
        <v>1990</v>
      </c>
      <c r="D437" s="31" t="s">
        <v>77</v>
      </c>
      <c r="E437" s="22"/>
      <c r="F437" s="22"/>
      <c r="G437" s="50"/>
      <c r="H437" s="23"/>
      <c r="I437" s="27"/>
      <c r="J437" s="22"/>
      <c r="K437" s="22"/>
      <c r="L437" s="50"/>
      <c r="M437" s="23"/>
      <c r="N437" s="25"/>
      <c r="P437" s="72">
        <v>47</v>
      </c>
      <c r="Q437" s="20">
        <v>1990</v>
      </c>
      <c r="R437" s="31" t="s">
        <v>77</v>
      </c>
      <c r="S437" s="62"/>
      <c r="T437" s="78"/>
      <c r="U437" s="62"/>
      <c r="V437" s="62"/>
      <c r="W437" s="62"/>
      <c r="X437" s="81"/>
      <c r="Y437" s="80"/>
      <c r="Z437" s="79"/>
    </row>
    <row r="438" spans="2:26" ht="15" hidden="1" customHeight="1" outlineLevel="1">
      <c r="B438" s="19">
        <v>47</v>
      </c>
      <c r="C438" s="20">
        <v>1995</v>
      </c>
      <c r="D438" s="21" t="s">
        <v>78</v>
      </c>
      <c r="E438" s="22"/>
      <c r="F438" s="22"/>
      <c r="G438" s="50"/>
      <c r="H438" s="23"/>
      <c r="I438" s="27"/>
      <c r="J438" s="22"/>
      <c r="K438" s="22"/>
      <c r="L438" s="50"/>
      <c r="M438" s="23"/>
      <c r="N438" s="25"/>
      <c r="P438" s="59">
        <v>47</v>
      </c>
      <c r="Q438" s="20">
        <v>1995</v>
      </c>
      <c r="R438" s="21" t="s">
        <v>78</v>
      </c>
      <c r="S438" s="62"/>
      <c r="T438" s="78"/>
      <c r="U438" s="62"/>
      <c r="V438" s="62"/>
      <c r="W438" s="62"/>
      <c r="X438" s="81"/>
      <c r="Y438" s="80"/>
      <c r="Z438" s="79"/>
    </row>
    <row r="439" spans="2:26" ht="15" hidden="1" customHeight="1" outlineLevel="1">
      <c r="B439" s="19">
        <v>47</v>
      </c>
      <c r="C439" s="20">
        <v>2440</v>
      </c>
      <c r="D439" s="21" t="s">
        <v>79</v>
      </c>
      <c r="E439" s="22"/>
      <c r="F439" s="22"/>
      <c r="G439" s="50"/>
      <c r="H439" s="23"/>
      <c r="J439" s="22"/>
      <c r="K439" s="22"/>
      <c r="L439" s="50"/>
      <c r="M439" s="23"/>
      <c r="N439" s="25"/>
      <c r="P439" s="59">
        <v>47</v>
      </c>
      <c r="Q439" s="20">
        <v>2440</v>
      </c>
      <c r="R439" s="21" t="s">
        <v>79</v>
      </c>
      <c r="S439" s="62"/>
      <c r="T439" s="78"/>
      <c r="U439" s="62"/>
      <c r="V439" s="62"/>
      <c r="W439" s="62"/>
      <c r="X439" s="81"/>
      <c r="Y439" s="80"/>
      <c r="Z439" s="79"/>
    </row>
    <row r="440" spans="2:26" ht="15" collapsed="1">
      <c r="B440" s="32"/>
      <c r="C440" s="33"/>
      <c r="D440" s="34"/>
      <c r="E440" s="34"/>
      <c r="F440" s="34"/>
      <c r="G440" s="58"/>
      <c r="H440" s="23"/>
      <c r="J440" s="34"/>
      <c r="K440" s="22"/>
      <c r="L440" s="50"/>
      <c r="M440" s="23"/>
      <c r="N440" s="25"/>
      <c r="P440" s="32"/>
      <c r="Q440" s="33"/>
      <c r="R440" s="73" t="s">
        <v>80</v>
      </c>
      <c r="S440" s="36">
        <f>SUM(S402:S439)</f>
        <v>48687136.660000004</v>
      </c>
      <c r="T440" s="36">
        <f t="shared" ref="T440:W440" si="75">SUM(T402:T439)</f>
        <v>0</v>
      </c>
      <c r="U440" s="36">
        <f t="shared" si="75"/>
        <v>48687136.660000004</v>
      </c>
      <c r="V440" s="36">
        <f t="shared" si="75"/>
        <v>0</v>
      </c>
      <c r="W440" s="36">
        <f t="shared" si="75"/>
        <v>48687136.660000004</v>
      </c>
      <c r="X440" s="77"/>
      <c r="Y440" s="82"/>
      <c r="Z440" s="36">
        <f t="shared" ref="Z440" si="76">SUM(Z402:Z439)</f>
        <v>581900.83077495988</v>
      </c>
    </row>
    <row r="441" spans="2:26">
      <c r="B441" s="32"/>
      <c r="C441" s="33"/>
      <c r="D441" s="35" t="s">
        <v>81</v>
      </c>
      <c r="E441" s="36">
        <f>SUM(E402:E440)</f>
        <v>48687136.660000004</v>
      </c>
      <c r="F441" s="36">
        <f>SUM(F402:F440)</f>
        <v>0</v>
      </c>
      <c r="G441" s="36">
        <f>SUM(G402:G440)</f>
        <v>0</v>
      </c>
      <c r="H441" s="36">
        <f>SUM(H402:H440)</f>
        <v>48687136.660000004</v>
      </c>
      <c r="I441" s="35"/>
      <c r="J441" s="36">
        <f>SUM(J402:J440)</f>
        <v>2764028.9461810598</v>
      </c>
      <c r="K441" s="36">
        <f>SUM(K402:K440)</f>
        <v>581900.83077495988</v>
      </c>
      <c r="L441" s="36">
        <f>SUM(L402:L439)</f>
        <v>0</v>
      </c>
      <c r="M441" s="36">
        <f>SUM(M402:M440)</f>
        <v>3345929.7769560199</v>
      </c>
      <c r="N441" s="25">
        <f>SUM(N402:N440)</f>
        <v>45341206.883043982</v>
      </c>
    </row>
    <row r="442" spans="2:26" ht="38.25">
      <c r="B442" s="32"/>
      <c r="C442" s="33"/>
      <c r="D442" s="37" t="s">
        <v>82</v>
      </c>
      <c r="E442" s="25"/>
      <c r="F442" s="52"/>
      <c r="G442" s="52"/>
      <c r="H442" s="23"/>
      <c r="I442" s="26"/>
      <c r="J442" s="52"/>
      <c r="K442" s="52"/>
      <c r="L442" s="52"/>
      <c r="M442" s="23">
        <f>J442+K442+L442</f>
        <v>0</v>
      </c>
      <c r="N442" s="25">
        <f>H442-M442</f>
        <v>0</v>
      </c>
    </row>
    <row r="443" spans="2:26" ht="25.5">
      <c r="B443" s="32"/>
      <c r="C443" s="33"/>
      <c r="D443" s="38" t="s">
        <v>83</v>
      </c>
      <c r="E443" s="25"/>
      <c r="F443" s="52"/>
      <c r="G443" s="52"/>
      <c r="H443" s="23"/>
      <c r="I443" s="26"/>
      <c r="J443" s="52"/>
      <c r="K443" s="52"/>
      <c r="L443" s="52"/>
      <c r="M443" s="23">
        <f>J443+K443+L443</f>
        <v>0</v>
      </c>
      <c r="N443" s="25">
        <f>H443-M443</f>
        <v>0</v>
      </c>
    </row>
    <row r="444" spans="2:26">
      <c r="B444" s="32"/>
      <c r="C444" s="33"/>
      <c r="D444" s="35" t="s">
        <v>84</v>
      </c>
      <c r="E444" s="36">
        <f>SUM(E441:E443)</f>
        <v>48687136.660000004</v>
      </c>
      <c r="F444" s="36">
        <f t="shared" ref="F444:G444" si="77">SUM(F441:F443)</f>
        <v>0</v>
      </c>
      <c r="G444" s="36">
        <f t="shared" si="77"/>
        <v>0</v>
      </c>
      <c r="H444" s="36">
        <f>SUM(H441:H443)</f>
        <v>48687136.660000004</v>
      </c>
      <c r="I444" s="35"/>
      <c r="J444" s="36">
        <f>SUM(J441:J443)</f>
        <v>2764028.9461810598</v>
      </c>
      <c r="K444" s="36">
        <f t="shared" ref="K444:L444" si="78">SUM(K441:K443)</f>
        <v>581900.83077495988</v>
      </c>
      <c r="L444" s="36">
        <f t="shared" si="78"/>
        <v>0</v>
      </c>
      <c r="M444" s="36">
        <f>SUM(M441:M443)</f>
        <v>3345929.7769560199</v>
      </c>
      <c r="N444" s="25">
        <f>H444-M444</f>
        <v>45341206.883043982</v>
      </c>
    </row>
    <row r="445" spans="2:26" ht="14.25">
      <c r="B445" s="32"/>
      <c r="C445" s="33"/>
      <c r="D445" s="97" t="s">
        <v>85</v>
      </c>
      <c r="E445" s="98"/>
      <c r="F445" s="98"/>
      <c r="G445" s="98"/>
      <c r="H445" s="98"/>
      <c r="I445" s="98"/>
      <c r="J445" s="99"/>
      <c r="K445" s="52"/>
      <c r="L445" s="26"/>
      <c r="M445" s="39"/>
      <c r="N445" s="26"/>
    </row>
    <row r="446" spans="2:26" ht="14.25">
      <c r="B446" s="32"/>
      <c r="C446" s="33"/>
      <c r="D446" s="89" t="s">
        <v>80</v>
      </c>
      <c r="E446" s="90"/>
      <c r="F446" s="90"/>
      <c r="G446" s="90"/>
      <c r="H446" s="90"/>
      <c r="I446" s="90"/>
      <c r="J446" s="91"/>
      <c r="K446" s="35">
        <f>K444+K445</f>
        <v>581900.83077495988</v>
      </c>
      <c r="M446" s="39"/>
      <c r="N446" s="26"/>
    </row>
    <row r="448" spans="2:26">
      <c r="E448" s="40"/>
      <c r="J448" s="3" t="s">
        <v>86</v>
      </c>
    </row>
    <row r="449" spans="2:14" ht="14.25">
      <c r="B449" s="32">
        <v>10</v>
      </c>
      <c r="C449" s="33"/>
      <c r="D449" s="34" t="s">
        <v>87</v>
      </c>
      <c r="E449" s="29"/>
      <c r="J449" s="3" t="s">
        <v>87</v>
      </c>
      <c r="L449" s="56"/>
    </row>
    <row r="450" spans="2:14" ht="14.25">
      <c r="B450" s="32">
        <v>8</v>
      </c>
      <c r="C450" s="33"/>
      <c r="D450" s="34" t="s">
        <v>67</v>
      </c>
      <c r="E450" s="41"/>
      <c r="J450" s="3" t="s">
        <v>67</v>
      </c>
      <c r="L450" s="57"/>
    </row>
    <row r="451" spans="2:14" ht="14.25">
      <c r="J451" s="4" t="s">
        <v>88</v>
      </c>
      <c r="L451" s="42">
        <f>K446-L449-L450</f>
        <v>581900.83077495988</v>
      </c>
      <c r="M451" s="26"/>
    </row>
    <row r="453" spans="2:14">
      <c r="B453" s="43" t="s">
        <v>89</v>
      </c>
    </row>
    <row r="454" spans="2:14">
      <c r="E454" s="26"/>
      <c r="J454" s="26"/>
    </row>
    <row r="455" spans="2:14">
      <c r="B455" s="44">
        <v>1</v>
      </c>
      <c r="C455" s="87" t="s">
        <v>90</v>
      </c>
      <c r="D455" s="87"/>
      <c r="E455" s="87"/>
      <c r="F455" s="87"/>
      <c r="G455" s="87"/>
      <c r="H455" s="87"/>
      <c r="I455" s="87"/>
      <c r="J455" s="87"/>
      <c r="K455" s="87"/>
      <c r="L455" s="87"/>
      <c r="M455" s="87"/>
      <c r="N455" s="87"/>
    </row>
    <row r="456" spans="2:14">
      <c r="B456" s="44"/>
      <c r="C456" s="87"/>
      <c r="D456" s="87"/>
      <c r="E456" s="87"/>
      <c r="F456" s="87"/>
      <c r="G456" s="87"/>
      <c r="H456" s="87"/>
      <c r="I456" s="87"/>
      <c r="J456" s="87"/>
      <c r="K456" s="87"/>
      <c r="L456" s="87"/>
      <c r="M456" s="87"/>
      <c r="N456" s="87"/>
    </row>
    <row r="457" spans="2:14">
      <c r="B457" s="44"/>
      <c r="C457" s="45"/>
      <c r="D457" s="46"/>
      <c r="E457" s="46"/>
      <c r="F457" s="46"/>
      <c r="G457" s="46"/>
      <c r="H457" s="46"/>
      <c r="I457" s="46"/>
      <c r="J457" s="46"/>
      <c r="K457" s="46"/>
      <c r="L457" s="46"/>
      <c r="M457" s="46"/>
      <c r="N457" s="46"/>
    </row>
    <row r="458" spans="2:14">
      <c r="B458" s="44">
        <v>2</v>
      </c>
      <c r="C458" s="87" t="s">
        <v>91</v>
      </c>
      <c r="D458" s="87"/>
      <c r="E458" s="87"/>
      <c r="F458" s="87"/>
      <c r="G458" s="87"/>
      <c r="H458" s="87"/>
      <c r="I458" s="87"/>
      <c r="J458" s="87"/>
      <c r="K458" s="87"/>
      <c r="L458" s="87"/>
      <c r="M458" s="87"/>
      <c r="N458" s="87"/>
    </row>
    <row r="459" spans="2:14">
      <c r="B459" s="44"/>
      <c r="C459" s="87"/>
      <c r="D459" s="87"/>
      <c r="E459" s="87"/>
      <c r="F459" s="87"/>
      <c r="G459" s="87"/>
      <c r="H459" s="87"/>
      <c r="I459" s="87"/>
      <c r="J459" s="87"/>
      <c r="K459" s="87"/>
      <c r="L459" s="87"/>
      <c r="M459" s="87"/>
      <c r="N459" s="87"/>
    </row>
    <row r="460" spans="2:14">
      <c r="B460" s="44"/>
      <c r="C460" s="45"/>
      <c r="D460" s="46"/>
      <c r="E460" s="46"/>
      <c r="F460" s="46"/>
      <c r="G460" s="46"/>
      <c r="H460" s="46"/>
      <c r="I460" s="46"/>
      <c r="J460" s="46"/>
      <c r="K460" s="46"/>
      <c r="L460" s="46"/>
      <c r="M460" s="46"/>
      <c r="N460" s="46"/>
    </row>
    <row r="461" spans="2:14">
      <c r="B461" s="44">
        <v>3</v>
      </c>
      <c r="C461" s="87" t="s">
        <v>92</v>
      </c>
      <c r="D461" s="87"/>
      <c r="E461" s="87"/>
      <c r="F461" s="87"/>
      <c r="G461" s="87"/>
      <c r="H461" s="87"/>
      <c r="I461" s="87"/>
      <c r="J461" s="87"/>
      <c r="K461" s="87"/>
      <c r="L461" s="87"/>
      <c r="M461" s="87"/>
      <c r="N461" s="87"/>
    </row>
    <row r="462" spans="2:14">
      <c r="B462" s="44"/>
      <c r="C462" s="45"/>
      <c r="D462" s="46"/>
      <c r="E462" s="46"/>
      <c r="F462" s="46"/>
      <c r="G462" s="46"/>
      <c r="H462" s="46"/>
      <c r="I462" s="46"/>
      <c r="J462" s="46"/>
      <c r="K462" s="46"/>
      <c r="L462" s="46"/>
      <c r="M462" s="46"/>
      <c r="N462" s="46"/>
    </row>
    <row r="463" spans="2:14">
      <c r="B463" s="44">
        <v>4</v>
      </c>
      <c r="C463" s="47" t="s">
        <v>93</v>
      </c>
      <c r="D463" s="46"/>
      <c r="E463" s="46"/>
      <c r="F463" s="46"/>
      <c r="G463" s="46"/>
      <c r="H463" s="46"/>
      <c r="I463" s="46"/>
      <c r="J463" s="46"/>
      <c r="K463" s="46"/>
      <c r="L463" s="46"/>
      <c r="M463" s="46"/>
      <c r="N463" s="46"/>
    </row>
    <row r="464" spans="2:14">
      <c r="B464" s="44"/>
      <c r="C464" s="45"/>
      <c r="D464" s="46"/>
      <c r="E464" s="46"/>
      <c r="F464" s="46"/>
      <c r="G464" s="46"/>
      <c r="H464" s="46"/>
      <c r="I464" s="46"/>
      <c r="J464" s="46"/>
      <c r="K464" s="46"/>
      <c r="L464" s="46"/>
      <c r="M464" s="46"/>
      <c r="N464" s="46"/>
    </row>
    <row r="465" spans="2:14">
      <c r="B465" s="44">
        <v>5</v>
      </c>
      <c r="C465" s="47" t="s">
        <v>94</v>
      </c>
      <c r="D465" s="46"/>
      <c r="E465" s="46"/>
      <c r="F465" s="46"/>
      <c r="G465" s="46"/>
      <c r="H465" s="46"/>
      <c r="I465" s="46"/>
      <c r="J465" s="46"/>
      <c r="K465" s="46"/>
      <c r="L465" s="46"/>
      <c r="M465" s="46"/>
      <c r="N465" s="46"/>
    </row>
    <row r="466" spans="2:14">
      <c r="B466" s="44"/>
      <c r="C466" s="45"/>
      <c r="D466" s="46"/>
      <c r="E466" s="46"/>
      <c r="F466" s="46"/>
      <c r="G466" s="46"/>
      <c r="H466" s="46"/>
      <c r="I466" s="46"/>
      <c r="J466" s="46"/>
      <c r="K466" s="46"/>
      <c r="L466" s="46"/>
      <c r="M466" s="46"/>
      <c r="N466" s="46"/>
    </row>
    <row r="467" spans="2:14">
      <c r="B467" s="44">
        <v>6</v>
      </c>
      <c r="C467" s="87" t="s">
        <v>95</v>
      </c>
      <c r="D467" s="87"/>
      <c r="E467" s="87"/>
      <c r="F467" s="87"/>
      <c r="G467" s="87"/>
      <c r="H467" s="87"/>
      <c r="I467" s="87"/>
      <c r="J467" s="87"/>
      <c r="K467" s="87"/>
      <c r="L467" s="87"/>
      <c r="M467" s="87"/>
      <c r="N467" s="87"/>
    </row>
    <row r="468" spans="2:14">
      <c r="B468" s="46"/>
      <c r="C468" s="87"/>
      <c r="D468" s="87"/>
      <c r="E468" s="87"/>
      <c r="F468" s="87"/>
      <c r="G468" s="87"/>
      <c r="H468" s="87"/>
      <c r="I468" s="87"/>
      <c r="J468" s="87"/>
      <c r="K468" s="87"/>
      <c r="L468" s="87"/>
      <c r="M468" s="87"/>
      <c r="N468" s="87"/>
    </row>
    <row r="469" spans="2:14">
      <c r="B469" s="46"/>
      <c r="C469" s="87"/>
      <c r="D469" s="87"/>
      <c r="E469" s="87"/>
      <c r="F469" s="87"/>
      <c r="G469" s="87"/>
      <c r="H469" s="87"/>
      <c r="I469" s="87"/>
      <c r="J469" s="87"/>
      <c r="K469" s="87"/>
      <c r="L469" s="87"/>
      <c r="M469" s="87"/>
      <c r="N469" s="87"/>
    </row>
  </sheetData>
  <mergeCells count="68">
    <mergeCell ref="C467:N469"/>
    <mergeCell ref="C461:N461"/>
    <mergeCell ref="P9:Z9"/>
    <mergeCell ref="P87:Z87"/>
    <mergeCell ref="T90:U90"/>
    <mergeCell ref="P164:Z164"/>
    <mergeCell ref="T167:U167"/>
    <mergeCell ref="T398:U398"/>
    <mergeCell ref="P241:Z241"/>
    <mergeCell ref="T244:U244"/>
    <mergeCell ref="P318:Z318"/>
    <mergeCell ref="T321:U321"/>
    <mergeCell ref="P395:Z395"/>
    <mergeCell ref="C381:N382"/>
    <mergeCell ref="C458:N459"/>
    <mergeCell ref="D214:J214"/>
    <mergeCell ref="C301:N302"/>
    <mergeCell ref="C378:N379"/>
    <mergeCell ref="C455:N456"/>
    <mergeCell ref="D215:J215"/>
    <mergeCell ref="D292:J292"/>
    <mergeCell ref="D369:J369"/>
    <mergeCell ref="D446:J446"/>
    <mergeCell ref="C224:N225"/>
    <mergeCell ref="C307:N307"/>
    <mergeCell ref="C384:N384"/>
    <mergeCell ref="C230:N230"/>
    <mergeCell ref="C236:N238"/>
    <mergeCell ref="C313:N315"/>
    <mergeCell ref="C390:N392"/>
    <mergeCell ref="G167:H167"/>
    <mergeCell ref="D291:J291"/>
    <mergeCell ref="D368:J368"/>
    <mergeCell ref="D445:J445"/>
    <mergeCell ref="E169:H169"/>
    <mergeCell ref="E246:H246"/>
    <mergeCell ref="E323:H323"/>
    <mergeCell ref="E400:H400"/>
    <mergeCell ref="B241:N241"/>
    <mergeCell ref="B318:N318"/>
    <mergeCell ref="B395:N395"/>
    <mergeCell ref="G244:H244"/>
    <mergeCell ref="G321:H321"/>
    <mergeCell ref="G398:H398"/>
    <mergeCell ref="C227:N228"/>
    <mergeCell ref="C304:N305"/>
    <mergeCell ref="C147:N148"/>
    <mergeCell ref="C150:N151"/>
    <mergeCell ref="C153:N153"/>
    <mergeCell ref="C159:N161"/>
    <mergeCell ref="B164:N164"/>
    <mergeCell ref="D138:J138"/>
    <mergeCell ref="B9:N9"/>
    <mergeCell ref="B87:N87"/>
    <mergeCell ref="G90:H90"/>
    <mergeCell ref="E92:H92"/>
    <mergeCell ref="D137:J137"/>
    <mergeCell ref="B10:N10"/>
    <mergeCell ref="D61:J61"/>
    <mergeCell ref="C70:N71"/>
    <mergeCell ref="C73:N74"/>
    <mergeCell ref="C76:N76"/>
    <mergeCell ref="C82:N84"/>
    <mergeCell ref="P10:Z10"/>
    <mergeCell ref="G13:H13"/>
    <mergeCell ref="T13:U13"/>
    <mergeCell ref="E15:H15"/>
    <mergeCell ref="D60:J60"/>
  </mergeCells>
  <dataValidations disablePrompts="1" count="1">
    <dataValidation type="list" allowBlank="1" showErrorMessage="1" error="Use the following date format when inserting a date:_x000a__x000a_Eg:  &quot;January 1, 2013&quot;" prompt="Use the following format eg: January 1, 2013" sqref="G89 G166 G243 G320 G397 T89 T166 T243 T320 T397 G12 T12" xr:uid="{5E8121BE-C24B-473B-BEC0-B043E305E7E1}">
      <formula1>"CGAAP, MIFRS,USGAAP, ASPE"</formula1>
    </dataValidation>
  </dataValidations>
  <printOptions horizontalCentered="1"/>
  <pageMargins left="0.7" right="0.7" top="0.75" bottom="0.75" header="0.3" footer="0.3"/>
  <pageSetup scale="36" fitToHeight="0" orientation="portrait" r:id="rId1"/>
  <rowBreaks count="1" manualBreakCount="1">
    <brk id="317" min="1" max="25" man="1"/>
  </rowBreaks>
  <colBreaks count="1" manualBreakCount="1">
    <brk id="15" min="8" max="46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Application xmlns="http://www.sap.com/cof/excel/application">
  <Version>2</Version>
  <Revision>2.7.401.87606</Revision>
</Application>
</file>

<file path=customXml/item3.xml><?xml version="1.0" encoding="utf-8"?>
<ct:contentTypeSchema xmlns:ct="http://schemas.microsoft.com/office/2006/metadata/contentType" xmlns:ma="http://schemas.microsoft.com/office/2006/metadata/properties/metaAttributes" ct:_="" ma:_="" ma:contentTypeName="Document" ma:contentTypeID="0x010100811F015FF9B3D74EAC33D6314E1DAE00" ma:contentTypeVersion="38" ma:contentTypeDescription="Create a new document." ma:contentTypeScope="" ma:versionID="9f64957959be2ee31a649ee1824c2133">
  <xsd:schema xmlns:xsd="http://www.w3.org/2001/XMLSchema" xmlns:xs="http://www.w3.org/2001/XMLSchema" xmlns:p="http://schemas.microsoft.com/office/2006/metadata/properties" xmlns:ns2="26980be2-1725-4e17-b027-28e9b44e1f41" xmlns:ns3="e28653bc-95bf-4f0f-9e55-ba6ca71b5abd" targetNamespace="http://schemas.microsoft.com/office/2006/metadata/properties" ma:root="true" ma:fieldsID="e154a85c0a4daadeefde0bdc2e24f52f" ns2:_="" ns3:_="">
    <xsd:import namespace="26980be2-1725-4e17-b027-28e9b44e1f41"/>
    <xsd:import namespace="e28653bc-95bf-4f0f-9e55-ba6ca71b5abd"/>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Set_x0020__x0023_" minOccurs="0"/>
                <xsd:element ref="ns2:DateReceived" minOccurs="0"/>
                <xsd:element ref="ns2:DateDue" minOccurs="0"/>
                <xsd:element ref="ns2:Status"/>
                <xsd:element ref="ns2:Comments" minOccurs="0"/>
                <xsd:element ref="ns2:Attachments_x003f_" minOccurs="0"/>
                <xsd:element ref="ns2:Confidential_x003f_" minOccurs="0"/>
                <xsd:element ref="ns2:Topic" minOccurs="0"/>
                <xsd:element ref="ns3:SharedWithUsers" minOccurs="0"/>
                <xsd:element ref="ns3:SharedWithDetails" minOccurs="0"/>
                <xsd:element ref="ns2:Party" minOccurs="0"/>
                <xsd:element ref="ns2:Attorney" minOccurs="0"/>
                <xsd:element ref="ns2:Reg_x0020_Analyst" minOccurs="0"/>
                <xsd:element ref="ns2:Witness" minOccurs="0"/>
                <xsd:element ref="ns2:Object_x003f_" minOccurs="0"/>
                <xsd:element ref="ns2:Theme" minOccurs="0"/>
                <xsd:element ref="ns2:Need_x0020_to_x0020_Supplement_x003f_" minOccurs="0"/>
                <xsd:element ref="ns2:Priority_x003f_" minOccurs="0"/>
                <xsd:element ref="ns2:Application_x0020_Reference" minOccurs="0"/>
                <xsd:element ref="ns2:Exhibit" minOccurs="0"/>
                <xsd:element ref="ns2:DR_x0020__x0023_" minOccurs="0"/>
                <xsd:element ref="ns2:Tab_x0023_" minOccurs="0"/>
                <xsd:element ref="ns2:Support" minOccurs="0"/>
                <xsd:element ref="ns2:Management_x0020_Review_x0020_Required_x0020_By" minOccurs="0"/>
                <xsd:element ref="ns2:Subtopic" minOccurs="0"/>
                <xsd:element ref="ns2:Drafter_x0020_new" minOccurs="0"/>
                <xsd:element ref="ns2:MediaServiceSearchProperties" minOccurs="0"/>
                <xsd:element ref="ns2:Foc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980be2-1725-4e17-b027-28e9b44e1f41" elementFormDefault="qualified">
    <xsd:import namespace="http://schemas.microsoft.com/office/2006/documentManagement/types"/>
    <xsd:import namespace="http://schemas.microsoft.com/office/infopath/2007/PartnerControls"/>
    <xsd:element name="MediaServiceMetadata" ma:index="4" nillable="true" ma:displayName="MediaServiceMetadata" ma:hidden="true" ma:internalName="MediaServiceMetadata" ma:readOnly="true">
      <xsd:simpleType>
        <xsd:restriction base="dms:Note"/>
      </xsd:simpleType>
    </xsd:element>
    <xsd:element name="MediaServiceFastMetadata" ma:index="5" nillable="true" ma:displayName="MediaServiceFastMetadata" ma:hidden="true" ma:internalName="MediaServiceFastMetadata" ma:readOnly="true">
      <xsd:simpleType>
        <xsd:restriction base="dms:Note"/>
      </xsd:simpleType>
    </xsd:element>
    <xsd:element name="MediaServiceObjectDetectorVersions" ma:index="6" nillable="true" ma:displayName="MediaServiceObjectDetectorVersions" ma:hidden="true" ma:indexed="true" ma:internalName="MediaServiceObjectDetectorVersions" ma:readOnly="true">
      <xsd:simpleType>
        <xsd:restriction base="dms:Text"/>
      </xsd:simpleType>
    </xsd:element>
    <xsd:element name="Set_x0020__x0023_" ma:index="11" nillable="true" ma:displayName="Set #" ma:description="Sub-section of the entire discovery.&#10;Example:&#10;Discovery versions (applicable to the same discovery)" ma:format="Dropdown" ma:internalName="Set_x0020__x0023_">
      <xsd:simpleType>
        <xsd:restriction base="dms:Choice">
          <xsd:enumeration value="1st"/>
          <xsd:enumeration value="2nd"/>
          <xsd:enumeration value="3rd"/>
          <xsd:enumeration value="4th"/>
          <xsd:enumeration value="5th"/>
        </xsd:restriction>
      </xsd:simpleType>
    </xsd:element>
    <xsd:element name="DateReceived" ma:index="12" nillable="true" ma:displayName="Date Received" ma:description="Date discovery was received" ma:format="DateOnly" ma:internalName="DateReceived">
      <xsd:simpleType>
        <xsd:restriction base="dms:DateTime"/>
      </xsd:simpleType>
    </xsd:element>
    <xsd:element name="DateDue" ma:index="13" nillable="true" ma:displayName="Date Due" ma:description="Date Discovery is Due to be filed" ma:format="DateOnly" ma:internalName="DateDue">
      <xsd:simpleType>
        <xsd:restriction base="dms:DateTime"/>
      </xsd:simpleType>
    </xsd:element>
    <xsd:element name="Status" ma:index="14" ma:displayName="Status" ma:default="New" ma:description="Status of Discovery Response" ma:format="RadioButtons" ma:internalName="Status">
      <xsd:simpleType>
        <xsd:restriction base="dms:Choice">
          <xsd:enumeration value="New"/>
          <xsd:enumeration value="Accepted"/>
          <xsd:enumeration value="Drafting"/>
          <xsd:enumeration value="Ready for Witness Review"/>
          <xsd:enumeration value="In Witness Review"/>
          <xsd:enumeration value="Ready for Attorney Review"/>
          <xsd:enumeration value="In Attorney Review"/>
          <xsd:enumeration value="Ready for Management Review"/>
          <xsd:enumeration value="In Management Review"/>
          <xsd:enumeration value="Returned to Drafter"/>
          <xsd:enumeration value="QA Review"/>
          <xsd:enumeration value="Ready to File"/>
          <xsd:enumeration value="Filed"/>
        </xsd:restriction>
      </xsd:simpleType>
    </xsd:element>
    <xsd:element name="Comments" ma:index="15" nillable="true" ma:displayName="Comments" ma:format="Dropdown" ma:internalName="Comments">
      <xsd:simpleType>
        <xsd:restriction base="dms:Text">
          <xsd:maxLength value="255"/>
        </xsd:restriction>
      </xsd:simpleType>
    </xsd:element>
    <xsd:element name="Attachments_x003f_" ma:index="16" nillable="true" ma:displayName="Attachments?" ma:format="RadioButtons" ma:internalName="Attachments_x003f_">
      <xsd:simpleType>
        <xsd:restriction base="dms:Choice">
          <xsd:enumeration value="Yes"/>
          <xsd:enumeration value="No"/>
        </xsd:restriction>
      </xsd:simpleType>
    </xsd:element>
    <xsd:element name="Confidential_x003f_" ma:index="17" nillable="true" ma:displayName="Confidential?" ma:format="RadioButtons" ma:internalName="Confidential_x003f_">
      <xsd:simpleType>
        <xsd:restriction base="dms:Choice">
          <xsd:enumeration value="Yes"/>
          <xsd:enumeration value="No"/>
        </xsd:restriction>
      </xsd:simpleType>
    </xsd:element>
    <xsd:element name="Topic" ma:index="18" nillable="true" ma:displayName="Topic" ma:format="Dropdown" ma:internalName="Topic">
      <xsd:simpleType>
        <xsd:restriction base="dms:Choice">
          <xsd:enumeration value="Application"/>
          <xsd:enumeration value="Bill Impacts"/>
          <xsd:enumeration value="Construction Costs"/>
          <xsd:enumeration value="COVID-19 Costs"/>
          <xsd:enumeration value="DRVAA"/>
          <xsd:enumeration value="Environmental Issues"/>
          <xsd:enumeration value="EPC Contractor- Neg/ Change Orders"/>
          <xsd:enumeration value="First Nation Issues"/>
          <xsd:enumeration value="In-Service Timing"/>
          <xsd:enumeration value="IR Adjustments"/>
          <xsd:enumeration value="Management Reports"/>
          <xsd:enumeration value="Negotiated Outcome"/>
          <xsd:enumeration value="Operations"/>
          <xsd:enumeration value="Partnership"/>
          <xsd:enumeration value="Socotec Report"/>
        </xsd:restriction>
      </xsd:simpleType>
    </xsd:element>
    <xsd:element name="Party" ma:index="21" nillable="true" ma:displayName="Party" ma:description="The Party that sends us Discovery Questions" ma:format="Dropdown" ma:internalName="Party">
      <xsd:simpleType>
        <xsd:restriction base="dms:Choice">
          <xsd:enumeration value="AMPCO"/>
          <xsd:enumeration value="CCMBC"/>
          <xsd:enumeration value="CME"/>
          <xsd:enumeration value="SEC"/>
          <xsd:enumeration value="STAFF"/>
          <xsd:enumeration value="VECC"/>
        </xsd:restriction>
      </xsd:simpleType>
    </xsd:element>
    <xsd:element name="Attorney" ma:index="22" nillable="true" ma:displayName="Attorney" ma:description="Name of In-House Attorney" ma:format="RadioButtons" ma:internalName="Attorney">
      <xsd:simpleType>
        <xsd:restriction base="dms:Choice">
          <xsd:enumeration value="Mark Johnson"/>
          <xsd:enumeration value="Anna Galanis"/>
        </xsd:restriction>
      </xsd:simpleType>
    </xsd:element>
    <xsd:element name="Reg_x0020_Analyst" ma:index="23" nillable="true" ma:displayName="Reg Analyst" ma:format="Dropdown" ma:internalName="Reg_x0020_Analyst">
      <xsd:simpleType>
        <xsd:restriction base="dms:Choice">
          <xsd:enumeration value="Amy Lowe"/>
          <xsd:enumeration value="Laura Fowler"/>
          <xsd:enumeration value="CJ Johnson"/>
        </xsd:restriction>
      </xsd:simpleType>
    </xsd:element>
    <xsd:element name="Witness" ma:index="24" nillable="true" ma:displayName="Witness" ma:internalName="Witness">
      <xsd:complexType>
        <xsd:complexContent>
          <xsd:extension base="dms:MultiChoice">
            <xsd:sequence>
              <xsd:element name="Value" maxOccurs="unbounded" minOccurs="0" nillable="true">
                <xsd:simpleType>
                  <xsd:restriction base="dms:Choice">
                    <xsd:enumeration value="Dan Mayers"/>
                    <xsd:enumeration value="Stephanie Castaneda"/>
                    <xsd:enumeration value="Socotec"/>
                  </xsd:restriction>
                </xsd:simpleType>
              </xsd:element>
            </xsd:sequence>
          </xsd:extension>
        </xsd:complexContent>
      </xsd:complexType>
    </xsd:element>
    <xsd:element name="Object_x003f_" ma:index="25" nillable="true" ma:displayName="Object?" ma:format="RadioButtons" ma:internalName="Object_x003f_">
      <xsd:simpleType>
        <xsd:restriction base="dms:Choice">
          <xsd:enumeration value="Yes- but provide response"/>
          <xsd:enumeration value="Yes- No response"/>
          <xsd:enumeration value="No"/>
        </xsd:restriction>
      </xsd:simpleType>
    </xsd:element>
    <xsd:element name="Theme" ma:index="26" nillable="true" ma:displayName="Theme" ma:format="Dropdown" ma:internalName="Theme">
      <xsd:simpleType>
        <xsd:restriction base="dms:Choice">
          <xsd:enumeration value="Additional Info Needed"/>
          <xsd:enumeration value="Prudence/Wasteful"/>
          <xsd:enumeration value="Transparency"/>
          <xsd:enumeration value="Responsiveness"/>
          <xsd:enumeration value="Motives/ Integrity"/>
        </xsd:restriction>
      </xsd:simpleType>
    </xsd:element>
    <xsd:element name="Need_x0020_to_x0020_Supplement_x003f_" ma:index="27" nillable="true" ma:displayName="Need to Supplement?" ma:format="Dropdown" ma:internalName="Need_x0020_to_x0020_Supplement_x003f_">
      <xsd:simpleType>
        <xsd:restriction base="dms:Choice">
          <xsd:enumeration value="Yes"/>
          <xsd:enumeration value="No"/>
          <xsd:enumeration value="Submitted"/>
        </xsd:restriction>
      </xsd:simpleType>
    </xsd:element>
    <xsd:element name="Priority_x003f_" ma:index="28" nillable="true" ma:displayName="Strategic" ma:format="Dropdown" ma:internalName="Priority_x003f_">
      <xsd:simpleType>
        <xsd:restriction base="dms:Choice">
          <xsd:enumeration value="Yes"/>
          <xsd:enumeration value="No"/>
        </xsd:restriction>
      </xsd:simpleType>
    </xsd:element>
    <xsd:element name="Application_x0020_Reference" ma:index="29" nillable="true" ma:displayName="Tab" ma:description="Tab within Exhibit" ma:format="Dropdown" ma:internalName="Application_x0020_Reference">
      <xsd:simpleType>
        <xsd:restriction base="dms:Choice">
          <xsd:enumeration value="Tab 1"/>
          <xsd:enumeration value="Tab 2"/>
          <xsd:enumeration value="Tab 3"/>
        </xsd:restriction>
      </xsd:simpleType>
    </xsd:element>
    <xsd:element name="Exhibit" ma:index="30" nillable="true" ma:displayName="Exhibit" ma:description="Which exhibit does the question appear on" ma:format="Dropdown" ma:internalName="Exhibit">
      <xsd:simpleType>
        <xsd:restriction base="dms:Choice">
          <xsd:enumeration value="Exhibit A"/>
          <xsd:enumeration value="Exhibit B"/>
          <xsd:enumeration value="Exhibit C"/>
          <xsd:enumeration value="Exhibit D"/>
          <xsd:enumeration value="Exhibit E"/>
          <xsd:enumeration value="Exhibit F"/>
          <xsd:enumeration value="Exhibit G"/>
        </xsd:restriction>
      </xsd:simpleType>
    </xsd:element>
    <xsd:element name="DR_x0020__x0023_" ma:index="31" nillable="true" ma:displayName="DR #" ma:internalName="DR_x0020__x0023_">
      <xsd:simpleType>
        <xsd:restriction base="dms:Number"/>
      </xsd:simpleType>
    </xsd:element>
    <xsd:element name="Tab_x0023_" ma:index="32" nillable="true" ma:displayName="Tab #" ma:format="Dropdown" ma:internalName="Tab_x0023_">
      <xsd:simpleType>
        <xsd:restriction base="dms:Choice">
          <xsd:enumeration value="1"/>
          <xsd:enumeration value="2"/>
          <xsd:enumeration value="3"/>
          <xsd:enumeration value="4"/>
          <xsd:enumeration value="5"/>
        </xsd:restriction>
      </xsd:simpleType>
    </xsd:element>
    <xsd:element name="Support" ma:index="33" nillable="true" ma:displayName="Support" ma:format="Dropdown" ma:list="UserInfo" ma:SharePointGroup="0" ma:internalName="Suppor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anagement_x0020_Review_x0020_Required_x0020_By" ma:index="34" nillable="true" ma:displayName="Management Review Required By" ma:internalName="Management_x0020_Review_x0020_Required_x0020_By">
      <xsd:complexType>
        <xsd:complexContent>
          <xsd:extension base="dms:MultiChoice">
            <xsd:sequence>
              <xsd:element name="Value" maxOccurs="unbounded" minOccurs="0" nillable="true">
                <xsd:simpleType>
                  <xsd:restriction base="dms:Choice">
                    <xsd:enumeration value="Matt Valle"/>
                    <xsd:enumeration value="Mitch Ross"/>
                    <xsd:enumeration value="Michelle Wheeler"/>
                    <xsd:enumeration value="Jimmy Scrima"/>
                    <xsd:enumeration value="Ron Reagan"/>
                  </xsd:restriction>
                </xsd:simpleType>
              </xsd:element>
            </xsd:sequence>
          </xsd:extension>
        </xsd:complexContent>
      </xsd:complexType>
    </xsd:element>
    <xsd:element name="Subtopic" ma:index="35" nillable="true" ma:displayName="Subtopic" ma:internalName="Subtopic">
      <xsd:simpleType>
        <xsd:restriction base="dms:Text">
          <xsd:maxLength value="255"/>
        </xsd:restriction>
      </xsd:simpleType>
    </xsd:element>
    <xsd:element name="Drafter_x0020_new" ma:index="36" nillable="true" ma:displayName="Drafter" ma:internalName="Drafter_x0020_new">
      <xsd:complexType>
        <xsd:complexContent>
          <xsd:extension base="dms:MultiChoice">
            <xsd:sequence>
              <xsd:element name="Value" maxOccurs="unbounded" minOccurs="0" nillable="true">
                <xsd:simpleType>
                  <xsd:restriction base="dms:Choice">
                    <xsd:enumeration value="Tracee Collins"/>
                    <xsd:enumeration value="Brad Sobel"/>
                    <xsd:enumeration value="Beth Mirek"/>
                    <xsd:enumeration value="Jeff Damen"/>
                    <xsd:enumeration value="Legal"/>
                    <xsd:enumeration value="Chris Anderson"/>
                  </xsd:restriction>
                </xsd:simpleType>
              </xsd:element>
            </xsd:sequence>
          </xsd:extension>
        </xsd:complexContent>
      </xsd:complexType>
    </xsd:element>
    <xsd:element name="MediaServiceSearchProperties" ma:index="37" nillable="true" ma:displayName="MediaServiceSearchProperties" ma:hidden="true" ma:internalName="MediaServiceSearchProperties" ma:readOnly="true">
      <xsd:simpleType>
        <xsd:restriction base="dms:Note"/>
      </xsd:simpleType>
    </xsd:element>
    <xsd:element name="Focus" ma:index="38" nillable="true" ma:displayName="Focus" ma:format="Dropdown" ma:internalName="Focus">
      <xsd:simpleType>
        <xsd:restriction base="dms:Choice">
          <xsd:enumeration value="Yes"/>
          <xsd:enumeration value="No"/>
          <xsd:enumeration value="Choice 3"/>
        </xsd:restriction>
      </xsd:simpleType>
    </xsd:element>
  </xsd:schema>
  <xsd:schema xmlns:xsd="http://www.w3.org/2001/XMLSchema" xmlns:xs="http://www.w3.org/2001/XMLSchema" xmlns:dms="http://schemas.microsoft.com/office/2006/documentManagement/types" xmlns:pc="http://schemas.microsoft.com/office/infopath/2007/PartnerControls" targetNamespace="e28653bc-95bf-4f0f-9e55-ba6ca71b5abd"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displayName="Filed By"/>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Attachments_x003f_ xmlns="26980be2-1725-4e17-b027-28e9b44e1f41" xsi:nil="true"/>
    <Confidential_x003f_ xmlns="26980be2-1725-4e17-b027-28e9b44e1f41" xsi:nil="true"/>
    <Topic xmlns="26980be2-1725-4e17-b027-28e9b44e1f41" xsi:nil="true"/>
    <Application_x0020_Reference xmlns="26980be2-1725-4e17-b027-28e9b44e1f41" xsi:nil="true"/>
    <Exhibit xmlns="26980be2-1725-4e17-b027-28e9b44e1f41" xsi:nil="true"/>
    <Reg_x0020_Analyst xmlns="26980be2-1725-4e17-b027-28e9b44e1f41" xsi:nil="true"/>
    <Support xmlns="26980be2-1725-4e17-b027-28e9b44e1f41">
      <UserInfo>
        <DisplayName/>
        <AccountId xsi:nil="true"/>
        <AccountType/>
      </UserInfo>
    </Support>
    <DateDue xmlns="26980be2-1725-4e17-b027-28e9b44e1f41" xsi:nil="true"/>
    <Object_x003f_ xmlns="26980be2-1725-4e17-b027-28e9b44e1f41" xsi:nil="true"/>
    <Theme xmlns="26980be2-1725-4e17-b027-28e9b44e1f41" xsi:nil="true"/>
    <Set_x0020__x0023_ xmlns="26980be2-1725-4e17-b027-28e9b44e1f41" xsi:nil="true"/>
    <Witness xmlns="26980be2-1725-4e17-b027-28e9b44e1f41" xsi:nil="true"/>
    <Need_x0020_to_x0020_Supplement_x003f_ xmlns="26980be2-1725-4e17-b027-28e9b44e1f41" xsi:nil="true"/>
    <Tab_x0023_ xmlns="26980be2-1725-4e17-b027-28e9b44e1f41" xsi:nil="true"/>
    <Attorney xmlns="26980be2-1725-4e17-b027-28e9b44e1f41" xsi:nil="true"/>
    <Priority_x003f_ xmlns="26980be2-1725-4e17-b027-28e9b44e1f41" xsi:nil="true"/>
    <DateReceived xmlns="26980be2-1725-4e17-b027-28e9b44e1f41" xsi:nil="true"/>
    <DR_x0020__x0023_ xmlns="26980be2-1725-4e17-b027-28e9b44e1f41" xsi:nil="true"/>
    <Drafter_x0020_new xmlns="26980be2-1725-4e17-b027-28e9b44e1f41" xsi:nil="true"/>
    <Status xmlns="26980be2-1725-4e17-b027-28e9b44e1f41">New</Status>
    <Comments xmlns="26980be2-1725-4e17-b027-28e9b44e1f41" xsi:nil="true"/>
    <Party xmlns="26980be2-1725-4e17-b027-28e9b44e1f41" xsi:nil="true"/>
    <Subtopic xmlns="26980be2-1725-4e17-b027-28e9b44e1f41" xsi:nil="true"/>
    <Management_x0020_Review_x0020_Required_x0020_By xmlns="26980be2-1725-4e17-b027-28e9b44e1f41" xsi:nil="true"/>
    <Focus xmlns="26980be2-1725-4e17-b027-28e9b44e1f41" xsi:nil="true"/>
  </documentManagement>
</p:properties>
</file>

<file path=customXml/itemProps1.xml><?xml version="1.0" encoding="utf-8"?>
<ds:datastoreItem xmlns:ds="http://schemas.openxmlformats.org/officeDocument/2006/customXml" ds:itemID="{ABE126E1-A254-45A1-AECC-633AAD2B0071}"/>
</file>

<file path=customXml/itemProps2.xml><?xml version="1.0" encoding="utf-8"?>
<ds:datastoreItem xmlns:ds="http://schemas.openxmlformats.org/officeDocument/2006/customXml" ds:itemID="{F75CC8AC-38D2-4759-82F7-59F78305E6AF}"/>
</file>

<file path=customXml/itemProps3.xml><?xml version="1.0" encoding="utf-8"?>
<ds:datastoreItem xmlns:ds="http://schemas.openxmlformats.org/officeDocument/2006/customXml" ds:itemID="{6EA7C3B6-5AEA-4EB1-91CA-AE83DF082638}"/>
</file>

<file path=customXml/itemProps4.xml><?xml version="1.0" encoding="utf-8"?>
<ds:datastoreItem xmlns:ds="http://schemas.openxmlformats.org/officeDocument/2006/customXml" ds:itemID="{344E68B9-2D98-4040-A6B7-ADB85328BABC}"/>
</file>

<file path=docMetadata/LabelInfo.xml><?xml version="1.0" encoding="utf-8"?>
<clbl:labelList xmlns:clbl="http://schemas.microsoft.com/office/2020/mipLabelMetadata">
  <clbl:label id="{a1681294-4857-4624-8d04-edaddb44ee26}" enabled="0" method="" siteId="{a1681294-4857-4624-8d04-edaddb44ee26}" removed="1"/>
</clbl:labelList>
</file>

<file path=docProps/app.xml><?xml version="1.0" encoding="utf-8"?>
<Properties xmlns="http://schemas.openxmlformats.org/officeDocument/2006/extended-properties" xmlns:vt="http://schemas.openxmlformats.org/officeDocument/2006/docPropsVTypes">
  <Application>Microsoft Excel Online</Application>
  <Manager/>
  <Company>NextEra Energy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BXS0JO0</dc:creator>
  <cp:keywords/>
  <dc:description/>
  <cp:lastModifiedBy>Thackray, Riley</cp:lastModifiedBy>
  <cp:revision/>
  <dcterms:created xsi:type="dcterms:W3CDTF">2015-02-26T19:35:38Z</dcterms:created>
  <dcterms:modified xsi:type="dcterms:W3CDTF">2024-02-05T20:45:07Z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ustomUiType">
    <vt:lpwstr>2</vt:lpwstr>
  </property>
  <property fmtid="{D5CDD505-2E9C-101B-9397-08002B2CF9AE}" pid="3" name="ContentTypeId">
    <vt:lpwstr>0x010100811F015FF9B3D74EAC33D6314E1DAE00</vt:lpwstr>
  </property>
  <property fmtid="{D5CDD505-2E9C-101B-9397-08002B2CF9AE}" pid="4" name="MediaServiceImageTags">
    <vt:lpwstr/>
  </property>
</Properties>
</file>