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Pmisf05\vol7\_NextBridge Operating\Rate Case Docs\COVID CCVA and Debt 2024 Rate Application in 2023\Doc for Interrogatories\"/>
    </mc:Choice>
  </mc:AlternateContent>
  <xr:revisionPtr revIDLastSave="0" documentId="13_ncr:1_{C9D44B19-FF73-41B3-95C3-C8116CCE1EDD}" xr6:coauthVersionLast="47" xr6:coauthVersionMax="47" xr10:uidLastSave="{00000000-0000-0000-0000-000000000000}"/>
  <bookViews>
    <workbookView xWindow="-120" yWindow="-120" windowWidth="38640" windowHeight="15840" tabRatio="881" firstSheet="1" activeTab="1" xr2:uid="{00000000-000D-0000-FFFF-FFFF00000000}"/>
  </bookViews>
  <sheets>
    <sheet name="_com.sap.ip.bi.xl.hiddensheet" sheetId="4" state="veryHidden" r:id="rId1"/>
    <sheet name="FA-Exhibit Combined" sheetId="65" r:id="rId2"/>
    <sheet name="FA-Exhibit EB-2020-0150" sheetId="67" r:id="rId3"/>
    <sheet name="FA-Exhibit COVID" sheetId="62" r:id="rId4"/>
    <sheet name="FA-Exhibit CCVA" sheetId="6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a">#REF!</definedName>
    <definedName name="\b">#REF!</definedName>
    <definedName name="\p" localSheetId="4">#REF!</definedName>
    <definedName name="\p" localSheetId="1">#REF!</definedName>
    <definedName name="\p" localSheetId="3">#REF!</definedName>
    <definedName name="\p">#REF!</definedName>
    <definedName name="\s">#REF!</definedName>
    <definedName name="\y">#REF!</definedName>
    <definedName name="\z">#REF!</definedName>
    <definedName name="____N4">'[1]Revenue Forecast_Chg'!#REF!</definedName>
    <definedName name="____N6">'[1]Revenue Forecast_Old'!#REF!</definedName>
    <definedName name="____SUM1">#N/A</definedName>
    <definedName name="____SUM2" localSheetId="4">#REF!</definedName>
    <definedName name="____SUM2" localSheetId="1">#REF!</definedName>
    <definedName name="____SUM2" localSheetId="3">#REF!</definedName>
    <definedName name="____SUM2">#REF!</definedName>
    <definedName name="____SUM3">[2]OPEB!$A$1:$G$45</definedName>
    <definedName name="___N4" localSheetId="4">'[1]Revenue Forecast_Chg'!#REF!</definedName>
    <definedName name="___N4" localSheetId="1">'[1]Revenue Forecast_Chg'!#REF!</definedName>
    <definedName name="___N4" localSheetId="3">'[1]Revenue Forecast_Chg'!#REF!</definedName>
    <definedName name="___N4">'[1]Revenue Forecast_Chg'!#REF!</definedName>
    <definedName name="___N6" localSheetId="4">'[1]Revenue Forecast_Old'!#REF!</definedName>
    <definedName name="___N6" localSheetId="1">'[1]Revenue Forecast_Old'!#REF!</definedName>
    <definedName name="___N6" localSheetId="3">'[1]Revenue Forecast_Old'!#REF!</definedName>
    <definedName name="___N6">'[1]Revenue Forecast_Old'!#REF!</definedName>
    <definedName name="___SUM1">#N/A</definedName>
    <definedName name="___SUM2" localSheetId="4">#REF!</definedName>
    <definedName name="___SUM2" localSheetId="1">#REF!</definedName>
    <definedName name="___SUM2" localSheetId="3">#REF!</definedName>
    <definedName name="___SUM2">#REF!</definedName>
    <definedName name="___SUM3">[2]OPEB!$A$1:$G$45</definedName>
    <definedName name="__1__123Graph_ACHART_1" hidden="1">[3]DSAR!$BY$6:$BY$32</definedName>
    <definedName name="__10__123Graph_XMKT_STOR" hidden="1">[3]DSAR!$A$6:$A$32</definedName>
    <definedName name="__11__123Graph_XX_ACTUAL" hidden="1">[3]DSAR!$A$6:$A$32</definedName>
    <definedName name="__123Graph_A" localSheetId="4" hidden="1">'[4]FPL MOST LIKELY GAS BACKUP 1'!#REF!</definedName>
    <definedName name="__123Graph_A" localSheetId="1" hidden="1">'[4]FPL MOST LIKELY GAS BACKUP 1'!#REF!</definedName>
    <definedName name="__123Graph_A" localSheetId="3" hidden="1">'[4]FPL MOST LIKELY GAS BACKUP 1'!#REF!</definedName>
    <definedName name="__123Graph_A" hidden="1">'[4]FPL MOST LIKELY GAS BACKUP 1'!#REF!</definedName>
    <definedName name="__123Graph_A1991" hidden="1">[5]Sheet3!#REF!</definedName>
    <definedName name="__123Graph_A1992" hidden="1">[5]Sheet3!#REF!</definedName>
    <definedName name="__123Graph_A1993" hidden="1">[5]Sheet3!#REF!</definedName>
    <definedName name="__123Graph_A1994" hidden="1">[5]Sheet3!#REF!</definedName>
    <definedName name="__123Graph_A1995" hidden="1">[5]Sheet3!#REF!</definedName>
    <definedName name="__123Graph_A1996" hidden="1">[5]Sheet3!#REF!</definedName>
    <definedName name="__123Graph_ABAR" hidden="1">[5]Sheet3!#REF!</definedName>
    <definedName name="__123Graph_ACCMS" hidden="1">[3]DSAR!$J$6:$J$32</definedName>
    <definedName name="__123Graph_ACCSP" hidden="1">[3]DSAR!$K$6:$K$32</definedName>
    <definedName name="__123Graph_ACG" hidden="1">[3]DSAR!$I$6:$I$32</definedName>
    <definedName name="__123Graph_ACM" hidden="1">[3]DSAR!$D$6:$D$32</definedName>
    <definedName name="__123Graph_ACMS" hidden="1">[3]DSAR!$H$6:$H$32</definedName>
    <definedName name="__123Graph_ACSP" hidden="1">[3]DSAR!$G$6:$G$32</definedName>
    <definedName name="__123Graph_AHG" hidden="1">[3]DSAR!$B$6:$B$32</definedName>
    <definedName name="__123Graph_AHMS" hidden="1">[3]DSAR!$C$6:$C$32</definedName>
    <definedName name="__123Graph_AILL" hidden="1">[3]DSAR!$AL$6:$AL$23</definedName>
    <definedName name="__123Graph_AIOWA" hidden="1">[3]DSAR!$W$6:$W$31</definedName>
    <definedName name="__123Graph_AKEOTA" hidden="1">[3]DSAR!$F$6:$F$32</definedName>
    <definedName name="__123Graph_ALOUD" hidden="1">[3]DSAR!$E$6:$E$32</definedName>
    <definedName name="__123Graph_ANL" hidden="1">[3]DSAR!$M$6:$M$32</definedName>
    <definedName name="__123Graph_ASAY" hidden="1">[3]DSAR!$L$6:$L$32</definedName>
    <definedName name="__123Graph_ATOTSYS" hidden="1">[3]DSAR!$T$6:$T$23</definedName>
    <definedName name="__123Graph_B" localSheetId="4" hidden="1">'[4]FPL MOST LIKELY GAS BACKUP 1'!#REF!</definedName>
    <definedName name="__123Graph_B" localSheetId="1" hidden="1">'[4]FPL MOST LIKELY GAS BACKUP 1'!#REF!</definedName>
    <definedName name="__123Graph_B" localSheetId="3" hidden="1">'[4]FPL MOST LIKELY GAS BACKUP 1'!#REF!</definedName>
    <definedName name="__123Graph_B" hidden="1">'[4]FPL MOST LIKELY GAS BACKUP 1'!#REF!</definedName>
    <definedName name="__123Graph_B1991" hidden="1">[5]Sheet3!#REF!</definedName>
    <definedName name="__123Graph_B1992" hidden="1">[5]Sheet3!#REF!</definedName>
    <definedName name="__123Graph_B1993" hidden="1">[5]Sheet3!#REF!</definedName>
    <definedName name="__123Graph_B1994" hidden="1">[5]Sheet3!#REF!</definedName>
    <definedName name="__123Graph_B1995" hidden="1">[5]Sheet3!#REF!</definedName>
    <definedName name="__123Graph_B1996" hidden="1">[5]Sheet3!#REF!</definedName>
    <definedName name="__123Graph_BBAR" hidden="1">[5]Sheet3!#REF!</definedName>
    <definedName name="__123Graph_BCCMS" hidden="1">[3]DSAR!$BM$6:$BM$32</definedName>
    <definedName name="__123Graph_BCCSP" hidden="1">[3]DSAR!$BN$6:$BN$32</definedName>
    <definedName name="__123Graph_BCG" hidden="1">[3]DSAR!$BO$6:$BO$32</definedName>
    <definedName name="__123Graph_BCM" hidden="1">[3]DSAR!$BQ$6:$BQ$32</definedName>
    <definedName name="__123Graph_BCMS" hidden="1">[3]DSAR!$BL$6:$BL$32</definedName>
    <definedName name="__123Graph_BCSP" hidden="1">[3]DSAR!$BK$6:$BK$32</definedName>
    <definedName name="__123Graph_BHG" hidden="1">[3]DSAR!$BS$6:$BS$32</definedName>
    <definedName name="__123Graph_BHMS" hidden="1">[3]DSAR!$BR$6:$BR$32</definedName>
    <definedName name="__123Graph_BILL" hidden="1">[3]DSAR!$AM$6:$AM$32</definedName>
    <definedName name="__123Graph_BIOWA" hidden="1">[3]DSAR!$X$6:$X$32</definedName>
    <definedName name="__123Graph_BKEOTA" hidden="1">[3]DSAR!$BJ$6:$BJ$32</definedName>
    <definedName name="__123Graph_BLOUD" hidden="1">[3]DSAR!$BP$6:$BP$32</definedName>
    <definedName name="__123Graph_BNL" hidden="1">[3]DSAR!$AA$6:$AA$32</definedName>
    <definedName name="__123Graph_BSAY" hidden="1">[3]DSAR!$AF$6:$AF$32</definedName>
    <definedName name="__123Graph_BTOTSYS" hidden="1">[3]DSAR!$U$6:$U$32</definedName>
    <definedName name="__123Graph_C" hidden="1">[3]DSAR!$AW$6:$AW$23</definedName>
    <definedName name="__123Graph_CBAR" hidden="1">[5]Sheet3!#REF!</definedName>
    <definedName name="__123Graph_CCCMS" hidden="1">[3]DSAR!$AY$6:$AY$29</definedName>
    <definedName name="__123Graph_CCCSP" hidden="1">[3]DSAR!$AZ$6:$AZ$29</definedName>
    <definedName name="__123Graph_CCG" hidden="1">[3]DSAR!$BA$6:$BA$29</definedName>
    <definedName name="__123Graph_CCM" hidden="1">[3]DSAR!$BC$6:$BC$31</definedName>
    <definedName name="__123Graph_CCMS" hidden="1">[3]DSAR!$AX$6:$AX$31</definedName>
    <definedName name="__123Graph_CCSP" hidden="1">[3]DSAR!$AW$6:$AW$31</definedName>
    <definedName name="__123Graph_CHG" hidden="1">[3]DSAR!$BE$6:$BE$29</definedName>
    <definedName name="__123Graph_CHMS" hidden="1">[3]DSAR!$BD$6:$BD$29</definedName>
    <definedName name="__123Graph_CILL" hidden="1">[3]DSAR!$AN$6:$AN$23</definedName>
    <definedName name="__123Graph_CIOWA" hidden="1">[3]DSAR!$Y$6:$Y$31</definedName>
    <definedName name="__123Graph_CKEOTA" hidden="1">[3]DSAR!$AV$6:$AV$31</definedName>
    <definedName name="__123Graph_CLOUD" hidden="1">[3]DSAR!$BB$6:$BB$29</definedName>
    <definedName name="__123Graph_CNL" hidden="1">[3]DSAR!$AB$6:$AB$30</definedName>
    <definedName name="__123Graph_CSAY" hidden="1">[3]DSAR!$AG$6:$AG$30</definedName>
    <definedName name="__123Graph_CTOTSYS" hidden="1">[3]DSAR!$V$6:$V$23</definedName>
    <definedName name="__123Graph_DBAR" hidden="1">[5]Sheet3!#REF!</definedName>
    <definedName name="__123Graph_EBAR" hidden="1">[5]Sheet3!#REF!</definedName>
    <definedName name="__123Graph_FBAR" hidden="1">[5]Sheet3!#REF!</definedName>
    <definedName name="__123Graph_X" localSheetId="4" hidden="1">'[4]FPL MOST LIKELY GAS BACKUP 1'!#REF!</definedName>
    <definedName name="__123Graph_X" localSheetId="1" hidden="1">'[4]FPL MOST LIKELY GAS BACKUP 1'!#REF!</definedName>
    <definedName name="__123Graph_X" localSheetId="3" hidden="1">'[4]FPL MOST LIKELY GAS BACKUP 1'!#REF!</definedName>
    <definedName name="__123Graph_X" hidden="1">'[4]FPL MOST LIKELY GAS BACKUP 1'!#REF!</definedName>
    <definedName name="__123Graph_X1991" hidden="1">[5]Sheet3!#REF!</definedName>
    <definedName name="__123Graph_X1992" hidden="1">[5]Sheet3!#REF!</definedName>
    <definedName name="__123Graph_X1993" hidden="1">[5]Sheet3!#REF!</definedName>
    <definedName name="__123Graph_X1994" hidden="1">[5]Sheet3!#REF!</definedName>
    <definedName name="__123Graph_X1995" hidden="1">[5]Sheet3!#REF!</definedName>
    <definedName name="__123Graph_X1996" hidden="1">[5]Sheet3!#REF!</definedName>
    <definedName name="__123Graph_XCCMS" hidden="1">[3]DSAR!$A$6:$A$32</definedName>
    <definedName name="__123Graph_XCCSP" hidden="1">[3]DSAR!$A$6:$A$32</definedName>
    <definedName name="__123Graph_XCG" hidden="1">[3]DSAR!$A$6:$A$32</definedName>
    <definedName name="__123Graph_XCM" hidden="1">[3]DSAR!$A$6:$A$32</definedName>
    <definedName name="__123Graph_XCMS" hidden="1">[3]DSAR!$A$6:$A$32</definedName>
    <definedName name="__123Graph_XCSP" hidden="1">[3]DSAR!$A$6:$A$32</definedName>
    <definedName name="__123Graph_XHG" hidden="1">[3]DSAR!$A$6:$A$32</definedName>
    <definedName name="__123Graph_XHMS" hidden="1">[3]DSAR!$A$6:$A$32</definedName>
    <definedName name="__123Graph_XILL" hidden="1">[3]DSAR!$A$6:$A$32</definedName>
    <definedName name="__123Graph_XIOWA" hidden="1">[3]DSAR!$A$6:$A$32</definedName>
    <definedName name="__123Graph_XKEOTA" hidden="1">[3]DSAR!$A$6:$A$32</definedName>
    <definedName name="__123Graph_XLOUD" hidden="1">[3]DSAR!$A$6:$A$32</definedName>
    <definedName name="__123Graph_XNL" hidden="1">[3]DSAR!$A$6:$A$32</definedName>
    <definedName name="__123Graph_XSAY" hidden="1">[3]DSAR!$A$6:$A$32</definedName>
    <definedName name="__123Graph_XTOTSYS" hidden="1">[3]DSAR!$A$6:$A$32</definedName>
    <definedName name="__2__123Graph_AMKT_STOR" hidden="1">[3]DSAR!$AR$6:$AR$23</definedName>
    <definedName name="__3__123Graph_AX_ACTUAL" hidden="1">[3]DSAR!$P$6:$P$32</definedName>
    <definedName name="__4__123Graph_BCHART_1" hidden="1">[3]DSAR!$CB$6:$CB$9</definedName>
    <definedName name="__5__123Graph_BMKT_STOR" hidden="1">[3]DSAR!$AS$6:$AS$32</definedName>
    <definedName name="__6__123Graph_CCHART_1" hidden="1">[3]DSAR!$CD$6:$CD$32</definedName>
    <definedName name="__7__123Graph_CMKT_STOR" hidden="1">[3]DSAR!$AT$6:$AT$23</definedName>
    <definedName name="__8__123Graph_CX_ACTUAL" hidden="1">[3]DSAR!$S$6:$S$23</definedName>
    <definedName name="__9__123Graph_XCHART_1" hidden="1">[3]DSAR!$A$6:$A$32</definedName>
    <definedName name="__CPI2" localSheetId="4">[6]Assumpt.!$AK$41</definedName>
    <definedName name="__CPI2" localSheetId="1">[6]Assumpt.!$AK$41</definedName>
    <definedName name="__CPI2" localSheetId="3">[6]Assumpt.!$AK$41</definedName>
    <definedName name="__CPI2">[7]Assumpt.!$AK$41</definedName>
    <definedName name="__CPI3" localSheetId="4">[6]Assumpt.!$AL$41</definedName>
    <definedName name="__CPI3" localSheetId="1">[6]Assumpt.!$AL$41</definedName>
    <definedName name="__CPI3" localSheetId="3">[6]Assumpt.!$AL$41</definedName>
    <definedName name="__CPI3">[7]Assumpt.!$AL$41</definedName>
    <definedName name="__CPI4" localSheetId="4">[6]Assumpt.!$AM$41</definedName>
    <definedName name="__CPI4" localSheetId="1">[6]Assumpt.!$AM$41</definedName>
    <definedName name="__CPI4" localSheetId="3">[6]Assumpt.!$AM$41</definedName>
    <definedName name="__CPI4">[7]Assumpt.!$AM$41</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'[8]EE Detail'!#REF!</definedName>
    <definedName name="__DAT9">#REF!</definedName>
    <definedName name="__FDS_HYPERLINK_TOGGLE_STATE__">"ON"</definedName>
    <definedName name="__IntlFixup">TRUE</definedName>
    <definedName name="__N4" localSheetId="4">'[1]Revenue Forecast_Chg'!#REF!</definedName>
    <definedName name="__N4" localSheetId="1">'[1]Revenue Forecast_Chg'!#REF!</definedName>
    <definedName name="__N4" localSheetId="3">'[1]Revenue Forecast_Chg'!#REF!</definedName>
    <definedName name="__N4">'[1]Revenue Forecast_Chg'!#REF!</definedName>
    <definedName name="__N6" localSheetId="4">'[1]Revenue Forecast_Old'!#REF!</definedName>
    <definedName name="__N6" localSheetId="1">'[1]Revenue Forecast_Old'!#REF!</definedName>
    <definedName name="__N6" localSheetId="3">'[1]Revenue Forecast_Old'!#REF!</definedName>
    <definedName name="__N6">'[1]Revenue Forecast_Old'!#REF!</definedName>
    <definedName name="__rm9" localSheetId="4" hidden="1">{"detail305",#N/A,FALSE,"BI-305"}</definedName>
    <definedName name="__rm9" localSheetId="1" hidden="1">{"detail305",#N/A,FALSE,"BI-305"}</definedName>
    <definedName name="__rm9" localSheetId="3" hidden="1">{"detail305",#N/A,FALSE,"BI-305"}</definedName>
    <definedName name="__rm9" hidden="1">{"detail305",#N/A,FALSE,"BI-305"}</definedName>
    <definedName name="__SUM1">#N/A</definedName>
    <definedName name="__SUM2" localSheetId="4">#REF!</definedName>
    <definedName name="__SUM2" localSheetId="1">#REF!</definedName>
    <definedName name="__SUM2" localSheetId="3">#REF!</definedName>
    <definedName name="__SUM2">#REF!</definedName>
    <definedName name="__SUM3">[2]OPEB!$A$1:$G$45</definedName>
    <definedName name="_1__123Graph_ACHART_1" hidden="1">[3]DSAR!$BY$6:$BY$32</definedName>
    <definedName name="_1__123Graph_XCHART_2" hidden="1">'[9]Progress Tables'!$U$14:$U$46</definedName>
    <definedName name="_10__123Graph_XMKT_STOR" hidden="1">[3]DSAR!$A$6:$A$32</definedName>
    <definedName name="_11__123Graph_XX_ACTUAL" hidden="1">[3]DSAR!$A$6:$A$32</definedName>
    <definedName name="_1st__250_KWH">'[10]97PVModel'!$B$28:$N$30</definedName>
    <definedName name="_2__123Graph_AMKT_STOR" hidden="1">[3]DSAR!$AR$6:$AR$23</definedName>
    <definedName name="_3__123Graph_AX_ACTUAL" hidden="1">[3]DSAR!$P$6:$P$32</definedName>
    <definedName name="_4__123Graph_BCHART_1" hidden="1">[3]DSAR!$CB$6:$CB$9</definedName>
    <definedName name="_5__123Graph_BMKT_STOR" hidden="1">[3]DSAR!$AS$6:$AS$32</definedName>
    <definedName name="_6__123Graph_CCHART_1" hidden="1">[3]DSAR!$CD$6:$CD$32</definedName>
    <definedName name="_7__123Graph_CMKT_STOR" hidden="1">[3]DSAR!$AT$6:$AT$23</definedName>
    <definedName name="_8__123Graph_CX_ACTUAL" hidden="1">[3]DSAR!$S$6:$S$23</definedName>
    <definedName name="_9__123Graph_XCHART_1" hidden="1">[3]DSAR!$A$6:$A$32</definedName>
    <definedName name="_a1111" hidden="1">{"Cash Budget",#N/A,FALSE,"98 Cash";"Running Cash Budget",#N/A,FALSE,"98 Cash";"Actual Cash",#N/A,FALSE,"98 Cash";"Update Cash Budget",#N/A,FALSE,"98 Cash"}</definedName>
    <definedName name="_ATPRegress_Dlg_Results" localSheetId="4" hidden="1">{2;#N/A;"R13C16:R17C16";#N/A;"R13C14:R17C15";FALSE;FALSE;FALSE;95;#N/A;#N/A;"R13C19";#N/A;FALSE;FALSE;FALSE;FALSE;#N/A;"";#N/A;FALSE;"";"";#N/A;#N/A;#N/A}</definedName>
    <definedName name="_ATPRegress_Dlg_Results" localSheetId="1" hidden="1">{2;#N/A;"R13C16:R17C16";#N/A;"R13C14:R17C15";FALSE;FALSE;FALSE;95;#N/A;#N/A;"R13C19";#N/A;FALSE;FALSE;FALSE;FALSE;#N/A;"";#N/A;FALSE;"";"";#N/A;#N/A;#N/A}</definedName>
    <definedName name="_ATPRegress_Dlg_Results" localSheetId="3"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4" hidden="1">{"EXCELHLP.HLP!1802";5;10;5;10;13;13;13;8;5;5;10;14;13;13;13;13;5;10;14;13;5;10;1;2;24}</definedName>
    <definedName name="_ATPRegress_Dlg_Types" localSheetId="1" hidden="1">{"EXCELHLP.HLP!1802";5;10;5;10;13;13;13;8;5;5;10;14;13;13;13;13;5;10;14;13;5;10;1;2;24}</definedName>
    <definedName name="_ATPRegress_Dlg_Types" localSheetId="3" hidden="1">{"EXCELHLP.HLP!1802";5;10;5;10;13;13;13;8;5;5;10;14;13;13;13;13;5;10;14;13;5;10;1;2;24}</definedName>
    <definedName name="_ATPRegress_Dlg_Types" hidden="1">{"EXCELHLP.HLP!1802";5;10;5;10;13;13;13;8;5;5;10;14;13;13;13;13;5;10;14;13;5;10;1;2;24}</definedName>
    <definedName name="_ATPRegress_Range1" hidden="1">'[11]ST Corrections'!#REF!</definedName>
    <definedName name="_ATPRegress_Range2" hidden="1">'[11]ST Corrections'!#REF!</definedName>
    <definedName name="_ATPRegress_Range3" hidden="1">'[11]ST Corrections'!#REF!</definedName>
    <definedName name="_ATPRegress_Range4" hidden="1">"="</definedName>
    <definedName name="_ATPRegress_Range5" hidden="1">"="</definedName>
    <definedName name="_bdm.37E2A9A526F14BE28438D0D77462415E.edm" hidden="1">#REF!</definedName>
    <definedName name="_bdm.67DB5193A043445CAC1F8C017AB81E09.edm" hidden="1">#REF!</definedName>
    <definedName name="_bok2" localSheetId="4">[12]!is1b,[12]!is1c,[12]!STATS2,[12]!STATS3</definedName>
    <definedName name="_bok2" localSheetId="1">[12]!is1b,[12]!is1c,[12]!STATS2,[12]!STATS3</definedName>
    <definedName name="_bok2">[12]!is1b,[12]!is1c,[12]!STATS2,[12]!STATS3</definedName>
    <definedName name="_CPI2" localSheetId="4">[6]Assumpt.!$AK$41</definedName>
    <definedName name="_CPI2" localSheetId="1">[6]Assumpt.!$AK$41</definedName>
    <definedName name="_CPI2" localSheetId="3">[6]Assumpt.!$AK$41</definedName>
    <definedName name="_CPI2">[7]Assumpt.!$AK$41</definedName>
    <definedName name="_CPI3" localSheetId="4">[6]Assumpt.!$AL$41</definedName>
    <definedName name="_CPI3" localSheetId="1">[6]Assumpt.!$AL$41</definedName>
    <definedName name="_CPI3" localSheetId="3">[6]Assumpt.!$AL$41</definedName>
    <definedName name="_CPI3">[7]Assumpt.!$AL$41</definedName>
    <definedName name="_CPI4" localSheetId="4">[6]Assumpt.!$AM$41</definedName>
    <definedName name="_CPI4" localSheetId="1">[6]Assumpt.!$AM$41</definedName>
    <definedName name="_CPI4" localSheetId="3">[6]Assumpt.!$AM$41</definedName>
    <definedName name="_CPI4">[7]Assumpt.!$AM$41</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4" hidden="1">#REF!</definedName>
    <definedName name="_Fill" localSheetId="1" hidden="1">#REF!</definedName>
    <definedName name="_Fill" localSheetId="3" hidden="1">#REF!</definedName>
    <definedName name="_Fill" hidden="1">#REF!</definedName>
    <definedName name="_xlnm._FilterDatabase" localSheetId="4" hidden="1">'FA-Exhibit CCVA'!$B$93:$N$131</definedName>
    <definedName name="_xlnm._FilterDatabase" localSheetId="1" hidden="1">'FA-Exhibit Combined'!$B$93:$N$131</definedName>
    <definedName name="_xlnm._FilterDatabase" localSheetId="3" hidden="1">'FA-Exhibit COVID'!$B$93:$N$131</definedName>
    <definedName name="_xlnm._FilterDatabase" localSheetId="2" hidden="1">'FA-Exhibit EB-2020-0150'!$B$92:$N$130</definedName>
    <definedName name="_FLL2" hidden="1">#REF!</definedName>
    <definedName name="_HBO2" localSheetId="4">[12]!is1b,[12]!is1c,[12]!STATS2,[12]!STATS3</definedName>
    <definedName name="_HBO2" localSheetId="1">[12]!is1b,[12]!is1c,[12]!STATS2,[12]!STATS3</definedName>
    <definedName name="_HBO2">[12]!is1b,[12]!is1c,[12]!STATS2,[12]!STATS3</definedName>
    <definedName name="_hpe1">#REF!</definedName>
    <definedName name="_hpe2">#REF!</definedName>
    <definedName name="_hwp1">#REF!</definedName>
    <definedName name="_hwp2">#REF!</definedName>
    <definedName name="_Key1" localSheetId="4" hidden="1">#REF!</definedName>
    <definedName name="_Key1" localSheetId="1" hidden="1">#REF!</definedName>
    <definedName name="_Key1" localSheetId="3" hidden="1">#REF!</definedName>
    <definedName name="_Key1" hidden="1">#REF!</definedName>
    <definedName name="_Key2" localSheetId="4" hidden="1">#REF!</definedName>
    <definedName name="_Key2" localSheetId="1" hidden="1">#REF!</definedName>
    <definedName name="_Key2" localSheetId="3" hidden="1">#REF!</definedName>
    <definedName name="_Key2" hidden="1">#REF!</definedName>
    <definedName name="_MDZ2" localSheetId="4">[12]!is1b,[12]!is1c,[12]!STATS2,[12]!STATS3</definedName>
    <definedName name="_MDZ2" localSheetId="1">[12]!is1b,[12]!is1c,[12]!STATS2,[12]!STATS3</definedName>
    <definedName name="_MDZ2">[12]!is1b,[12]!is1c,[12]!STATS2,[12]!STATS3</definedName>
    <definedName name="_N4" localSheetId="4">'[1]Revenue Forecast_Chg'!#REF!</definedName>
    <definedName name="_N4" localSheetId="1">'[1]Revenue Forecast_Chg'!#REF!</definedName>
    <definedName name="_N4" localSheetId="3">'[1]Revenue Forecast_Chg'!#REF!</definedName>
    <definedName name="_N4">'[1]Revenue Forecast_Chg'!#REF!</definedName>
    <definedName name="_N6" localSheetId="4">'[1]Revenue Forecast_Old'!#REF!</definedName>
    <definedName name="_N6" localSheetId="1">'[1]Revenue Forecast_Old'!#REF!</definedName>
    <definedName name="_N6" localSheetId="3">'[1]Revenue Forecast_Old'!#REF!</definedName>
    <definedName name="_N6">'[1]Revenue Forecast_Old'!#REF!</definedName>
    <definedName name="_Order1">0</definedName>
    <definedName name="_Order2" hidden="1">255</definedName>
    <definedName name="_Own10">#REF!</definedName>
    <definedName name="_Own11">#REF!</definedName>
    <definedName name="_Own4">#REF!</definedName>
    <definedName name="_Own5">#REF!</definedName>
    <definedName name="_Own6">#REF!</definedName>
    <definedName name="_Own8">#REF!</definedName>
    <definedName name="_PG1">#REF!</definedName>
    <definedName name="_pg12">#REF!</definedName>
    <definedName name="_pg2">#REF!</definedName>
    <definedName name="_PG3">#REF!</definedName>
    <definedName name="_PG4">#REF!</definedName>
    <definedName name="_PG45">#REF!</definedName>
    <definedName name="_PG56">#REF!</definedName>
    <definedName name="_PG8">#REF!</definedName>
    <definedName name="_PG89">#REF!</definedName>
    <definedName name="_RegAsset">'[13]4.6 Reg Assets '!$A$1:$AN$58</definedName>
    <definedName name="_Regression_Out" hidden="1">[14]GASCOMPX!#REF!</definedName>
    <definedName name="_Report">"Print All"</definedName>
    <definedName name="_rm9" localSheetId="4" hidden="1">{"detail305",#N/A,FALSE,"BI-305"}</definedName>
    <definedName name="_rm9" localSheetId="1" hidden="1">{"detail305",#N/A,FALSE,"BI-305"}</definedName>
    <definedName name="_rm9" localSheetId="3" hidden="1">{"detail305",#N/A,FALSE,"BI-305"}</definedName>
    <definedName name="_rm9" hidden="1">{"detail305",#N/A,FALSE,"BI-305"}</definedName>
    <definedName name="_S_Base">{0.1;0;0.382758620689655;0;0;0;0.258620689655172;0;0.258620689655172}</definedName>
    <definedName name="_S_new_case">{0.1;0;0.45;0;0;0;0;0;0.45}</definedName>
    <definedName name="_Sort" localSheetId="4" hidden="1">#REF!</definedName>
    <definedName name="_Sort" localSheetId="1" hidden="1">#REF!</definedName>
    <definedName name="_Sort" localSheetId="3" hidden="1">#REF!</definedName>
    <definedName name="_Sort" hidden="1">#REF!</definedName>
    <definedName name="_SUM1">#N/A</definedName>
    <definedName name="_SUM2" localSheetId="4">#REF!</definedName>
    <definedName name="_SUM2" localSheetId="1">#REF!</definedName>
    <definedName name="_SUM2" localSheetId="3">#REF!</definedName>
    <definedName name="_SUM2">#REF!</definedName>
    <definedName name="_SUM3">[2]OPEB!$A$1:$G$45</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et12" hidden="1">{"assumptions",#N/A,FALSE,"Scenario 1";"valuation",#N/A,FALSE,"Scenario 1"}</definedName>
    <definedName name="_tet5" hidden="1">{"assumptions",#N/A,FALSE,"Scenario 1";"valuation",#N/A,FALSE,"Scenario 1"}</definedName>
    <definedName name="_xlcn.WorksheetConnection_CopyofCableEventCostTrackingCURRENT2.xlsxtable_cable_splice" localSheetId="4" hidden="1">table_cable_splice</definedName>
    <definedName name="_xlcn.WorksheetConnection_CopyofCableEventCostTrackingCURRENT2.xlsxtable_cable_splice" localSheetId="1" hidden="1">table_cable_splice</definedName>
    <definedName name="_xlcn.WorksheetConnection_CopyofCableEventCostTrackingCURRENT2.xlsxtable_cable_splice" hidden="1">table_cable_splice</definedName>
    <definedName name="_xlcn.WorksheetConnection_CopyofCableEventCostTrackingCURRENT2.xlsxtable_demob" localSheetId="4" hidden="1">table_demob</definedName>
    <definedName name="_xlcn.WorksheetConnection_CopyofCableEventCostTrackingCURRENT2.xlsxtable_demob" localSheetId="1" hidden="1">table_demob</definedName>
    <definedName name="_xlcn.WorksheetConnection_CopyofCableEventCostTrackingCURRENT2.xlsxtable_demob" hidden="1">table_demob</definedName>
    <definedName name="_xlcn.WorksheetConnection_CopyofCableEventCostTrackingCURRENT2.xlsxtable_inspection" localSheetId="4" hidden="1">table_inspection</definedName>
    <definedName name="_xlcn.WorksheetConnection_CopyofCableEventCostTrackingCURRENT2.xlsxtable_inspection" localSheetId="1" hidden="1">table_inspection</definedName>
    <definedName name="_xlcn.WorksheetConnection_CopyofCableEventCostTrackingCURRENT2.xlsxtable_inspection" hidden="1">table_inspection</definedName>
    <definedName name="a">'[15]13. Headcount Forecast'!#REF!</definedName>
    <definedName name="aa">'[15]13. Headcount Forecast'!#REF!</definedName>
    <definedName name="aaa">'[15]13. Headcount Forecast'!#REF!</definedName>
    <definedName name="AAA_DOCTOPS" hidden="1">"AAA_SET"</definedName>
    <definedName name="AAA_duser" hidden="1">"OFF"</definedName>
    <definedName name="aaaa" hidden="1">{"1999 Cash Budget",#N/A,FALSE,"99 Cash";"1999 Cash Budget YTD",#N/A,FALSE,"99 Cash";"1999 Cash Actual/Forcast",#N/A,FALSE,"99 Cash";"1999 Cash Actual/Forcast YTD",#N/A,FALSE,"99 Cash"}</definedName>
    <definedName name="aaaa1" hidden="1">{"1999 Cash Budget",#N/A,FALSE,"99 Cash";"1999 Cash Budget YTD",#N/A,FALSE,"99 Cash";"1999 Cash Actual/Forcast",#N/A,FALSE,"99 Cash";"1999 Cash Actual/Forcast YTD",#N/A,FALSE,"99 Cash"}</definedName>
    <definedName name="aaaaa" hidden="1">{"Income Budget",#N/A,FALSE,"98 Income";"Running GAAP Budget Income",#N/A,FALSE,"98 Income";"GAAP Actual",#N/A,FALSE,"98 Income";"GAAP Varinance",#N/A,FALSE,"98 Income"}</definedName>
    <definedName name="aaaaaa">'[15]13. Headcount Forecast'!#REF!</definedName>
    <definedName name="aaaaaaa" hidden="1">{"Cash Budget",#N/A,FALSE,"98 Cash";"Running Cash Budget",#N/A,FALSE,"98 Cash";"Actual Cash",#N/A,FALSE,"98 Cash";"Update Cash Budget",#N/A,FALSE,"98 Cash"}</definedName>
    <definedName name="aaaaaaaa" hidden="1">{"Income Budget",#N/A,FALSE,"98 Income";"Running GAAP Budget Income",#N/A,FALSE,"98 Income";"GAAP Actual",#N/A,FALSE,"98 Income";"GAAP Varinance",#N/A,FALSE,"98 Income"}</definedName>
    <definedName name="aaaaaaaaaa" hidden="1">{"Cash Budget",#N/A,FALSE,"98 Cash";"Running Cash Budget",#N/A,FALSE,"98 Cash";"Actual Cash",#N/A,FALSE,"98 Cash";"Update Cash Budget",#N/A,FALSE,"98 Cash"}</definedName>
    <definedName name="AAB_Addin5" hidden="1">"AAB_Description for addin 5,Description for addin 5,Description for addin 5,Description for addin 5,Description for addin 5,Description for addin 5"</definedName>
    <definedName name="abcd" localSheetId="4" hidden="1">{#N/A,#N/A,TRUE,"Task Status";#N/A,#N/A,TRUE,"Document Status";#N/A,#N/A,TRUE,"Percent Complete";#N/A,#N/A,TRUE,"Manhour Sum"}</definedName>
    <definedName name="abcd" localSheetId="1" hidden="1">{#N/A,#N/A,TRUE,"Task Status";#N/A,#N/A,TRUE,"Document Status";#N/A,#N/A,TRUE,"Percent Complete";#N/A,#N/A,TRUE,"Manhour Sum"}</definedName>
    <definedName name="abcd" localSheetId="3" hidden="1">{#N/A,#N/A,TRUE,"Task Status";#N/A,#N/A,TRUE,"Document Status";#N/A,#N/A,TRUE,"Percent Complete";#N/A,#N/A,TRUE,"Manhour Sum"}</definedName>
    <definedName name="abcd" hidden="1">{#N/A,#N/A,TRUE,"Task Status";#N/A,#N/A,TRUE,"Document Status";#N/A,#N/A,TRUE,"Percent Complete";#N/A,#N/A,TRUE,"Manhour Sum"}</definedName>
    <definedName name="ABD" localSheetId="4">[12]!is1b,[12]!is1c,[12]!STATS2,[12]!STATS3</definedName>
    <definedName name="ABD" localSheetId="1">[12]!is1b,[12]!is1c,[12]!STATS2,[12]!STATS3</definedName>
    <definedName name="ABD">[12]!is1b,[12]!is1c,[12]!STATS2,[12]!STATS3</definedName>
    <definedName name="ActCumOU" localSheetId="4">[16]Actuals!$A$289:$N$301</definedName>
    <definedName name="ActCumOU" localSheetId="1">[16]Actuals!$A$289:$N$301</definedName>
    <definedName name="ActCumOU" localSheetId="3">[16]Actuals!$A$289:$N$301</definedName>
    <definedName name="ActCumOU">[17]Actuals!$A$289:$N$301</definedName>
    <definedName name="ActDirect">'[18]Total Directs and LDCs'!$A$8:$W$13</definedName>
    <definedName name="ActDirectApr">'[19]Total Directs and LDCs'!$A$8:$X$9</definedName>
    <definedName name="ActDirectAug">'[20]Total Directs and LDCs'!$A$8:$X$9</definedName>
    <definedName name="ActDirectDec">'[21]Total Directs and LDCs'!$A$8:$X$9</definedName>
    <definedName name="ActDirectFeb">'[22]Total Directs and LDCs'!$A$8:$X$9</definedName>
    <definedName name="ActDirectJan">'[23]Total Directs and LDCs'!$A$8:$X$9</definedName>
    <definedName name="ActDirectJuly">'[24]Total Directs and LDCs'!$A$8:$X$9</definedName>
    <definedName name="ActDirectJune">'[25]Total Directs and LDCs'!$A$8:$X$9</definedName>
    <definedName name="ActDirectMar">'[26]Total Directs and LDCs'!$A$8:$X$9</definedName>
    <definedName name="ActDirectMay">'[27]Total Directs and LDCs'!$A$8:$X$9</definedName>
    <definedName name="ActDirectNov">'[28]Total Directs and LDCs'!$A$8:$X$9</definedName>
    <definedName name="ActDirectOct">'[29]Total Directs and LDCs'!$A$8:$X$9</definedName>
    <definedName name="ActDirectSept">'[30]Total Directs and LDCs'!$A$8:$X$9</definedName>
    <definedName name="ActELDC">'[18]Total Directs and LDCs'!$A$16:$W$21</definedName>
    <definedName name="ActELDCApr">'[19]Total Directs and LDCs'!$A$13:$X$14</definedName>
    <definedName name="ActELDCAug">'[20]Total Directs and LDCs'!$A$13:$X$14</definedName>
    <definedName name="ActELDCDec">'[21]Total Directs and LDCs'!$A$13:$X$14</definedName>
    <definedName name="ActELDCFeb">'[22]Total Directs and LDCs'!$A$13:$X$14</definedName>
    <definedName name="ActELDCJan">'[23]Total Directs and LDCs'!$A$13:$X$14</definedName>
    <definedName name="ActELDCJuly">'[24]Total Directs and LDCs'!$A$13:$X$14</definedName>
    <definedName name="ActELDCJune">'[25]Total Directs and LDCs'!$A$13:$X$14</definedName>
    <definedName name="ActELDCMar">'[26]Total Directs and LDCs'!$A$13:$X$14</definedName>
    <definedName name="ActELDCMay">'[27]Total Directs and LDCs'!$A$13:$X$14</definedName>
    <definedName name="ActELDCNov">'[28]Total Directs and LDCs'!$A$13:$X$14</definedName>
    <definedName name="ActELDCOct">'[29]Total Directs and LDCs'!$A$13:$X$14</definedName>
    <definedName name="ActELDCSept">'[30]Total Directs and LDCs'!$A$13:$X$14</definedName>
    <definedName name="Active_GLI_actualpremiumpayment">'[31]13. Active GLI'!$A$124:$IV$129</definedName>
    <definedName name="active_gli_cum_to_GWL">'[31]13. Active GLI'!$A$132:$IV$137</definedName>
    <definedName name="active_maternity_actual" localSheetId="4">#REF!</definedName>
    <definedName name="active_maternity_actual" localSheetId="1">#REF!</definedName>
    <definedName name="active_maternity_actual" localSheetId="3">#REF!</definedName>
    <definedName name="active_maternity_actual">#REF!</definedName>
    <definedName name="Activedental_ACTUAL">'[31]11. Active Dental'!$A$23:$IV$28</definedName>
    <definedName name="Activedental_actualpayment">'[32]11. Active Dental'!$A$71:$IV$76</definedName>
    <definedName name="Activedental_Budget">'[31]11. Active Dental'!$A$39:$IV$44</definedName>
    <definedName name="Activedental_Cum_Actual">'[31]11. Active Dental'!$A$31:$IV$36</definedName>
    <definedName name="Activedental_Cum_Actualpayment">'[31]11. Active Dental'!$A$79:$IV$84</definedName>
    <definedName name="Activedental_Cum_Budget">'[31]11. Active Dental'!$A$47:$IV$52</definedName>
    <definedName name="ActiveGLI_ACTUAL">'[31]13. Active GLI'!$A$43:$IV$48</definedName>
    <definedName name="activegli_actualemployee">'[31]13. Active GLI'!$A$148:$IV$153</definedName>
    <definedName name="ActiveGLI_actualpayment">'[31]13. Active GLI'!$A$108:$IV$113</definedName>
    <definedName name="ActiveGLI_Budget">'[31]13. Active GLI'!$A$60:$IV$65</definedName>
    <definedName name="ActiveGLI_Cum_Actual">'[31]13. Active GLI'!$A$51:$IV$56</definedName>
    <definedName name="activegli_cum_actualemployee">'[31]13. Active GLI'!$A$156:$IV$161</definedName>
    <definedName name="ActiveGLI_Cum_Actualpayment">'[31]13. Active GLI'!$A$116:$IV$121</definedName>
    <definedName name="ActiveGLI_Cum_Budget">'[31]13. Active GLI'!$A$68:$IV$73</definedName>
    <definedName name="ActiveGLI_Cumactualtotal" localSheetId="4">'[33]2. DPA '!#REF!</definedName>
    <definedName name="ActiveGLI_Cumactualtotal" localSheetId="1">'[33]2. DPA '!#REF!</definedName>
    <definedName name="ActiveGLI_Cumactualtotal" localSheetId="3">'[33]2. DPA '!#REF!</definedName>
    <definedName name="ActiveGLI_Cumactualtotal">'[33]2. DPA '!#REF!</definedName>
    <definedName name="ACtiveGLI_Cumactualttl" localSheetId="4">'[34]13. Active GLI'!#REF!</definedName>
    <definedName name="ACtiveGLI_Cumactualttl" localSheetId="1">'[34]13. Active GLI'!#REF!</definedName>
    <definedName name="ACtiveGLI_Cumactualttl" localSheetId="3">'[34]13. Active GLI'!#REF!</definedName>
    <definedName name="ACtiveGLI_Cumactualttl">'[34]13. Active GLI'!#REF!</definedName>
    <definedName name="ActiveGLI_Cumpayment">'[33]2. DPA '!#REF!</definedName>
    <definedName name="Activehealth_ACTUAL">'[31]10. Active Health'!$A$23:$IV$28</definedName>
    <definedName name="Activehealth_actualpayment">'[31]10. Active Health'!$A$71:$IV$76</definedName>
    <definedName name="Activehealth_Budget">'[31]10. Active Health'!$A$39:$IV$44</definedName>
    <definedName name="Activehealth_Cum_Actual">'[31]10. Active Health'!$A$31:$IV$36</definedName>
    <definedName name="Activehealth_Cum_Actualpayment">'[31]10. Active Health'!$A$79:$IV$84</definedName>
    <definedName name="Activehealth_Cum_Budget">'[31]10. Active Health'!$A$47:$IV$52</definedName>
    <definedName name="Activehealth_forecast">'[31]10. Active Health'!$A$95:$IV$100</definedName>
    <definedName name="activematernity_actualpayment" localSheetId="4">#REF!</definedName>
    <definedName name="activematernity_actualpayment" localSheetId="1">#REF!</definedName>
    <definedName name="activematernity_actualpayment" localSheetId="3">#REF!</definedName>
    <definedName name="activematernity_actualpayment">#REF!</definedName>
    <definedName name="ActiveOHP_Actual">'[31]14. Active OHP'!$A$23:$IV$28</definedName>
    <definedName name="ActiveOHP_actualpayment">'[31]14. Active OHP'!$A$71:$IV$76</definedName>
    <definedName name="ActiveOHP_budget">'[31]14. Active OHP'!$A$39:$IV$44</definedName>
    <definedName name="ActiveOHP_Cum_Actual">'[31]14. Active OHP'!$A$31:$IV$36</definedName>
    <definedName name="ActiveOHP_Cum_Actualpayment">'[31]14. Active OHP'!$A$79:$IV$84</definedName>
    <definedName name="ActiveOHP_Cum_Budget">'[31]14. Active OHP'!$A$47:$IV$52</definedName>
    <definedName name="ActOMEU">'[35]Total from CSS (Retail and MEU)'!$A$111:$U$123</definedName>
    <definedName name="ActOMEUApr">'[36]Total from CSS (Retail and MEU)'!$A$98:$X$110</definedName>
    <definedName name="ActOMEUAug">'[37]Total from CSS (Retail and MEU)'!$A$98:$X$110</definedName>
    <definedName name="ActOMEUDec">'[38]Total from CSS (Retail and MEU)'!$A$98:$X$110</definedName>
    <definedName name="ActOMEUFeb">'[39]Total from CSS (Retail and MEU)'!$A$98:$X$110</definedName>
    <definedName name="ActOMEUJan">'[40]Total from CSS (Retail and MEU)'!$A$98:$X$110</definedName>
    <definedName name="ActOMEUJuly">'[41]Total from CSS (Retail and MEU)'!$A$98:$X$110</definedName>
    <definedName name="ActOMEUJune">'[42]Total from CSS (Retail and MEU)'!$A$98:$X$110</definedName>
    <definedName name="ActOMEUMar">'[43]Total from CSS (Retail and MEU)'!$A$98:$X$110</definedName>
    <definedName name="ActOMEUMay">'[44]Total from CSS (Retail and MEU)'!$A$98:$X$110</definedName>
    <definedName name="ActOMEUNov">'[45]Total from CSS (Retail and MEU)'!$A$98:$X$110</definedName>
    <definedName name="ActOMEUOct">'[46]Total from CSS (Retail and MEU)'!$A$98:$X$110</definedName>
    <definedName name="ActOMEUSept">'[47]Total from CSS (Retail and MEU)'!$A$98:$X$110</definedName>
    <definedName name="ActRetail">'[35]Total from CSS (Retail and MEU)'!$A$8:$U$95</definedName>
    <definedName name="ActRetailApr">'[36]Total from CSS (Retail and MEU)'!$A$9:$X$80</definedName>
    <definedName name="ActRetailAug">'[37]Total from CSS (Retail and MEU)'!$A$9:$X$80</definedName>
    <definedName name="ActRetailDec">'[38]Total from CSS (Retail and MEU)'!$A$9:$X$80</definedName>
    <definedName name="ActRetailFeb">'[39]Total from CSS (Retail and MEU)'!$A$9:$X$80</definedName>
    <definedName name="ActRetailJan">'[40]Total from CSS (Retail and MEU)'!$A$9:$W$79</definedName>
    <definedName name="ActRetailJuly">'[41]Total from CSS (Retail and MEU)'!$A$9:$X$80</definedName>
    <definedName name="ActRetailJune">'[42]Total from CSS (Retail and MEU)'!$A$9:$X$80</definedName>
    <definedName name="ActRetailMar">'[43]Total from CSS (Retail and MEU)'!$A$9:$X$80</definedName>
    <definedName name="ActRetailMay">'[44]Total from CSS (Retail and MEU)'!$A$9:$X$80</definedName>
    <definedName name="ActRetailNov">'[45]Total from CSS (Retail and MEU)'!$A$9:$X$80</definedName>
    <definedName name="ActRetailOct">'[46]Total from CSS (Retail and MEU)'!$A$9:$X$80</definedName>
    <definedName name="ActRetailSept">'[47]Total from CSS (Retail and MEU)'!$A$9:$X$80</definedName>
    <definedName name="ActRetJan">'[40]Total from CSS (Retail and MEU)'!$A$9:$W$79</definedName>
    <definedName name="ActTXLDC">'[18]Total Directs and LDCs'!$A$15:$W$15</definedName>
    <definedName name="ActTXLDCApr">'[19]Total Directs and LDCs'!$A$12:$X$12</definedName>
    <definedName name="ActTXLDCAug">'[20]Total Directs and LDCs'!$A$12:$X$12</definedName>
    <definedName name="ActTXLDCDec">'[21]Total Directs and LDCs'!$A$12:$X$12</definedName>
    <definedName name="ActTXLDCFeb">'[22]Total Directs and LDCs'!$A$12:$X$12</definedName>
    <definedName name="ActTXLDCJan">'[23]Total Directs and LDCs'!$A$12:$X$12</definedName>
    <definedName name="ActTXLDCJuly">'[24]Total Directs and LDCs'!$A$12:$X$12</definedName>
    <definedName name="ActTXLDCJune">'[25]Total Directs and LDCs'!$A$12:$X$12</definedName>
    <definedName name="ActTXLDCMar">'[26]Total Directs and LDCs'!$A$12:$X$12</definedName>
    <definedName name="ActTXLDCMay">'[27]Total Directs and LDCs'!$A$12:$X$12</definedName>
    <definedName name="ActTXLDCNov">'[28]Total Directs and LDCs'!$A$12:$X$12</definedName>
    <definedName name="ActTXLDCOct">'[29]Total Directs and LDCs'!$A$12:$X$12</definedName>
    <definedName name="ActTXLDCSept">'[30]Total Directs and LDCs'!$A$12:$X$12</definedName>
    <definedName name="ActTXMEU">'[35]Total from CSS (Retail and MEU)'!$A$98:$T$109</definedName>
    <definedName name="ActTXMEUApr">'[36]Total from CSS (Retail and MEU)'!$A$85:$W$96</definedName>
    <definedName name="ActTXMEUAug">'[37]Total from CSS (Retail and MEU)'!$A$85:$W$96</definedName>
    <definedName name="ActTXMEUDec">'[38]Total from CSS (Retail and MEU)'!$A$85:$W$96</definedName>
    <definedName name="ActTXMEUFeb">'[39]Total from CSS (Retail and MEU)'!$A$85:$W$96</definedName>
    <definedName name="ActTXMEUJan">'[40]Total from CSS (Retail and MEU)'!$A$85:$W$96</definedName>
    <definedName name="ActTXMEUJuly">'[41]Total from CSS (Retail and MEU)'!$A$85:$W$96</definedName>
    <definedName name="ActTXMEUJune">'[42]Total from CSS (Retail and MEU)'!$A$85:$W$96</definedName>
    <definedName name="ActTXMEUMar">'[43]Total from CSS (Retail and MEU)'!$A$85:$W$96</definedName>
    <definedName name="ActTXMEUMay">'[44]Total from CSS (Retail and MEU)'!$A$85:$W$96</definedName>
    <definedName name="ActTXMEUNov">'[45]Total from CSS (Retail and MEU)'!$A$85:$W$96</definedName>
    <definedName name="ActTXMEUOct">'[46]Total from CSS (Retail and MEU)'!$A$85:$W$96</definedName>
    <definedName name="ActTXMEUSept">'[47]Total from CSS (Retail and MEU)'!$A$85:$W$96</definedName>
    <definedName name="Actual">'[48]Actual details'!$A$5:$O$97</definedName>
    <definedName name="Actual_OPRB_Inergi_Payment">'[34]5. OPRB_Inergi'!$A$40:$IV$41</definedName>
    <definedName name="ActualYears">[49]ReportTemplate!$H$6</definedName>
    <definedName name="aersrter" localSheetId="4">[12]!is1b,[12]!is1c,[12]!STATS2,[12]!STATS3</definedName>
    <definedName name="aersrter" localSheetId="1">[12]!is1b,[12]!is1c,[12]!STATS2,[12]!STATS3</definedName>
    <definedName name="aersrter">[12]!is1b,[12]!is1c,[12]!STATS2,[12]!STATS3</definedName>
    <definedName name="ag" localSheetId="4">[12]!is1b,[12]!is1c,[12]!STATS2,[12]!STATS3</definedName>
    <definedName name="ag" localSheetId="1">[12]!is1b,[12]!is1c,[12]!STATS2,[12]!STATS3</definedName>
    <definedName name="ag">[12]!is1b,[12]!is1c,[12]!STATS2,[12]!STATS3</definedName>
    <definedName name="aga" localSheetId="4">[12]!is1b,[12]!is1c,[12]!STATS2,[12]!STATS3</definedName>
    <definedName name="aga" localSheetId="1">[12]!is1b,[12]!is1c,[12]!STATS2,[12]!STATS3</definedName>
    <definedName name="aga">[12]!is1b,[12]!is1c,[12]!STATS2,[12]!STATS3</definedName>
    <definedName name="aGF" localSheetId="4">[12]!is1b,[12]!is1c,[12]!STATS2,[12]!STATS3</definedName>
    <definedName name="aGF" localSheetId="1">[12]!is1b,[12]!is1c,[12]!STATS2,[12]!STATS3</definedName>
    <definedName name="aGF">[12]!is1b,[12]!is1c,[12]!STATS2,[12]!STATS3</definedName>
    <definedName name="agrt" localSheetId="4">[12]!is1b,[12]!is1c,[12]!STATS2,[12]!STATS3</definedName>
    <definedName name="agrt" localSheetId="1">[12]!is1b,[12]!is1c,[12]!STATS2,[12]!STATS3</definedName>
    <definedName name="agrt">[12]!is1b,[12]!is1c,[12]!STATS2,[12]!STATS3</definedName>
    <definedName name="AHEMC_03">'[50]5. Escalators'!$I$11</definedName>
    <definedName name="AHEMC_04">'[50]5. Escalators'!$I$12</definedName>
    <definedName name="AHEMC_05">'[50]5. Escalators'!$I$13</definedName>
    <definedName name="AHEMC_06">'[50]5. Escalators'!$I$14</definedName>
    <definedName name="AHEMC_07">'[50]5. Escalators'!$I$15</definedName>
    <definedName name="AHEMC_08">'[50]5. Escalators'!$I$16</definedName>
    <definedName name="AHEMC_09">'[50]5. Escalators'!$I$17</definedName>
    <definedName name="AHEMO_03">'[50]5. Escalators'!$D$11</definedName>
    <definedName name="AHEMO_04">'[50]5. Escalators'!$D$12</definedName>
    <definedName name="AHEMO_05">'[50]5. Escalators'!$D$13</definedName>
    <definedName name="AHEMO_06">'[50]5. Escalators'!$D$14</definedName>
    <definedName name="AHEMO_07">'[50]5. Escalators'!$D$15</definedName>
    <definedName name="AHEMO_08">'[50]5. Escalators'!$D$16</definedName>
    <definedName name="AHEMO_09">'[50]5. Escalators'!$D$17</definedName>
    <definedName name="AJO">#REF!</definedName>
    <definedName name="alloc1">#REF!</definedName>
    <definedName name="alloc2">#REF!</definedName>
    <definedName name="AllocNames">'[51]CCCM-Drivers'!$A$4:$A$84</definedName>
    <definedName name="AllTables">{4}</definedName>
    <definedName name="am" localSheetId="4">[12]!is1b,[12]!is1c,[12]!STATS2,[12]!STATS3</definedName>
    <definedName name="am" localSheetId="1">[12]!is1b,[12]!is1c,[12]!STATS2,[12]!STATS3</definedName>
    <definedName name="am">[12]!is1b,[12]!is1c,[12]!STATS2,[12]!STATS3</definedName>
    <definedName name="an" localSheetId="4">[12]!is1b,[12]!is1c,[12]!STATS2,[12]!STATS3</definedName>
    <definedName name="an" localSheetId="1">[12]!is1b,[12]!is1c,[12]!STATS2,[12]!STATS3</definedName>
    <definedName name="an">[12]!is1b,[12]!is1c,[12]!STATS2,[12]!STATS3</definedName>
    <definedName name="ANALYSIS_TYPES" localSheetId="4">#REF!</definedName>
    <definedName name="ANALYSIS_TYPES" localSheetId="1">#REF!</definedName>
    <definedName name="ANALYSIS_TYPES" localSheetId="3">#REF!</definedName>
    <definedName name="ANALYSIS_TYPES">#REF!</definedName>
    <definedName name="another" localSheetId="4">[12]!is1b,[12]!is1c,[12]!STATS2,[12]!STATS3</definedName>
    <definedName name="another" localSheetId="1">[12]!is1b,[12]!is1c,[12]!STATS2,[12]!STATS3</definedName>
    <definedName name="another">[12]!is1b,[12]!is1c,[12]!STATS2,[12]!STATS3</definedName>
    <definedName name="anscount" hidden="1">3</definedName>
    <definedName name="APN">#REF!</definedName>
    <definedName name="ApprovedYears">[49]ReportTemplate!$Q$6</definedName>
    <definedName name="APR" localSheetId="4">#REF!</definedName>
    <definedName name="APR" localSheetId="1">#REF!</definedName>
    <definedName name="APR" localSheetId="3">#REF!</definedName>
    <definedName name="APR">#REF!</definedName>
    <definedName name="AR">#REF!</definedName>
    <definedName name="area1enr">'[10]97PVModel'!$B$9:$N$11</definedName>
    <definedName name="area2enr">'[10]97PVModel'!$B$28:$N$30</definedName>
    <definedName name="area3enr">'[10]97PVModel'!$B$47:$N$49</definedName>
    <definedName name="area4enr">'[10]97PVModel'!$B$66:$N$68</definedName>
    <definedName name="area5enr">'[10]97PVModel'!$B$85:$N$87</definedName>
    <definedName name="area6enr">'[10]97PVModel'!$B$104:$N$106</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axWorkpaper" hidden="1">" "</definedName>
    <definedName name="AS2TickmarkLS" hidden="1">#REF!</definedName>
    <definedName name="AS2VersionLS" hidden="1">300</definedName>
    <definedName name="asas" localSheetId="4">[12]!is1b,[12]!is1c,[12]!STATS2,[12]!STATS3</definedName>
    <definedName name="asas" localSheetId="1">[12]!is1b,[12]!is1c,[12]!STATS2,[12]!STATS3</definedName>
    <definedName name="asas">[12]!is1b,[12]!is1c,[12]!STATS2,[12]!STATS3</definedName>
    <definedName name="ASD" localSheetId="4">#REF!</definedName>
    <definedName name="ASD" localSheetId="1">#REF!</definedName>
    <definedName name="ASD" localSheetId="3">#REF!</definedName>
    <definedName name="ASD">#REF!</definedName>
    <definedName name="asdf" localSheetId="4">[12]!is1b,[12]!is1c,[12]!STATS2,[12]!STATS3</definedName>
    <definedName name="asdf" localSheetId="1">[12]!is1b,[12]!is1c,[12]!STATS2,[12]!STATS3</definedName>
    <definedName name="asdf">[12]!is1b,[12]!is1c,[12]!STATS2,[12]!STATS3</definedName>
    <definedName name="ASOFDATE">#REF!</definedName>
    <definedName name="AsSoldExcRev" localSheetId="4" hidden="1">{#N/A,#N/A,FALSE,"Sum6 (1)"}</definedName>
    <definedName name="AsSoldExcRev" localSheetId="1" hidden="1">{#N/A,#N/A,FALSE,"Sum6 (1)"}</definedName>
    <definedName name="AsSoldExcRev" localSheetId="3" hidden="1">{#N/A,#N/A,FALSE,"Sum6 (1)"}</definedName>
    <definedName name="AsSoldExcRev" hidden="1">{#N/A,#N/A,FALSE,"Sum6 (1)"}</definedName>
    <definedName name="Assumptions_2002" localSheetId="4">#REF!</definedName>
    <definedName name="Assumptions_2002" localSheetId="1">#REF!</definedName>
    <definedName name="Assumptions_2002" localSheetId="3">#REF!</definedName>
    <definedName name="Assumptions_2002">#REF!</definedName>
    <definedName name="Assumptions_2003">#REF!</definedName>
    <definedName name="atpr" hidden="1">{"EXCELHLP.HLP!1802";5;10;5;10;13;13;13;8;5;5;10;14;13;13;13;13;5;10;14;13;5;10;1;2;24}</definedName>
    <definedName name="AUG">#REF!</definedName>
    <definedName name="b">'[52]13. Active GLI'!#REF!</definedName>
    <definedName name="B_V_ACTUAL_PRO">'[9]Progress Tables'!$U$9:$Y$46</definedName>
    <definedName name="B_V_MILESTONES">'[9]Progress Tables'!$A$9:$K$117</definedName>
    <definedName name="B_V_PLANNED_PRO">'[9]Progress Tables'!$N$9:$R$46</definedName>
    <definedName name="baird">#REF!</definedName>
    <definedName name="baseyr" localSheetId="4">'[53]2. Index'!$M$3</definedName>
    <definedName name="baseyr" localSheetId="1">'[53]2. Index'!$M$3</definedName>
    <definedName name="baseyr" localSheetId="3">'[53]2. Index'!$M$3</definedName>
    <definedName name="baseyr">'[54]2. Index'!$M$3</definedName>
    <definedName name="baseyr1" localSheetId="4">'[55]2. Index'!$M$3</definedName>
    <definedName name="baseyr1" localSheetId="1">'[55]2. Index'!$M$3</definedName>
    <definedName name="baseyr1" localSheetId="3">'[55]2. Index'!$M$3</definedName>
    <definedName name="baseyr1">'[56]2. Index'!$M$3</definedName>
    <definedName name="bbb" localSheetId="4" hidden="1">{"summary",#N/A,FALSE,"PCR DIRECTORY"}</definedName>
    <definedName name="bbb" localSheetId="1" hidden="1">{"summary",#N/A,FALSE,"PCR DIRECTORY"}</definedName>
    <definedName name="bbb" localSheetId="3" hidden="1">{"summary",#N/A,FALSE,"PCR DIRECTORY"}</definedName>
    <definedName name="bbb" hidden="1">{"summary",#N/A,FALSE,"PCR DIRECTORY"}</definedName>
    <definedName name="bbbb">'[15]13. Headcount Forecast'!#REF!</definedName>
    <definedName name="bbbbb">'[15]13. Headcount Forecast'!#REF!</definedName>
    <definedName name="Because" hidden="1">{#N/A,#N/A,TRUE,"TOTAL DISTRIBUTION";#N/A,#N/A,TRUE,"SOUTH";#N/A,#N/A,TRUE,"NORTHEAST";#N/A,#N/A,TRUE,"WEST"}</definedName>
    <definedName name="BG_Del" hidden="1">15</definedName>
    <definedName name="BG_Ins" hidden="1">4</definedName>
    <definedName name="BG_Mod" hidden="1">6</definedName>
    <definedName name="BLPH10" hidden="1">[57]Fundamentals!#REF!</definedName>
    <definedName name="BLPH11" hidden="1">[57]Fundamentals!#REF!</definedName>
    <definedName name="BLPH12" hidden="1">[57]Fundamentals!#REF!</definedName>
    <definedName name="BLPH13" hidden="1">[57]Fundamentals!#REF!</definedName>
    <definedName name="BLPH14" hidden="1">[57]Fundamentals!#REF!</definedName>
    <definedName name="BLPH15" hidden="1">[57]Fundamentals!#REF!</definedName>
    <definedName name="BLPH16" hidden="1">[57]Fundamentals!#REF!</definedName>
    <definedName name="BLPH17" hidden="1">[57]Fundamentals!#REF!</definedName>
    <definedName name="BLPH18" hidden="1">[57]Fundamentals!#REF!</definedName>
    <definedName name="BLPH19" hidden="1">[57]Fundamentals!#REF!</definedName>
    <definedName name="BLPH20" hidden="1">[57]Fundamentals!#REF!</definedName>
    <definedName name="BLPH21" hidden="1">[57]Fundamentals!#REF!</definedName>
    <definedName name="BLPH22" hidden="1">[57]Fundamentals!#REF!</definedName>
    <definedName name="BLPH23" hidden="1">[57]Fundamentals!#REF!</definedName>
    <definedName name="BLPH24" hidden="1">[57]Fundamentals!#REF!</definedName>
    <definedName name="BLPH25" hidden="1">[57]Fundamentals!#REF!</definedName>
    <definedName name="BLPH6" hidden="1">[57]BetaCalcs!#REF!</definedName>
    <definedName name="BLPH66" hidden="1">[57]BetaCalcs!#REF!</definedName>
    <definedName name="booby" localSheetId="4" hidden="1">{#N/A,#N/A,TRUE,"TOTAL DISTRIBUTION";#N/A,#N/A,TRUE,"SOUTH";#N/A,#N/A,TRUE,"NORTHEAST";#N/A,#N/A,TRUE,"WEST"}</definedName>
    <definedName name="booby" localSheetId="1" hidden="1">{#N/A,#N/A,TRUE,"TOTAL DISTRIBUTION";#N/A,#N/A,TRUE,"SOUTH";#N/A,#N/A,TRUE,"NORTHEAST";#N/A,#N/A,TRUE,"WEST"}</definedName>
    <definedName name="booby" localSheetId="3" hidden="1">{#N/A,#N/A,TRUE,"TOTAL DISTRIBUTION";#N/A,#N/A,TRUE,"SOUTH";#N/A,#N/A,TRUE,"NORTHEAST";#N/A,#N/A,TRUE,"WEST"}</definedName>
    <definedName name="booby" hidden="1">{#N/A,#N/A,TRUE,"TOTAL DISTRIBUTION";#N/A,#N/A,TRUE,"SOUTH";#N/A,#N/A,TRUE,"NORTHEAST";#N/A,#N/A,TRUE,"WEST"}</definedName>
    <definedName name="booby2" localSheetId="4" hidden="1">{#N/A,#N/A,TRUE,"TOTAL DSBN";#N/A,#N/A,TRUE,"WEST";#N/A,#N/A,TRUE,"SOUTH";#N/A,#N/A,TRUE,"NORTHEAST"}</definedName>
    <definedName name="booby2" localSheetId="1" hidden="1">{#N/A,#N/A,TRUE,"TOTAL DSBN";#N/A,#N/A,TRUE,"WEST";#N/A,#N/A,TRUE,"SOUTH";#N/A,#N/A,TRUE,"NORTHEAST"}</definedName>
    <definedName name="booby2" localSheetId="3" hidden="1">{#N/A,#N/A,TRUE,"TOTAL DSBN";#N/A,#N/A,TRUE,"WEST";#N/A,#N/A,TRUE,"SOUTH";#N/A,#N/A,TRUE,"NORTHEAST"}</definedName>
    <definedName name="booby2" hidden="1">{#N/A,#N/A,TRUE,"TOTAL DSBN";#N/A,#N/A,TRUE,"WEST";#N/A,#N/A,TRUE,"SOUTH";#N/A,#N/A,TRUE,"NORTHEAST"}</definedName>
    <definedName name="book2.xls" hidden="1">{#N/A,#N/A,TRUE,"TOTAL DISTRIBUTION";#N/A,#N/A,TRUE,"SOUTH";#N/A,#N/A,TRUE,"NORTHEAST";#N/A,#N/A,TRUE,"WEST"}</definedName>
    <definedName name="book2a\.xls" hidden="1">{#N/A,#N/A,TRUE,"TOTAL DSBN";#N/A,#N/A,TRUE,"WEST";#N/A,#N/A,TRUE,"SOUTH";#N/A,#N/A,TRUE,"NORTHEAST"}</definedName>
    <definedName name="Box_1">'[58]H1 1506 summary'!$E$20</definedName>
    <definedName name="Box_11">'[58]H1 1506 summary'!$E$39</definedName>
    <definedName name="Box_12">'[58]H1 1506 summary'!$E$40</definedName>
    <definedName name="Box_13">'[58]H1 1506 summary'!$E$41</definedName>
    <definedName name="Box_2">'[58]H1 1506 summary'!$E$21</definedName>
    <definedName name="Box_23">'[58]H1 1506 summary'!$E$47</definedName>
    <definedName name="Box_3">'[58]H1 1506 summary'!$E$27</definedName>
    <definedName name="Box_4">'[58]H1 1506 summary'!$E$28</definedName>
    <definedName name="Box_5">'[58]H1 1506 summary'!$E$32</definedName>
    <definedName name="Box11or12kwh">'[59]H1 1506 summary'!$C$44</definedName>
    <definedName name="Box1or2kwh">'[59]H1 1506 summary'!$E$21</definedName>
    <definedName name="Box23kwh">'[59]H1 1506 summary'!$E$54</definedName>
    <definedName name="Box3or4kwh">'[59]H1 1506 summary'!$E$30</definedName>
    <definedName name="BPE_ACTUAL">'[60]BPE '!$D$15:$P$20</definedName>
    <definedName name="BPE_Budget">'[60]BPE '!$A$31:$Q$36</definedName>
    <definedName name="BPE_Budget_Pension">'[34]2. BPE '!$A$56:$U$61</definedName>
    <definedName name="BPE_CUM_Actual">'[60]BPE '!$A$23:$IV$28</definedName>
    <definedName name="BPE_CUM_Budget">'[60]BPE '!$A$39:$O$44</definedName>
    <definedName name="BPE_CUM_Budget_Pension">'[34]2. BPE '!$A$72:$IV$77</definedName>
    <definedName name="BPE_CUM_N" localSheetId="4">#REF!</definedName>
    <definedName name="BPE_CUM_N" localSheetId="1">#REF!</definedName>
    <definedName name="BPE_CUM_N" localSheetId="3">#REF!</definedName>
    <definedName name="BPE_CUM_N">#REF!</definedName>
    <definedName name="BPE_NONpension">'[34]2. BPE '!$D$24:$Q$29</definedName>
    <definedName name="BPE_Red_Ratio_Yr1">'[50]18. Compens &amp; EHT- HOI'!$X$200</definedName>
    <definedName name="BPE_Red_Ratio_Yr2">'[50]18. Compens &amp; EHT- HOI'!$X$201</definedName>
    <definedName name="BPE_Red_Ratio_Yr3">'[50]18. Compens &amp; EHT- HOI'!$X$202</definedName>
    <definedName name="BPE_Red_Ratio_Yr4">'[50]18. Compens &amp; EHT- HOI'!$X$203</definedName>
    <definedName name="BPE_Red_Ratio_Yr5">'[50]18. Compens &amp; EHT- HOI'!$X$204</definedName>
    <definedName name="BPE_Red_Ratio_Yr6">'[50]18. Compens &amp; EHT- HOI'!$X$205</definedName>
    <definedName name="BPE_Red_Ratio_Yr7">'[50]18. Compens &amp; EHT- HOI'!$X$206</definedName>
    <definedName name="BTL_06Actual_Essbase">#REF!</definedName>
    <definedName name="BU" localSheetId="4">#REF!</definedName>
    <definedName name="BU" localSheetId="1">#REF!</definedName>
    <definedName name="BU" localSheetId="3">#REF!</definedName>
    <definedName name="BU">#REF!</definedName>
    <definedName name="bud" localSheetId="4" hidden="1">{"summary",#N/A,FALSE,"PCR DIRECTORY"}</definedName>
    <definedName name="bud" localSheetId="1" hidden="1">{"summary",#N/A,FALSE,"PCR DIRECTORY"}</definedName>
    <definedName name="bud" localSheetId="3" hidden="1">{"summary",#N/A,FALSE,"PCR DIRECTORY"}</definedName>
    <definedName name="bud" hidden="1">{"summary",#N/A,FALSE,"PCR DIRECTORY"}</definedName>
    <definedName name="BudCumOU" localSheetId="4">[16]Budget!$A$289:$N$301</definedName>
    <definedName name="BudCumOU" localSheetId="1">[16]Budget!$A$289:$N$301</definedName>
    <definedName name="BudCumOU" localSheetId="3">[16]Budget!$A$289:$N$301</definedName>
    <definedName name="BudCumOU">[17]Budget!$A$289:$N$301</definedName>
    <definedName name="Budget">[61]Budget!$E$1:$R$112</definedName>
    <definedName name="Bulk" localSheetId="4" hidden="1">{#N/A,#N/A,FALSE,"Sum6 (1)"}</definedName>
    <definedName name="Bulk" localSheetId="1" hidden="1">{#N/A,#N/A,FALSE,"Sum6 (1)"}</definedName>
    <definedName name="Bulk" localSheetId="3" hidden="1">{#N/A,#N/A,FALSE,"Sum6 (1)"}</definedName>
    <definedName name="Bulk" hidden="1">{#N/A,#N/A,FALSE,"Sum6 (1)"}</definedName>
    <definedName name="BUrole">'[62]Role target'!$Z$1:$AA$4</definedName>
    <definedName name="BURoles">'[63]Role Targets'!$F$64:$G$67</definedName>
    <definedName name="Buses">[64]Buses!$A$3:$B$4212</definedName>
    <definedName name="BUV" localSheetId="4">#REF!</definedName>
    <definedName name="BUV" localSheetId="1">#REF!</definedName>
    <definedName name="BUV" localSheetId="3">#REF!</definedName>
    <definedName name="BUV">#REF!</definedName>
    <definedName name="bym" localSheetId="4" hidden="1">{"summary",#N/A,FALSE,"PCR DIRECTORY"}</definedName>
    <definedName name="bym" localSheetId="1" hidden="1">{"summary",#N/A,FALSE,"PCR DIRECTORY"}</definedName>
    <definedName name="bym" localSheetId="3" hidden="1">{"summary",#N/A,FALSE,"PCR DIRECTORY"}</definedName>
    <definedName name="bym" hidden="1">{"summary",#N/A,FALSE,"PCR DIRECTORY"}</definedName>
    <definedName name="CAD" localSheetId="4">#REF!</definedName>
    <definedName name="CAD" localSheetId="1">#REF!</definedName>
    <definedName name="CAD" localSheetId="3">#REF!</definedName>
    <definedName name="CAD">#REF!</definedName>
    <definedName name="Cap_06Actual_Essbase">#REF!</definedName>
    <definedName name="capBig">#REF!,#REF!,#REF!,#REF!,#REF!,#REF!,#REF!</definedName>
    <definedName name="capData">#REF!</definedName>
    <definedName name="capSmall">#REF!,#REF!,#REF!,#REF!,#REF!,#REF!</definedName>
    <definedName name="CBWorkbookPriority" hidden="1">-988078685</definedName>
    <definedName name="ccc" localSheetId="4" hidden="1">{2;#N/A;"R13C16:R17C16";#N/A;"R13C14:R17C15";FALSE;FALSE;FALSE;95;#N/A;#N/A;"R13C19";#N/A;FALSE;FALSE;FALSE;FALSE;#N/A;"";#N/A;FALSE;"";"";#N/A;#N/A;#N/A}</definedName>
    <definedName name="ccc" localSheetId="1" hidden="1">{2;#N/A;"R13C16:R17C16";#N/A;"R13C14:R17C15";FALSE;FALSE;FALSE;95;#N/A;#N/A;"R13C19";#N/A;FALSE;FALSE;FALSE;FALSE;#N/A;"";#N/A;FALSE;"";"";#N/A;#N/A;#N/A}</definedName>
    <definedName name="ccc" localSheetId="3" hidden="1">{2;#N/A;"R13C16:R17C16";#N/A;"R13C14:R17C15";FALSE;FALSE;FALSE;95;#N/A;#N/A;"R13C19";#N/A;FALSE;FALSE;FALSE;FALSE;#N/A;"";#N/A;FALSE;"";"";#N/A;#N/A;#N/A}</definedName>
    <definedName name="ccc" hidden="1">{2;#N/A;"R13C16:R17C16";#N/A;"R13C14:R17C15";FALSE;FALSE;FALSE;95;#N/A;#N/A;"R13C19";#N/A;FALSE;FALSE;FALSE;FALSE;#N/A;"";#N/A;FALSE;"";"";#N/A;#N/A;#N/A}</definedName>
    <definedName name="cccc">'[15]13. Headcount Forecast'!#REF!</definedName>
    <definedName name="ccccc">'[15]13. Headcount Forecast'!#REF!</definedName>
    <definedName name="cccccc" hidden="1">{"EXCELHLP.HLP!1802";5;10;5;10;13;13;13;8;5;5;10;14;13;13;13;13;5;10;14;13;5;10;1;2;24}</definedName>
    <definedName name="cell_data">'[65]R-Sched Sample'!$F$8,'[65]R-Sched Sample'!$B$7:$C$11,'[65]R-Sched Sample'!$B$8:$C$12,'[65]R-Sched Sample'!$B$15:$C$19,'[65]R-Sched Sample'!$B$22:$C$26,'[65]R-Sched Sample'!$B$29:$C$30,'[65]R-Sched Sample'!$B$33:$C$37,'[65]R-Sched Sample'!$B$40:$C$43,'[65]R-Sched Sample'!$F$7:$F$11,'[65]R-Sched Sample'!$F$8:$F$12,'[65]R-Sched Sample'!$F$15:$F$19,'[65]R-Sched Sample'!$F$22:$F$26,'[65]R-Sched Sample'!$F$29:$F$30,'[65]R-Sched Sample'!$F$33:$F$37,'[65]R-Sched Sample'!$F$40:$F$43,'[65]R-Sched Sample'!$I$7:$I$11,'[65]R-Sched Sample'!$I$8:$I$12,'[65]R-Sched Sample'!$I$15:$I$19,'[65]R-Sched Sample'!$I$22:$I$26,'[65]R-Sched Sample'!$I$29:$I$30,'[65]R-Sched Sample'!$I$33:$I$37,'[65]R-Sched Sample'!$I$40:$I$43</definedName>
    <definedName name="cell_data1">'[65]R-Sched Sample'!$L$7:$L$11,'[65]R-Sched Sample'!#REF!,'[65]R-Sched Sample'!#REF!,'[65]R-Sched Sample'!$L$8:$L$12,'[65]R-Sched Sample'!#REF!,'[65]R-Sched Sample'!#REF!,'[65]R-Sched Sample'!$L$15:$L$19,'[65]R-Sched Sample'!#REF!,'[65]R-Sched Sample'!#REF!,'[65]R-Sched Sample'!$L$22:$L$26,'[65]R-Sched Sample'!#REF!,'[65]R-Sched Sample'!#REF!,'[65]R-Sched Sample'!$L$29:$L$30,'[65]R-Sched Sample'!#REF!,'[65]R-Sched Sample'!#REF!,'[65]R-Sched Sample'!$L$33:$L$37,'[65]R-Sched Sample'!#REF!,'[65]R-Sched Sample'!#REF!</definedName>
    <definedName name="cell_data2">'[65]R-Sched Sample'!#REF!,'[65]R-Sched Sample'!$L$40:$L$43,'[65]R-Sched Sample'!#REF!,'[65]R-Sched Sample'!#REF!</definedName>
    <definedName name="CHART">'[9]Progress Curve'!$D$35</definedName>
    <definedName name="Chart_Comm_1_30">OFFSET([66]Trend!$C$39,0,COUNTA([66]Trend!$A$39:$IV$39)-('[66]Trend Charts'!$B$1*2)-1,1,('[66]Trend Charts'!$B$1*2))</definedName>
    <definedName name="Chart_Comm_121_150">OFFSET([66]Trend!$C$43,0,COUNTA([66]Trend!$A$43:$IV$43)-('[66]Trend Charts'!$B$1*2)-1,1,('[66]Trend Charts'!$B$1*2))</definedName>
    <definedName name="Chart_Comm_151_180">OFFSET([66]Trend!$C$44,0,COUNTA([66]Trend!$A$44:$IV$44)-('[66]Trend Charts'!$B$1*2)-1,1,('[66]Trend Charts'!$B$1*2))</definedName>
    <definedName name="Chart_Comm_181">OFFSET([66]Trend!$C$45,0,COUNTA([66]Trend!$A$45:$IV$45)-('[66]Trend Charts'!$B$1*2)-1,1,('[66]Trend Charts'!$B$1*2))</definedName>
    <definedName name="Chart_Comm_31_60">OFFSET([66]Trend!$C$40,0,COUNTA([66]Trend!$A$40:$IV$40)-('[66]Trend Charts'!$B$1*2)-1,1,('[66]Trend Charts'!$B$1*2))</definedName>
    <definedName name="Chart_Comm_61_90">OFFSET([66]Trend!$C$41,0,COUNTA([66]Trend!$A$41:$IV$41)-('[66]Trend Charts'!$B$1*2)-1,1,('[66]Trend Charts'!$B$1*2))</definedName>
    <definedName name="Chart_Comm_91_120">OFFSET([66]Trend!$C$42,0,COUNTA([66]Trend!$A$42:$IV$42)-('[66]Trend Charts'!$B$1*2)-1,1,('[66]Trend Charts'!$B$1*2))</definedName>
    <definedName name="Chart_Comm_CreditBal">OFFSET([66]Trend!$C$37,0,COUNTA([66]Trend!$A$37:$IV$37)-('[66]Trend Charts'!$B$1*2)-1,1,('[66]Trend Charts'!$B$1*2))</definedName>
    <definedName name="Chart_Comm_Current">OFFSET([66]Trend!$C$38,0,COUNTA([66]Trend!$A$38:$IV$38)-('[66]Trend Charts'!$B$1*2)-1,1,('[66]Trend Charts'!$B$1*2))</definedName>
    <definedName name="Chart_Data">'[10]97PVModel'!$W$211:$AA$348</definedName>
    <definedName name="Chart_MF_1_30">OFFSET([66]Trend!$C$52,0,COUNTA([66]Trend!$A$52:$IV$52)-('[66]Trend Charts'!$B$1*2)-1,1,('[66]Trend Charts'!$B$1*2))</definedName>
    <definedName name="Chart_MF_121_150">OFFSET([66]Trend!$C$56,0,COUNTA([66]Trend!$A$56:$IV$56)-('[66]Trend Charts'!$B$1*2)-1,1,('[66]Trend Charts'!$B$1*2))</definedName>
    <definedName name="Chart_MF_151_180">OFFSET([66]Trend!$C$57,0,COUNTA([66]Trend!$A$57:$IV$57)-('[66]Trend Charts'!$B$1*2)-1,1,('[66]Trend Charts'!$B$1*2))</definedName>
    <definedName name="Chart_MF_181">OFFSET([66]Trend!$C$58,0,COUNTA([66]Trend!$A$58:$IV$58)-('[66]Trend Charts'!$B$1*2)-1,1,('[66]Trend Charts'!$B$1*2))</definedName>
    <definedName name="Chart_MF_31_60">OFFSET([66]Trend!$C$53,0,COUNTA([66]Trend!$A$53:$IV$53)-('[66]Trend Charts'!$B$1*2)-1,1,('[66]Trend Charts'!$B$1*2))</definedName>
    <definedName name="Chart_MF_61_90">OFFSET([66]Trend!$C$54,0,COUNTA([66]Trend!$A$54:$IV$54)-('[66]Trend Charts'!$B$1*2)-1,1,('[66]Trend Charts'!$B$1*2))</definedName>
    <definedName name="Chart_MF_91_120">OFFSET([66]Trend!$C$55,0,COUNTA([66]Trend!$A$55:$IV$55)-('[66]Trend Charts'!$B$1*2)-1,1,('[66]Trend Charts'!$B$1*2))</definedName>
    <definedName name="Chart_MF_CreditBal">OFFSET([66]Trend!$C$50,0,COUNTA([66]Trend!$A$50:$IV$50)-('[66]Trend Charts'!$B$1*2)-1,1,('[66]Trend Charts'!$B$1*2))</definedName>
    <definedName name="Chart_MF_Current">OFFSET([66]Trend!$C$51,0,COUNTA([66]Trend!$A$51:$IV$51)-('[66]Trend Charts'!$B$1*2)-1,1,('[66]Trend Charts'!$B$1*2))</definedName>
    <definedName name="Chart_Proforma_Comm_Total">OFFSET([66]Trend!$C$88,0,COUNTA([66]Trend!$A$88:$IV$88)-('[66]Trend Charts'!$B$1*2)-1,1,('[66]Trend Charts'!$B$1*2))</definedName>
    <definedName name="Chart_Proforma_MF_Total">OFFSET([66]Trend!$C$101,0,COUNTA([66]Trend!$A$101:$IV$101)-('[66]Trend Charts'!$B$1*2)-1,1,('[66]Trend Charts'!$B$1*2))</definedName>
    <definedName name="Chart_Proforma_Total">OFFSET([66]Trend!$C$75,0,COUNTA([66]Trend!$A$75:$IV$75)-('[66]Trend Charts'!$B$1*2)-1,1,('[66]Trend Charts'!$B$1*2))</definedName>
    <definedName name="Chart_Projection_Aging">OFFSET([66]Trend!$C$146,0,COUNTA([66]Trend!$A$146:$IV$146)-('[66]Trend Charts'!$B$1*2)-1,1,('[66]Trend Charts'!$B$1*2))</definedName>
    <definedName name="Chart_Projection_Percent">OFFSET([66]Trend!$C$150,0,COUNTA([66]Trend!$A$150:$IV$150)-('[66]Trend Charts'!$B$1*2)-1,1,('[66]Trend Charts'!$B$1*2))</definedName>
    <definedName name="Chart_Projection_Proforma">OFFSET([66]Trend!$C$145,0,COUNTA([66]Trend!$A$145:$IV$145)-('[66]Trend Charts'!$B$1*2)-1,1,('[66]Trend Charts'!$B$1*2))</definedName>
    <definedName name="Chart_Projection_Writeoffs">OFFSET([66]Trend!$C$147,0,COUNTA([66]Trend!$A$147:$IV$147)-('[66]Trend Charts'!$B$1*2)-1,1,('[66]Trend Charts'!$B$1*2))</definedName>
    <definedName name="Chart_Reserve_Comm_1_30">OFFSET([66]Trend!$C$186,0,COUNTA([66]Trend!$A$186:$IV$186)-('[66]Trend Charts'!$B$1*2)-2,1,('[66]Trend Charts'!$B$1*2))</definedName>
    <definedName name="Chart_Reserve_Comm_121_150">OFFSET([66]Trend!$C$190,0,COUNTA([66]Trend!$A$190:$IV$190)-('[66]Trend Charts'!$B$1*2)-2,1,('[66]Trend Charts'!$B$1*2))</definedName>
    <definedName name="Chart_Reserve_Comm_151_180">OFFSET([66]Trend!$C$191,0,COUNTA([66]Trend!$A$191:$IV$191)-('[66]Trend Charts'!$B$1*2)-2,1,('[66]Trend Charts'!$B$1*2))</definedName>
    <definedName name="Chart_Reserve_Comm_181">OFFSET([66]Trend!$C$192,0,COUNTA([66]Trend!$A$192:$IV$192)-('[66]Trend Charts'!$B$1*2)-2,1,('[66]Trend Charts'!$B$1*2))</definedName>
    <definedName name="Chart_Reserve_Comm_31_60">OFFSET([66]Trend!$C$187,0,COUNTA([66]Trend!$A$187:$IV$187)-('[66]Trend Charts'!$B$1*2)-2,1,('[66]Trend Charts'!$B$1*2))</definedName>
    <definedName name="Chart_Reserve_Comm_61_90">OFFSET([66]Trend!$C$188,0,COUNTA([66]Trend!$A$188:$IV$188)-('[66]Trend Charts'!$B$1*2)-2,1,('[66]Trend Charts'!$B$1*2))</definedName>
    <definedName name="Chart_Reserve_Comm_91_120">OFFSET([66]Trend!$C$189,0,COUNTA([66]Trend!$A$189:$IV$189)-('[66]Trend Charts'!$B$1*2)-2,1,('[66]Trend Charts'!$B$1*2))</definedName>
    <definedName name="Chart_Reserve_Comm_CreditBal">OFFSET([66]Trend!$C$184,0,COUNTA([66]Trend!$A$184:$IV$184)-('[66]Trend Charts'!$B$1*2)-2,1,('[66]Trend Charts'!$B$1*2))</definedName>
    <definedName name="Chart_Reserve_Comm_Current">OFFSET([66]Trend!$C$185,0,COUNTA([66]Trend!$A$185:$IV$185)-('[66]Trend Charts'!$B$1*2)-2,1,('[66]Trend Charts'!$B$1*2))</definedName>
    <definedName name="Chart_Reserve_Comm_Total">OFFSET([66]Trend!$C$193,0,COUNTA([66]Trend!$A$193:$IV$193)-('[66]Trend Charts'!$B$1*2)-2,1,('[66]Trend Charts'!$B$1*2))</definedName>
    <definedName name="Chart_Reserve_MF_1_30">OFFSET([66]Trend!$C$199,0,COUNTA([66]Trend!$A$199:$IV$199)-('[66]Trend Charts'!$B$1*2)-2,1,('[66]Trend Charts'!$B$1*2))</definedName>
    <definedName name="Chart_Reserve_MF_121_150">OFFSET([66]Trend!$C$203,0,COUNTA([66]Trend!$A$203:$IV$203)-('[66]Trend Charts'!$B$1*2)-2,1,('[66]Trend Charts'!$B$1*2))</definedName>
    <definedName name="Chart_Reserve_MF_151_180">OFFSET([66]Trend!$C$204,0,COUNTA([66]Trend!$A$204:$IV$204)-('[66]Trend Charts'!$B$1*2)-2,1,('[66]Trend Charts'!$B$1*2))</definedName>
    <definedName name="Chart_Reserve_MF_181">OFFSET([66]Trend!$C$205,0,COUNTA([66]Trend!$A$205:$IV$205)-('[66]Trend Charts'!$B$1*2)-2,1,('[66]Trend Charts'!$B$1*2))</definedName>
    <definedName name="Chart_Reserve_MF_31_60">OFFSET([66]Trend!$C$200,0,COUNTA([66]Trend!$A$200:$IV$200)-('[66]Trend Charts'!$B$1*2)-2,1,('[66]Trend Charts'!$B$1*2))</definedName>
    <definedName name="Chart_Reserve_MF_61_90">OFFSET([66]Trend!$C$201,0,COUNTA([66]Trend!$A$201:$IV$201)-('[66]Trend Charts'!$B$1*2)-2,1,('[66]Trend Charts'!$B$1*2))</definedName>
    <definedName name="Chart_Reserve_MF_91_120">OFFSET([66]Trend!$C$202,0,COUNTA([66]Trend!$A$202:$IV$202)-('[66]Trend Charts'!$B$1*2)-2,1,('[66]Trend Charts'!$B$1*2))</definedName>
    <definedName name="Chart_Reserve_MF_CreditBal">OFFSET([66]Trend!$C$197,0,COUNTA([66]Trend!$A$197:$IV$197)-('[66]Trend Charts'!$B$1*2)-2,1,('[66]Trend Charts'!$B$1*2))</definedName>
    <definedName name="Chart_Reserve_MF_Current">OFFSET([66]Trend!$C$198,0,COUNTA([66]Trend!$A$198:$IV$198)-('[66]Trend Charts'!$B$1*2)-2,1,('[66]Trend Charts'!$B$1*2))</definedName>
    <definedName name="Chart_Reserve_MF_Total">OFFSET([66]Trend!$C$206,0,COUNTA([66]Trend!$A$206:$IV$206)-('[66]Trend Charts'!$B$1*2)-2,1,('[66]Trend Charts'!$B$1*2))</definedName>
    <definedName name="Chart_Reserve_Resi_1_30">OFFSET([66]Trend!$C$173,0,COUNTA([66]Trend!$A$173:$IV$173)-('[66]Trend Charts'!$B$1*2)-2,1,('[66]Trend Charts'!$B$1*2))</definedName>
    <definedName name="Chart_Reserve_Resi_121_150">OFFSET([66]Trend!$C$177,0,COUNTA([66]Trend!$A$177:$IV$177)-('[66]Trend Charts'!$B$1*2)-2,1,('[66]Trend Charts'!$B$1*2))</definedName>
    <definedName name="Chart_Reserve_Resi_151_180">OFFSET([66]Trend!$C$178,0,COUNTA([66]Trend!$A$178:$IV$178)-('[66]Trend Charts'!$B$1*2)-2,1,('[66]Trend Charts'!$B$1*2))</definedName>
    <definedName name="Chart_Reserve_Resi_181">OFFSET([66]Trend!$C$179,0,COUNTA([66]Trend!$A$179:$IV$179)-('[66]Trend Charts'!$B$1*2)-2,1,('[66]Trend Charts'!$B$1*2))</definedName>
    <definedName name="Chart_Reserve_Resi_31_60">OFFSET([66]Trend!$C$174,0,COUNTA([66]Trend!$A$174:$IV$174)-('[66]Trend Charts'!$B$1*2)-2,1,('[66]Trend Charts'!$B$1*2))</definedName>
    <definedName name="Chart_Reserve_Resi_61_90">OFFSET([66]Trend!$C$175,0,COUNTA([66]Trend!$A$175:$IV$175)-('[66]Trend Charts'!$B$1*2)-2,1,('[66]Trend Charts'!$B$1*2))</definedName>
    <definedName name="Chart_Reserve_Resi_91_120">OFFSET([66]Trend!$C$176,0,COUNTA([66]Trend!$A$176:$IV$176)-('[66]Trend Charts'!$B$1*2)-2,1,('[66]Trend Charts'!$B$1*2))</definedName>
    <definedName name="Chart_Reserve_Resi_CreditBal">OFFSET([66]Trend!$C$171,0,COUNTA([66]Trend!$A$171:$IV$171)-('[66]Trend Charts'!$B$1*2)-2,1,('[66]Trend Charts'!$B$1*2))</definedName>
    <definedName name="Chart_Reserve_Resi_Current">OFFSET([66]Trend!$C$172,0,COUNTA([66]Trend!$A$172:$IV$172)-('[66]Trend Charts'!$B$1*2)-2,1,('[66]Trend Charts'!$B$1*2))</definedName>
    <definedName name="Chart_Reserve_Resi_Total">OFFSET([66]Trend!$C$180,0,COUNTA([66]Trend!$A$180:$IV$180)-('[66]Trend Charts'!$B$1*2)-2,1,('[66]Trend Charts'!$B$1*2))</definedName>
    <definedName name="Chart_Reserve_UnBilled_AR">OFFSET([66]Trend!$C$154,0,COUNTA([66]Trend!$A$154:$IV$154)-('[66]Trend Charts'!$B$1*2)-2,1,('[66]Trend Charts'!$B$1*2))</definedName>
    <definedName name="Chart_Resi_1_30">OFFSET([66]Trend!$C$26,0,COUNTA([66]Trend!$A$26:$IV$26)-('[66]Trend Charts'!$B$1*2)-1,1,('[66]Trend Charts'!$B$1*2))</definedName>
    <definedName name="Chart_Resi_121_150">OFFSET([66]Trend!$C$30,0,COUNTA([66]Trend!$A$30:$IV$30)-('[66]Trend Charts'!$B$1*2)-1,1,('[66]Trend Charts'!$B$1*2))</definedName>
    <definedName name="Chart_Resi_151_180">OFFSET([66]Trend!$C$31,0,COUNTA([66]Trend!$A$31:$IV$31)-('[66]Trend Charts'!$B$1*2)-1,1,('[66]Trend Charts'!$B$1*2))</definedName>
    <definedName name="Chart_Resi_181">OFFSET([66]Trend!$C$32,0,COUNTA([66]Trend!$A$32:$IV$32)-('[66]Trend Charts'!$B$1*2)-1,1,('[66]Trend Charts'!$B$1*2))</definedName>
    <definedName name="Chart_Resi_31_60">OFFSET([66]Trend!$C$27,0,COUNTA([66]Trend!$A$27:$IV$27)-('[66]Trend Charts'!$B$1*2)-1,1,('[66]Trend Charts'!$B$1*2))</definedName>
    <definedName name="Chart_Resi_61_90">OFFSET([66]Trend!$C$28,0,COUNTA([66]Trend!$A$28:$IV$28)-('[66]Trend Charts'!$B$1*2)-1,1,('[66]Trend Charts'!$B$1*2))</definedName>
    <definedName name="Chart_Resi_91_120">OFFSET([66]Trend!$C$29,0,COUNTA([66]Trend!$A$29:$IV$29)-('[66]Trend Charts'!$B$1*2)-1,1,('[66]Trend Charts'!$B$1*2))</definedName>
    <definedName name="Chart_Resi_CreditBal">OFFSET([66]Trend!$C$24,0,COUNTA([66]Trend!$A$24:$IV$24)-('[66]Trend Charts'!$B$1*2)-1,1,('[66]Trend Charts'!$B$1*2))</definedName>
    <definedName name="Chart_Resi_Current">OFFSET([66]Trend!$C$25,0,COUNTA([66]Trend!$A$25:$IV$25)-('[66]Trend Charts'!$B$1*2)-1,1,('[66]Trend Charts'!$B$1*2))</definedName>
    <definedName name="Chart_UnBilled_AR">OFFSET([66]Trend!$C$7,0,COUNTA([66]Trend!$A$7:$IV$7)-('[66]Trend Charts'!$B$1*2)-1,1,('[66]Trend Charts'!$B$1*2))</definedName>
    <definedName name="CIQWBGuid">"099de4d7-8cd5-44af-9805-857947de0081"</definedName>
    <definedName name="class">'[10]97PVModel'!$B$5:$O$5</definedName>
    <definedName name="CN" localSheetId="4">[67]Sheet1!$C$1</definedName>
    <definedName name="CN" localSheetId="1">[67]Sheet1!$C$1</definedName>
    <definedName name="CN" localSheetId="3">[67]Sheet1!$C$1</definedName>
    <definedName name="CN">[68]Sheet1!$C$1</definedName>
    <definedName name="code_lookup" localSheetId="4">[67]Sheet1!$A$64:$B$69</definedName>
    <definedName name="code_lookup" localSheetId="1">[67]Sheet1!$A$64:$B$69</definedName>
    <definedName name="code_lookup" localSheetId="3">[67]Sheet1!$A$64:$B$69</definedName>
    <definedName name="code_lookup">[68]Sheet1!$A$64:$B$69</definedName>
    <definedName name="col_fin">'[65]R-Sched Sample'!$B$1:$B$65536,'[65]R-Sched Sample'!$C$1:$C$65536,'[65]R-Sched Sample'!#REF!,'[65]R-Sched Sample'!#REF!,'[65]R-Sched Sample'!$F$1:$F$65536,'[65]R-Sched Sample'!$I$1:$I$65536,'[65]R-Sched Sample'!$L$1:$L$65536,'[65]R-Sched Sample'!#REF!,'[65]R-Sched Sample'!#REF!</definedName>
    <definedName name="col_percent">'[65]R-Sched Sample'!$H$1:$H$65536,'[65]R-Sched Sample'!$K$1:$K$65536,'[65]R-Sched Sample'!$N$1:$N$65536,'[65]R-Sched Sample'!#REF!,'[65]R-Sched Sample'!#REF!</definedName>
    <definedName name="colActv">'[69]CCCM-Time'!$D:$D</definedName>
    <definedName name="colActvYr1">'[51]CCCM-Yr1'!$F:$F</definedName>
    <definedName name="colDept">'[69]CCCM-Time'!$A:$A</definedName>
    <definedName name="colSvc">'[69]CCCM-Time'!$B:$B</definedName>
    <definedName name="colType">'[69]CCCM-Time'!$C:$C</definedName>
    <definedName name="column_mid">[70]valuation!$AA$1:$AA$65536,[70]valuation!$R$1:$R$65536,[70]valuation!$I$1:$I$65536</definedName>
    <definedName name="column_mid2">[70]growth!$M$1:$M$65536,[70]growth!$V$1:$V$65536</definedName>
    <definedName name="COLUMNS" localSheetId="4">#REF!</definedName>
    <definedName name="COLUMNS" localSheetId="1">#REF!</definedName>
    <definedName name="COLUMNS" localSheetId="3">#REF!</definedName>
    <definedName name="COLUMNS">#REF!</definedName>
    <definedName name="Company_Name">"Cavalier Homes, Inc."</definedName>
    <definedName name="Concentric_Network__Corp.">"FY99_FY00"</definedName>
    <definedName name="Condensate" hidden="1">{#N/A,#N/A,FALSE,"Earnings release"}</definedName>
    <definedName name="Consol" localSheetId="4">'[71]14. CY Actual Summary Results'!#REF!</definedName>
    <definedName name="Consol" localSheetId="1">'[71]14. CY Actual Summary Results'!#REF!</definedName>
    <definedName name="Consol" localSheetId="3">'[71]14. CY Actual Summary Results'!#REF!</definedName>
    <definedName name="Consol">'[72]14. CY Actual Summary Results'!#REF!</definedName>
    <definedName name="Consolidated" localSheetId="4">'[73]14. CY Actual Summary Results'!#REF!</definedName>
    <definedName name="Consolidated" localSheetId="1">'[73]14. CY Actual Summary Results'!#REF!</definedName>
    <definedName name="Consolidated" localSheetId="3">'[73]14. CY Actual Summary Results'!#REF!</definedName>
    <definedName name="Consolidated">'[73]14. CY Actual Summary Results'!#REF!</definedName>
    <definedName name="Contacts">#REF!</definedName>
    <definedName name="copy1">#REF!</definedName>
    <definedName name="CorpSec_OM_06Actual_Essbase">#REF!</definedName>
    <definedName name="CORPTAX_DATAMAPDEFINITIONS_DataMap_1" hidden="1">#REF!</definedName>
    <definedName name="CORPTAX_DATAMAPDEFINITIONS_DataMap_2" hidden="1">'[74](A) Book to Tax Recon'!#REF!</definedName>
    <definedName name="CORPTAX_DATAMAPDEFINITIONS_DataMap_3" hidden="1">#REF!</definedName>
    <definedName name="cost" hidden="1">{#N/A,#N/A,FALSE,"T COST";#N/A,#N/A,FALSE,"COST_FH"}</definedName>
    <definedName name="COW">#REF!</definedName>
    <definedName name="CPI_02">'[50]5. Escalators'!$C$10</definedName>
    <definedName name="CPI_03">'[50]5. Escalators'!$C$11</definedName>
    <definedName name="CPI_04">'[50]5. Escalators'!$C$12</definedName>
    <definedName name="CPI_05">'[50]5. Escalators'!$C$13</definedName>
    <definedName name="CPI_06">'[50]5. Escalators'!$C$14</definedName>
    <definedName name="CPI_07">'[50]5. Escalators'!$C$15</definedName>
    <definedName name="CPI_08">'[50]5. Escalators'!$C$16</definedName>
    <definedName name="CPI_09">'[50]5. Escalators'!$C$17</definedName>
    <definedName name="Current_1" localSheetId="4">#REF!</definedName>
    <definedName name="Current_1" localSheetId="1">#REF!</definedName>
    <definedName name="Current_1" localSheetId="3">#REF!</definedName>
    <definedName name="Current_1">#REF!</definedName>
    <definedName name="Current_2">#REF!</definedName>
    <definedName name="Current_3">#REF!</definedName>
    <definedName name="Current_Month">[75]Month!$A$5</definedName>
    <definedName name="current_year">'[76]Cognos  instructions'!$B$26</definedName>
    <definedName name="Customers">#REF!</definedName>
    <definedName name="cv" localSheetId="4">[12]!is1b,[12]!is1c,[12]!STATS2,[12]!STATS3</definedName>
    <definedName name="cv" localSheetId="1">[12]!is1b,[12]!is1c,[12]!STATS2,[12]!STATS3</definedName>
    <definedName name="cv">[12]!is1b,[12]!is1c,[12]!STATS2,[12]!STATS3</definedName>
    <definedName name="Cwvu.GREY_ALL." hidden="1">#REF!</definedName>
    <definedName name="CY_YTD">'[76]Cognos  instructions'!$D$25</definedName>
    <definedName name="CYData">'[77]CY TB'!$A$1:$D$1418</definedName>
    <definedName name="d" localSheetId="4">'[15]13. Headcount Forecast'!#REF!</definedName>
    <definedName name="d" localSheetId="1">'[15]13. Headcount Forecast'!#REF!</definedName>
    <definedName name="d" localSheetId="3">'[15]13. Headcount Forecast'!#REF!</definedName>
    <definedName name="d">'[15]13. Headcount Forecast'!#REF!</definedName>
    <definedName name="da" localSheetId="4">[12]!is1b,[12]!is1c,[12]!STATS2,[12]!STATS3</definedName>
    <definedName name="da" localSheetId="1">[12]!is1b,[12]!is1c,[12]!STATS2,[12]!STATS3</definedName>
    <definedName name="da">[12]!is1b,[12]!is1c,[12]!STATS2,[12]!STATS3</definedName>
    <definedName name="DAS">#REF!</definedName>
    <definedName name="DATA" localSheetId="4">#REF!</definedName>
    <definedName name="DATA" localSheetId="1">#REF!</definedName>
    <definedName name="DATA" localSheetId="3">#REF!</definedName>
    <definedName name="DATA">#REF!</definedName>
    <definedName name="data_FIN">'[65]R-Sched Sample'!$B$7:$F$46,'[65]R-Sched Sample'!$I$7:$I$46,'[65]R-Sched Sample'!$L$7:$L$46,'[65]R-Sched Sample'!#REF!,'[65]R-Sched Sample'!#REF!,'[65]R-Sched Sample'!#REF!</definedName>
    <definedName name="data_PER">'[65]R-Sched Sample'!$H$7:$H$46,'[65]R-Sched Sample'!$K$7:$K$46,'[65]R-Sched Sample'!$N$7:$N$46,'[65]R-Sched Sample'!#REF!,'[65]R-Sched Sample'!#REF!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 localSheetId="4">#REF!</definedName>
    <definedName name="_xlnm.Database" localSheetId="1">#REF!</definedName>
    <definedName name="_xlnm.Database" localSheetId="3">#REF!</definedName>
    <definedName name="_xlnm.Database">#REF!</definedName>
    <definedName name="date">[78]notes!$B$1</definedName>
    <definedName name="DATEINC" localSheetId="4">[67]Sheet1!$C$2</definedName>
    <definedName name="DATEINC" localSheetId="1">[67]Sheet1!$C$2</definedName>
    <definedName name="DATEINC" localSheetId="3">[67]Sheet1!$C$2</definedName>
    <definedName name="DATEINC">[68]Sheet1!$C$2</definedName>
    <definedName name="david">[79]MERGER1!$A$44:$T$91,[79]MERGER1!$AB$124:$BC$190,[79]MERGER1!$AB$200:$BC$262,[79]MERGER1!$AB$63:$BC$121,[79]MERGER1!$BI$1:$BY$57,[79]MERGER1!$CA$1:$CV$44,[79]MERGER1!$CY$1:$DT$44</definedName>
    <definedName name="DCCommon">[49]ReportTemplate!$B$102</definedName>
    <definedName name="DCDevelopment">[49]ReportTemplate!$B$92</definedName>
    <definedName name="DCOperating">[49]ReportTemplate!$B$98</definedName>
    <definedName name="DCSustainment">[49]ReportTemplate!$B$88</definedName>
    <definedName name="dd" localSheetId="4">'[80]13. Headcount Forecast'!#REF!</definedName>
    <definedName name="dd" localSheetId="1">'[80]13. Headcount Forecast'!#REF!</definedName>
    <definedName name="dd" localSheetId="3">'[80]13. Headcount Forecast'!#REF!</definedName>
    <definedName name="dd">'[80]13. Headcount Forecast'!#REF!</definedName>
    <definedName name="ddd">'[15]13. Headcount Forecast'!#REF!</definedName>
    <definedName name="dddd">'[81]13. Headcount Forecast'!#REF!</definedName>
    <definedName name="DEC" localSheetId="4">#REF!</definedName>
    <definedName name="DEC" localSheetId="1">#REF!</definedName>
    <definedName name="DEC" localSheetId="3">#REF!</definedName>
    <definedName name="DEC">#REF!</definedName>
    <definedName name="Dec_02_Actual">#REF!</definedName>
    <definedName name="delete" localSheetId="4" hidden="1">{"summary",#N/A,FALSE,"PCR DIRECTORY"}</definedName>
    <definedName name="delete" localSheetId="1" hidden="1">{"summary",#N/A,FALSE,"PCR DIRECTORY"}</definedName>
    <definedName name="delete" localSheetId="3" hidden="1">{"summary",#N/A,FALSE,"PCR DIRECTORY"}</definedName>
    <definedName name="delete" hidden="1">{"summary",#N/A,FALSE,"PCR DIRECTORY"}</definedName>
    <definedName name="DELTA" localSheetId="4" hidden="1">{#N/A,#N/A,FALSE,"Sum6 (1)"}</definedName>
    <definedName name="DELTA" localSheetId="1" hidden="1">{#N/A,#N/A,FALSE,"Sum6 (1)"}</definedName>
    <definedName name="DELTA" localSheetId="3" hidden="1">{#N/A,#N/A,FALSE,"Sum6 (1)"}</definedName>
    <definedName name="DELTA" hidden="1">{#N/A,#N/A,FALSE,"Sum6 (1)"}</definedName>
    <definedName name="Dental_Esc_02">'[50]5. Escalators'!$J$25</definedName>
    <definedName name="Dental_Esc_03">'[50]5. Escalators'!$J$26</definedName>
    <definedName name="Dental_Esc_04">'[50]5. Escalators'!$J$27</definedName>
    <definedName name="Dental_Esc_05">'[50]5. Escalators'!$J$28</definedName>
    <definedName name="Dental_Esc_06">'[50]5. Escalators'!$J$29</definedName>
    <definedName name="Dental_Esc_07">'[50]5. Escalators'!$J$30</definedName>
    <definedName name="Dental_Esc_08">'[50]5. Escalators'!$J$31</definedName>
    <definedName name="Dental_Esc_09">'[50]5. Escalators'!$J$32</definedName>
    <definedName name="Dental_Esc_Rate">'[50]5. Escalators'!$J$23</definedName>
    <definedName name="Dental_forecast">'[31]11. Active Dental'!$A$95:$IV$100</definedName>
    <definedName name="DeptID" localSheetId="4">#REF!</definedName>
    <definedName name="DeptID" localSheetId="1">#REF!</definedName>
    <definedName name="DeptID" localSheetId="3">#REF!</definedName>
    <definedName name="DeptID">#REF!</definedName>
    <definedName name="des" hidden="1">{#N/A,#N/A,FALSE,"Transaction Summary-DTW";#N/A,#N/A,FALSE,"Proforma Five Yr";#N/A,#N/A,FALSE,"Occ and Rate"}</definedName>
    <definedName name="detail_colB">'[65]Cal 8 Sch 1rev1'!$B$1:$B$65536,'[65]Cal 8 Sch 1rev1'!$H$1:$H$65536,'[65]Cal 8 Sch 1rev1'!#REF!,'[65]Cal 8 Sch 1rev1'!$N$1:$N$65536,'[65]Cal 8 Sch 1rev1'!$T$1:$T$65536,'[65]Cal 8 Sch 1rev1'!$Z$1:$Z$65536</definedName>
    <definedName name="detail_colS">'[65]Cal 8 Sch 1rev1'!$E$1:$E$65536,'[65]Cal 8 Sch 1rev1'!#REF!,'[65]Cal 8 Sch 1rev1'!$M$1:$M$65536,'[65]Cal 8 Sch 1rev1'!$S$1:$S$65536,'[65]Cal 8 Sch 1rev1'!$Y$1:$Y$65536</definedName>
    <definedName name="detail_data">'[65]Cal 8 Sch 1rev1'!$B$8:$Z$50,'[65]Cal 8 Sch 1rev1'!#REF!</definedName>
    <definedName name="df" localSheetId="4" hidden="1">{2;#N/A;"R13C16:R17C16";#N/A;"R13C14:R17C15";FALSE;FALSE;FALSE;95;#N/A;#N/A;"R13C19";#N/A;FALSE;FALSE;FALSE;FALSE;#N/A;"";#N/A;FALSE;"";"";#N/A;#N/A;#N/A}</definedName>
    <definedName name="df" localSheetId="1" hidden="1">{2;#N/A;"R13C16:R17C16";#N/A;"R13C14:R17C15";FALSE;FALSE;FALSE;95;#N/A;#N/A;"R13C19";#N/A;FALSE;FALSE;FALSE;FALSE;#N/A;"";#N/A;FALSE;"";"";#N/A;#N/A;#N/A}</definedName>
    <definedName name="df" localSheetId="3" hidden="1">{2;#N/A;"R13C16:R17C16";#N/A;"R13C14:R17C15";FALSE;FALSE;FALSE;95;#N/A;#N/A;"R13C19";#N/A;FALSE;FALSE;FALSE;FALSE;#N/A;"";#N/A;FALSE;"";"";#N/A;#N/A;#N/A}</definedName>
    <definedName name="df" hidden="1">{2;#N/A;"R13C16:R17C16";#N/A;"R13C14:R17C15";FALSE;FALSE;FALSE;95;#N/A;#N/A;"R13C19";#N/A;FALSE;FALSE;FALSE;FALSE;#N/A;"";#N/A;FALSE;"";"";#N/A;#N/A;#N/A}</definedName>
    <definedName name="dfd" localSheetId="4">[12]!is1b,[12]!is1c,[12]!STATS2,[12]!STATS3</definedName>
    <definedName name="dfd" localSheetId="1">[12]!is1b,[12]!is1c,[12]!STATS2,[12]!STATS3</definedName>
    <definedName name="dfd">[12]!is1b,[12]!is1c,[12]!STATS2,[12]!STATS3</definedName>
    <definedName name="DirectLoad" localSheetId="4">'[82]Dx_Tariff&amp;COP'!#REF!</definedName>
    <definedName name="DirectLoad" localSheetId="1">'[82]Dx_Tariff&amp;COP'!#REF!</definedName>
    <definedName name="DirectLoad" localSheetId="3">'[82]Dx_Tariff&amp;COP'!#REF!</definedName>
    <definedName name="DirectLoad">'[82]Dx_Tariff&amp;COP'!#REF!</definedName>
    <definedName name="DirectRate" localSheetId="4">#REF!</definedName>
    <definedName name="DirectRate" localSheetId="1">#REF!</definedName>
    <definedName name="DirectRate" localSheetId="3">#REF!</definedName>
    <definedName name="DirectRate">#REF!</definedName>
    <definedName name="DLS">#REF!</definedName>
    <definedName name="DMCommon">[49]ReportTemplate!$B$78</definedName>
    <definedName name="DMCustomer">[49]ReportTemplate!$B$74</definedName>
    <definedName name="DMDevelopment">[49]ReportTemplate!$B$64</definedName>
    <definedName name="DME_BeforeCloseCompleted">"False"</definedName>
    <definedName name="DMK">#REF!</definedName>
    <definedName name="dmoe" hidden="1">"45E1EZH1GI603A6TQ7A2B7Y0J"</definedName>
    <definedName name="DMOperating">[49]ReportTemplate!$B$70</definedName>
    <definedName name="DMSustainment">[49]ReportTemplate!$B$60</definedName>
    <definedName name="doge" localSheetId="4">[12]!is1b,[12]!is1c,[12]!STATS2,[12]!STATS3</definedName>
    <definedName name="doge" localSheetId="1">[12]!is1b,[12]!is1c,[12]!STATS2,[12]!STATS3</definedName>
    <definedName name="doge">[12]!is1b,[12]!is1c,[12]!STATS2,[12]!STATS3</definedName>
    <definedName name="DollarFormat" localSheetId="4">#REF!</definedName>
    <definedName name="DollarFormat" localSheetId="1">#REF!</definedName>
    <definedName name="DollarFormat" localSheetId="3">#REF!</definedName>
    <definedName name="DollarFormat">#REF!</definedName>
    <definedName name="DollarFormat_Area">#REF!</definedName>
    <definedName name="download">'[83]Download by month'!$A$3:$R$141</definedName>
    <definedName name="DPC">#REF!</definedName>
    <definedName name="dr" hidden="1">"45E1COOP3K6ZCCKMU61PY1S6R"</definedName>
    <definedName name="Drop_CWIP">'[84]Analysis Summary'!$E$26</definedName>
    <definedName name="ds" localSheetId="4">[12]!is1b,[12]!is1c,[12]!STATS2,[12]!STATS3</definedName>
    <definedName name="ds" localSheetId="1">[12]!is1b,[12]!is1c,[12]!STATS2,[12]!STATS3</definedName>
    <definedName name="ds">[12]!is1b,[12]!is1c,[12]!STATS2,[12]!STATS3</definedName>
    <definedName name="DSPS_actualpayment">'[31]8. DSPS'!$A$13:$IV$18</definedName>
    <definedName name="DSPS_Cum_actualpayment">'[31]8. DSPS'!$A$21:$IV$26</definedName>
    <definedName name="DSPS_Forecastpayment">'[31]8. DSPS'!$A$45:$IV$50</definedName>
    <definedName name="DSUMDATA">'[9]Progress Tables'!$F$14:$K$116</definedName>
    <definedName name="dukfg" localSheetId="4">[12]!is1b,[12]!is1c,[12]!STATS2,[12]!STATS3</definedName>
    <definedName name="dukfg" localSheetId="1">[12]!is1b,[12]!is1c,[12]!STATS2,[12]!STATS3</definedName>
    <definedName name="dukfg">[12]!is1b,[12]!is1c,[12]!STATS2,[12]!STATS3</definedName>
    <definedName name="DXDepr99" localSheetId="4">#REF!</definedName>
    <definedName name="DXDepr99" localSheetId="1">#REF!</definedName>
    <definedName name="DXDepr99" localSheetId="3">#REF!</definedName>
    <definedName name="DXDepr99">#REF!</definedName>
    <definedName name="e" localSheetId="4">'[15]13. Headcount Forecast'!#REF!</definedName>
    <definedName name="e" localSheetId="1">'[15]13. Headcount Forecast'!#REF!</definedName>
    <definedName name="e" localSheetId="3">'[15]13. Headcount Forecast'!#REF!</definedName>
    <definedName name="e">'[15]13. Headcount Forecast'!#REF!</definedName>
    <definedName name="EBNUMBER">'[85]LDC Info'!$E$16</definedName>
    <definedName name="ee" localSheetId="4">'[80]13. Headcount Forecast'!#REF!</definedName>
    <definedName name="ee" localSheetId="1">'[80]13. Headcount Forecast'!#REF!</definedName>
    <definedName name="ee" localSheetId="3">'[80]13. Headcount Forecast'!#REF!</definedName>
    <definedName name="ee">'[80]13. Headcount Forecast'!#REF!</definedName>
    <definedName name="eee" localSheetId="4">'[15]13. Headcount Forecast'!#REF!</definedName>
    <definedName name="eee" localSheetId="1">'[15]13. Headcount Forecast'!#REF!</definedName>
    <definedName name="eee" localSheetId="3">'[15]13. Headcount Forecast'!#REF!</definedName>
    <definedName name="eee">'[15]13. Headcount Forecast'!#REF!</definedName>
    <definedName name="eeeeee">'[15]13. Headcount Forecast'!#REF!</definedName>
    <definedName name="efr" localSheetId="4">[12]!is1b,[12]!is1c,[12]!STATS2,[12]!STATS3</definedName>
    <definedName name="efr" localSheetId="1">[12]!is1b,[12]!is1c,[12]!STATS2,[12]!STATS3</definedName>
    <definedName name="efr">[12]!is1b,[12]!is1c,[12]!STATS2,[12]!STATS3</definedName>
    <definedName name="eLDC_1505" localSheetId="4">#REF!</definedName>
    <definedName name="eLDC_1505" localSheetId="1">#REF!</definedName>
    <definedName name="eLDC_1505" localSheetId="3">#REF!</definedName>
    <definedName name="eLDC_1505">#REF!</definedName>
    <definedName name="ELDCLoad" localSheetId="4">'[82]Dx_Tariff&amp;COP'!#REF!</definedName>
    <definedName name="ELDCLoad" localSheetId="1">'[82]Dx_Tariff&amp;COP'!#REF!</definedName>
    <definedName name="ELDCLoad" localSheetId="3">'[82]Dx_Tariff&amp;COP'!#REF!</definedName>
    <definedName name="ELDCLoad">'[82]Dx_Tariff&amp;COP'!#REF!</definedName>
    <definedName name="ELDCRate" localSheetId="4">#REF!</definedName>
    <definedName name="ELDCRate" localSheetId="1">#REF!</definedName>
    <definedName name="ELDCRate" localSheetId="3">#REF!</definedName>
    <definedName name="ELDCRate">#REF!</definedName>
    <definedName name="EOY">[86]Inputs!$C$4</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rase" hidden="1">{#N/A,#N/A,TRUE,"TOTAL DISTRIBUTION";#N/A,#N/A,TRUE,"SOUTH";#N/A,#N/A,TRUE,"NORTHEAST";#N/A,#N/A,TRUE,"WEST"}</definedName>
    <definedName name="ert" localSheetId="4">[12]!is1b,[12]!is1c,[12]!STATS2,[12]!STATS3</definedName>
    <definedName name="ert" localSheetId="1">[12]!is1b,[12]!is1c,[12]!STATS2,[12]!STATS3</definedName>
    <definedName name="ert">[12]!is1b,[12]!is1c,[12]!STATS2,[12]!STATS3</definedName>
    <definedName name="ert4e" hidden="1">{#N/A,#N/A,TRUE,"TOTAL DISTRIBUTION";#N/A,#N/A,TRUE,"SOUTH";#N/A,#N/A,TRUE,"NORTHEAST";#N/A,#N/A,TRUE,"WEST"}</definedName>
    <definedName name="Ess_300">#REF!</definedName>
    <definedName name="Ess_304">#REF!</definedName>
    <definedName name="etl"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l"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l"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R">[87]ETR!$A$7:$D$93</definedName>
    <definedName name="eu3q" localSheetId="4">[12]!is1b,[12]!is1c,[12]!STATS2,[12]!STATS3</definedName>
    <definedName name="eu3q" localSheetId="1">[12]!is1b,[12]!is1c,[12]!STATS2,[12]!STATS3</definedName>
    <definedName name="eu3q">[12]!is1b,[12]!is1c,[12]!STATS2,[12]!STATS3</definedName>
    <definedName name="EV__LASTREFTIME__" hidden="1">38727.5439351852</definedName>
    <definedName name="evt" localSheetId="4" hidden="1">{#N/A,#N/A,FALSE,"INPUTDATA";#N/A,#N/A,FALSE,"SUMMARY";#N/A,#N/A,FALSE,"CTAREP";#N/A,#N/A,FALSE,"CTBREP";#N/A,#N/A,FALSE,"TURBEFF";#N/A,#N/A,FALSE,"Condenser Performance"}</definedName>
    <definedName name="evt" localSheetId="1" hidden="1">{#N/A,#N/A,FALSE,"INPUTDATA";#N/A,#N/A,FALSE,"SUMMARY";#N/A,#N/A,FALSE,"CTAREP";#N/A,#N/A,FALSE,"CTBREP";#N/A,#N/A,FALSE,"TURBEFF";#N/A,#N/A,FALSE,"Condenser Performance"}</definedName>
    <definedName name="evt" localSheetId="3" hidden="1">{#N/A,#N/A,FALSE,"INPUTDATA";#N/A,#N/A,FALSE,"SUMMARY";#N/A,#N/A,FALSE,"CTAREP";#N/A,#N/A,FALSE,"CTBREP";#N/A,#N/A,FALSE,"TURBEFF";#N/A,#N/A,FALSE,"Condenser Performance"}</definedName>
    <definedName name="evt" hidden="1">{#N/A,#N/A,FALSE,"INPUTDATA";#N/A,#N/A,FALSE,"SUMMARY";#N/A,#N/A,FALSE,"CTAREP";#N/A,#N/A,FALSE,"CTBREP";#N/A,#N/A,FALSE,"TURBEFF";#N/A,#N/A,FALSE,"Condenser Performance"}</definedName>
    <definedName name="exclude" localSheetId="4">#REF!</definedName>
    <definedName name="exclude" localSheetId="1">#REF!</definedName>
    <definedName name="exclude" localSheetId="3">#REF!</definedName>
    <definedName name="exclude">#REF!</definedName>
    <definedName name="f" localSheetId="4">'[15]13. Headcount Forecast'!#REF!</definedName>
    <definedName name="f" localSheetId="1">'[15]13. Headcount Forecast'!#REF!</definedName>
    <definedName name="f" localSheetId="3">'[15]13. Headcount Forecast'!#REF!</definedName>
    <definedName name="f">'[15]13. Headcount Forecast'!#REF!</definedName>
    <definedName name="FA_CURRENT_YEAR" localSheetId="4">#REF!</definedName>
    <definedName name="FA_CURRENT_YEAR" localSheetId="1">#REF!</definedName>
    <definedName name="FA_CURRENT_YEAR" localSheetId="3">#REF!</definedName>
    <definedName name="FA_CURRENT_YEAR">#REF!</definedName>
    <definedName name="FA_PRIOR_YEAR">#REF!</definedName>
    <definedName name="Factor" localSheetId="4">'[88]ETR Analysis'!$F$1</definedName>
    <definedName name="Factor" localSheetId="1">'[88]ETR Analysis'!$F$1</definedName>
    <definedName name="Factor" localSheetId="3">'[88]ETR Analysis'!$F$1</definedName>
    <definedName name="Factor">'[89]ETR Analysis'!$F$1</definedName>
    <definedName name="FCVS">[90]TVHouseholdsbyMarket:Christian!$A$14:$U$1586</definedName>
    <definedName name="FDMbudget">'[83]budget - FDM'!$A$19:$M$34</definedName>
    <definedName name="FEB" localSheetId="4">#REF!</definedName>
    <definedName name="FEB" localSheetId="1">#REF!</definedName>
    <definedName name="FEB" localSheetId="3">#REF!</definedName>
    <definedName name="FEB">#REF!</definedName>
    <definedName name="FebActRetail">'[39]Total from CSS (Retail and MEU)'!$A$9:$X$80</definedName>
    <definedName name="fer" hidden="1">{2;#N/A;"R13C16:R17C16";#N/A;"R13C14:R17C15";FALSE;FALSE;FALSE;95;#N/A;#N/A;"R13C19";#N/A;FALSE;FALSE;FALSE;FALSE;#N/A;"";#N/A;FALSE;"";"";#N/A;#N/A;#N/A}</definedName>
    <definedName name="ferf" localSheetId="4">[12]!is1b,[12]!is1c,[12]!STATS2,[12]!STATS3</definedName>
    <definedName name="ferf" localSheetId="1">[12]!is1b,[12]!is1c,[12]!STATS2,[12]!STATS3</definedName>
    <definedName name="ferf">[12]!is1b,[12]!is1c,[12]!STATS2,[12]!STATS3</definedName>
    <definedName name="ff" localSheetId="4">'[80]13. Headcount Forecast'!#REF!</definedName>
    <definedName name="ff" localSheetId="1">'[80]13. Headcount Forecast'!#REF!</definedName>
    <definedName name="ff" localSheetId="3">'[80]13. Headcount Forecast'!#REF!</definedName>
    <definedName name="ff">'[80]13. Headcount Forecast'!#REF!</definedName>
    <definedName name="fff" localSheetId="4">'[15]13. Headcount Forecast'!#REF!</definedName>
    <definedName name="fff" localSheetId="1">'[15]13. Headcount Forecast'!#REF!</definedName>
    <definedName name="fff" localSheetId="3">'[15]13. Headcount Forecast'!#REF!</definedName>
    <definedName name="fff">'[15]13. Headcount Forecast'!#REF!</definedName>
    <definedName name="ffff" localSheetId="4">'[15]13. Headcount Forecast'!#REF!</definedName>
    <definedName name="ffff" localSheetId="1">'[15]13. Headcount Forecast'!#REF!</definedName>
    <definedName name="ffff" localSheetId="3">'[15]13. Headcount Forecast'!#REF!</definedName>
    <definedName name="ffff">'[15]13. Headcount Forecast'!#REF!</definedName>
    <definedName name="file">[91]A!$A$1</definedName>
    <definedName name="findwrn" hidden="1">{#N/A,#N/A,TRUE,"TOTAL DISTRIBUTION";#N/A,#N/A,TRUE,"SOUTH";#N/A,#N/A,TRUE,"NORTHEAST";#N/A,#N/A,TRUE,"WEST"}</definedName>
    <definedName name="findwrnor" hidden="1">{#N/A,#N/A,TRUE,"TOTAL DSBN";#N/A,#N/A,TRUE,"WEST";#N/A,#N/A,TRUE,"SOUTH";#N/A,#N/A,TRUE,"NORTHEAST"}</definedName>
    <definedName name="FINExtractRange">[70]main!$AH$14:$AH$23,[70]main!$AJ$14:$AP$23</definedName>
    <definedName name="FINISH" hidden="1">{#N/A,#N/A,TRUE,"TOTAL DISTRIBUTION";#N/A,#N/A,TRUE,"SOUTH";#N/A,#N/A,TRUE,"NORTHEAST";#N/A,#N/A,TRUE,"WEST"}</definedName>
    <definedName name="FINOptions">"0,0,1,1,1,0,0,-1,0,0,2,0,"</definedName>
    <definedName name="First_Page" localSheetId="4">#REF!</definedName>
    <definedName name="First_Page" localSheetId="1">#REF!</definedName>
    <definedName name="First_Page" localSheetId="3">#REF!</definedName>
    <definedName name="First_Page">#REF!</definedName>
    <definedName name="FITA_Data">'[92]FIT CY TB'!$A$8:$P$1422</definedName>
    <definedName name="FITA_LOAD" localSheetId="4">'[93]FITA Load'!$A$8:$AD$103</definedName>
    <definedName name="FITA_LOAD" localSheetId="1">'[93]FITA Load'!$A$8:$AD$103</definedName>
    <definedName name="FITA_LOAD" localSheetId="3">'[93]FITA Load'!$A$8:$AD$103</definedName>
    <definedName name="FITA_LOAD">'[94]FITA Load'!$A$8:$AD$103</definedName>
    <definedName name="FIVE">#REF!</definedName>
    <definedName name="Footer" localSheetId="4">#REF!</definedName>
    <definedName name="Footer" localSheetId="1">#REF!</definedName>
    <definedName name="Footer" localSheetId="3">#REF!</definedName>
    <definedName name="Footer">#REF!</definedName>
    <definedName name="ForCumOU" localSheetId="4">[16]Forecast!$A$289:$N$301</definedName>
    <definedName name="ForCumOU" localSheetId="1">[16]Forecast!$A$289:$N$301</definedName>
    <definedName name="ForCumOU" localSheetId="3">[16]Forecast!$A$289:$N$301</definedName>
    <definedName name="ForCumOU">[17]Forecast!$A$289:$N$301</definedName>
    <definedName name="forfeiture">#REF!</definedName>
    <definedName name="Formulas" localSheetId="4">'[73]14. CY Actual Summary Results'!#REF!</definedName>
    <definedName name="Formulas" localSheetId="1">'[73]14. CY Actual Summary Results'!#REF!</definedName>
    <definedName name="Formulas" localSheetId="3">'[73]14. CY Actual Summary Results'!#REF!</definedName>
    <definedName name="Formulas">'[73]14. CY Actual Summary Results'!#REF!</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ward">(1.1^0.25)</definedName>
    <definedName name="ForYEOU" localSheetId="4">'[16]Forecast YE'!$A$274:$N$286</definedName>
    <definedName name="ForYEOU" localSheetId="1">'[16]Forecast YE'!$A$274:$N$286</definedName>
    <definedName name="ForYEOU" localSheetId="3">'[16]Forecast YE'!$A$274:$N$286</definedName>
    <definedName name="ForYEOU">'[17]Forecast YE'!$A$274:$N$286</definedName>
    <definedName name="FPLPAIDS">#REF!</definedName>
    <definedName name="FVRate0">'[95]Input - Proj Info'!$K$113</definedName>
    <definedName name="FVRate1">'[95]Input - Proj Info'!$K$114</definedName>
    <definedName name="FVRate2">'[95]Input - Proj Info'!$K$115</definedName>
    <definedName name="FVRate3">'[95]Input - Proj Info'!$K$116</definedName>
    <definedName name="FVRate4">'[95]Input - Proj Info'!$K$117</definedName>
    <definedName name="FY4nv" localSheetId="4">#REF!</definedName>
    <definedName name="FY4nv" localSheetId="1">#REF!</definedName>
    <definedName name="FY4nv" localSheetId="3">#REF!</definedName>
    <definedName name="FY4nv">#REF!</definedName>
    <definedName name="g" localSheetId="4">'[15]13. Headcount Forecast'!#REF!</definedName>
    <definedName name="g" localSheetId="1">'[15]13. Headcount Forecast'!#REF!</definedName>
    <definedName name="g" localSheetId="3">'[15]13. Headcount Forecast'!#REF!</definedName>
    <definedName name="g">'[15]13. Headcount Forecast'!#REF!</definedName>
    <definedName name="GES">#REF!</definedName>
    <definedName name="ggg">'[15]13. Headcount Forecast'!#REF!</definedName>
    <definedName name="gggg">'[15]13. Headcount Forecast'!#REF!</definedName>
    <definedName name="gggggggggg" hidden="1">{#N/A,#N/A,FALSE,"Aging Summary";#N/A,#N/A,FALSE,"Ratio Analysis";#N/A,#N/A,FALSE,"Test 120 Day Accts";#N/A,#N/A,FALSE,"Tickmarks"}</definedName>
    <definedName name="GL">'[61]GL Input'!$A$9:$N$91</definedName>
    <definedName name="GL_Prior_Year">'[96]2004GL Input'!$A$7:$N$81</definedName>
    <definedName name="GOD" hidden="1">{#N/A,#N/A,TRUE,"Facility-Input";#N/A,#N/A,TRUE,"Graphs";#N/A,#N/A,TRUE,"TOTAL"}</definedName>
    <definedName name="golly" hidden="1">{#N/A,#N/A,TRUE,"Facility-Input";#N/A,#N/A,TRUE,"Graphs";#N/A,#N/A,TRUE,"TOTAL"}</definedName>
    <definedName name="GOODBYE" hidden="1">{#N/A,#N/A,TRUE,"Facility-Input";#N/A,#N/A,TRUE,"Graphs";#N/A,#N/A,TRUE,"TOTAL"}</definedName>
    <definedName name="Graph" localSheetId="4">[12]!is1b,[12]!is1c,[12]!STATS2,[12]!STATS3</definedName>
    <definedName name="Graph" localSheetId="1">[12]!is1b,[12]!is1c,[12]!STATS2,[12]!STATS3</definedName>
    <definedName name="Graph">[12]!is1b,[12]!is1c,[12]!STATS2,[12]!STATS3</definedName>
    <definedName name="Group">[97]Accumulator!$B$2:$C$16</definedName>
    <definedName name="h" localSheetId="4">'[15]13. Headcount Forecast'!#REF!</definedName>
    <definedName name="h" localSheetId="1">'[15]13. Headcount Forecast'!#REF!</definedName>
    <definedName name="h" localSheetId="3">'[15]13. Headcount Forecast'!#REF!</definedName>
    <definedName name="h">'[15]13. Headcount Forecast'!#REF!</definedName>
    <definedName name="h1_inc_input">'[76]Cognos Input'!$A$6:$M$215</definedName>
    <definedName name="hd" hidden="1">{#N/A,#N/A,FALSE,"Aging Summary";#N/A,#N/A,FALSE,"Ratio Analysis";#N/A,#N/A,FALSE,"Test 120 Day Accts";#N/A,#N/A,FALSE,"Tickmarks"}</definedName>
    <definedName name="HEADER" localSheetId="4">#REF!</definedName>
    <definedName name="HEADER" localSheetId="1">#REF!</definedName>
    <definedName name="HEADER" localSheetId="3">#REF!</definedName>
    <definedName name="HEADER">#REF!</definedName>
    <definedName name="HEADER1" localSheetId="4">[67]Sheet1!$A$4</definedName>
    <definedName name="HEADER1" localSheetId="1">[67]Sheet1!$A$4</definedName>
    <definedName name="HEADER1" localSheetId="3">[67]Sheet1!$A$4</definedName>
    <definedName name="HEADER1">[68]Sheet1!$A$4</definedName>
    <definedName name="Health_Esc_02">'[50]5. Escalators'!$I$25</definedName>
    <definedName name="Health_Esc_03">'[50]5. Escalators'!$I$26</definedName>
    <definedName name="Health_Esc_04">'[50]5. Escalators'!$I$27</definedName>
    <definedName name="Health_Esc_05">'[50]5. Escalators'!$I$28</definedName>
    <definedName name="Health_Esc_06">'[50]5. Escalators'!$I$29</definedName>
    <definedName name="Health_Esc_07">'[50]5. Escalators'!$I$30</definedName>
    <definedName name="Health_Esc_08">'[50]5. Escalators'!$I$31</definedName>
    <definedName name="Health_esc_09">'[50]5. Escalators'!$I$32</definedName>
    <definedName name="Health_Esc_Rate">'[50]5. Escalators'!$I$23</definedName>
    <definedName name="hello" hidden="1">{#N/A,#N/A,TRUE,"Facility-Input";#N/A,#N/A,TRUE,"Graphs";#N/A,#N/A,TRUE,"TOTAL"}</definedName>
    <definedName name="hhh">'[15]13. Headcount Forecast'!#REF!</definedName>
    <definedName name="hhhh">'[15]13. Headcount Forecast'!#REF!</definedName>
    <definedName name="hi" hidden="1">{#N/A,#N/A,FALSE,"Aging Summary";#N/A,#N/A,FALSE,"Ratio Analysis";#N/A,#N/A,FALSE,"Test 120 Day Accts";#N/A,#N/A,FALSE,"Tickmarks"}</definedName>
    <definedName name="high" hidden="1">{#N/A,#N/A,TRUE,"TOTAL DSBN";#N/A,#N/A,TRUE,"WEST";#N/A,#N/A,TRUE,"SOUTH";#N/A,#N/A,TRUE,"NORTHEAST"}</definedName>
    <definedName name="HighSum" hidden="1">{#N/A,#N/A,TRUE,"TOTAL DISTRIBUTION";#N/A,#N/A,TRUE,"SOUTH";#N/A,#N/A,TRUE,"NORTHEAST";#N/A,#N/A,TRUE,"WEST"}</definedName>
    <definedName name="home" localSheetId="4" hidden="1">{2;#N/A;"R13C16:R17C16";#N/A;"R13C14:R17C15";FALSE;FALSE;FALSE;95;#N/A;#N/A;"R13C19";#N/A;FALSE;FALSE;FALSE;FALSE;#N/A;"";#N/A;FALSE;"";"";#N/A;#N/A;#N/A}</definedName>
    <definedName name="home" localSheetId="1" hidden="1">{2;#N/A;"R13C16:R17C16";#N/A;"R13C14:R17C15";FALSE;FALSE;FALSE;95;#N/A;#N/A;"R13C19";#N/A;FALSE;FALSE;FALSE;FALSE;#N/A;"";#N/A;FALSE;"";"";#N/A;#N/A;#N/A}</definedName>
    <definedName name="home" localSheetId="3" hidden="1">{2;#N/A;"R13C16:R17C16";#N/A;"R13C14:R17C15";FALSE;FALSE;FALSE;95;#N/A;#N/A;"R13C19";#N/A;FALSE;FALSE;FALSE;FALSE;#N/A;"";#N/A;FALSE;"";"";#N/A;#N/A;#N/A}</definedName>
    <definedName name="home" hidden="1">{2;#N/A;"R13C16:R17C16";#N/A;"R13C14:R17C15";FALSE;FALSE;FALSE;95;#N/A;#N/A;"R13C19";#N/A;FALSE;FALSE;FALSE;FALSE;#N/A;"";#N/A;FALSE;"";"";#N/A;#N/A;#N/A}</definedName>
    <definedName name="HON_1505" localSheetId="4">#REF!</definedName>
    <definedName name="HON_1505" localSheetId="1">#REF!</definedName>
    <definedName name="HON_1505" localSheetId="3">#REF!</definedName>
    <definedName name="HON_1505">#REF!</definedName>
    <definedName name="HTML_CodePage">1252</definedName>
    <definedName name="HTML_Control" localSheetId="4">{"'2003 05 15'!$W$11:$AI$18","'2003 05 15'!$A$1:$V$30"}</definedName>
    <definedName name="HTML_Control" localSheetId="1">{"'2003 05 15'!$W$11:$AI$18","'2003 05 15'!$A$1:$V$30"}</definedName>
    <definedName name="HTML_Control" localSheetId="3">{"'2003 05 15'!$W$11:$AI$18","'2003 05 15'!$A$1:$V$30"}</definedName>
    <definedName name="HTML_Control">{"'2003 05 15'!$W$11:$AI$18","'2003 05 15'!$A$1:$V$30"}</definedName>
    <definedName name="HTML_Control_BIT" localSheetId="4">{"'2003 05 15'!$W$11:$AI$18","'2003 05 15'!$A$1:$V$30"}</definedName>
    <definedName name="HTML_Control_BIT" localSheetId="1">{"'2003 05 15'!$W$11:$AI$18","'2003 05 15'!$A$1:$V$30"}</definedName>
    <definedName name="HTML_Control_BIT" localSheetId="3">{"'2003 05 15'!$W$11:$AI$18","'2003 05 15'!$A$1:$V$30"}</definedName>
    <definedName name="HTML_Control_BIT">{"'2003 05 15'!$W$11:$AI$18","'2003 05 15'!$A$1:$V$30"}</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uh?" localSheetId="4">{"'2003 05 15'!$W$11:$AI$18","'2003 05 15'!$A$1:$V$30"}</definedName>
    <definedName name="Huh?" localSheetId="1">{"'2003 05 15'!$W$11:$AI$18","'2003 05 15'!$A$1:$V$30"}</definedName>
    <definedName name="Huh?" localSheetId="3">{"'2003 05 15'!$W$11:$AI$18","'2003 05 15'!$A$1:$V$30"}</definedName>
    <definedName name="Huh?">{"'2003 05 15'!$W$11:$AI$18","'2003 05 15'!$A$1:$V$30"}</definedName>
    <definedName name="Huh?_BIT" localSheetId="4">{"'2003 05 15'!$W$11:$AI$18","'2003 05 15'!$A$1:$V$30"}</definedName>
    <definedName name="Huh?_BIT" localSheetId="1">{"'2003 05 15'!$W$11:$AI$18","'2003 05 15'!$A$1:$V$30"}</definedName>
    <definedName name="Huh?_BIT" localSheetId="3">{"'2003 05 15'!$W$11:$AI$18","'2003 05 15'!$A$1:$V$30"}</definedName>
    <definedName name="Huh?_BIT">{"'2003 05 15'!$W$11:$AI$18","'2003 05 15'!$A$1:$V$30"}</definedName>
    <definedName name="hwpcoc">#REF!</definedName>
    <definedName name="hwpcoc2">#REF!</definedName>
    <definedName name="Hydro_One_Brampton_Inc.">'[73]14. CY Actual Summary Results'!#REF!</definedName>
    <definedName name="Hydro_One_Remote_Communities_Inc.">'[73]14. CY Actual Summary Results'!#REF!</definedName>
    <definedName name="Hydro_One_Telecom_Inc.">'[73]14. CY Actual Summary Results'!#REF!</definedName>
    <definedName name="i">'[15]13. Headcount Forecast'!#REF!</definedName>
    <definedName name="ii">'[80]13. Headcount Forecast'!#REF!</definedName>
    <definedName name="iii">'[15]13. Headcount Forecast'!#REF!</definedName>
    <definedName name="iiiiii">'[15]13. Headcount Forecast'!#REF!</definedName>
    <definedName name="inc" localSheetId="4">[12]!is1b,[12]!is1c,[12]!STATS2,[12]!STATS3</definedName>
    <definedName name="inc" localSheetId="1">[12]!is1b,[12]!is1c,[12]!STATS2,[12]!STATS3</definedName>
    <definedName name="inc">[12]!is1b,[12]!is1c,[12]!STATS2,[12]!STATS3</definedName>
    <definedName name="index">#REF!</definedName>
    <definedName name="Inergi_OPRB_ACTUAL">'[31]5. OPRB_Inergi'!$A$16:$IV$17</definedName>
    <definedName name="Inergi_OPRB_Budget">'[31]5. OPRB_Inergi'!$A$24:$IV$25</definedName>
    <definedName name="Inergi_OPRB_CUM_Actual">'[31]5. OPRB_Inergi'!$A$20:$IV$21</definedName>
    <definedName name="Inergi_OPRB_Cum_Budget">'[31]5. OPRB_Inergi'!$A$28:$IV$29</definedName>
    <definedName name="InergiTitle">[98]INInrCSO!$B$2</definedName>
    <definedName name="ink" localSheetId="4">[12]!is1b,[12]!is1c,[12]!STATS2,[12]!STATS3</definedName>
    <definedName name="ink" localSheetId="1">[12]!is1b,[12]!is1c,[12]!STATS2,[12]!STATS3</definedName>
    <definedName name="ink">[12]!is1b,[12]!is1c,[12]!STATS2,[12]!STATS3</definedName>
    <definedName name="Input">'[77]Input Sheet'!$A$7:$G$43</definedName>
    <definedName name="Interest_Schedule">#REF!</definedName>
    <definedName name="ipo" hidden="1">{#N/A,#N/A,FALSE,"Aging Summary";#N/A,#N/A,FALSE,"Ratio Analysis";#N/A,#N/A,FALSE,"Test 120 Day Accts";#N/A,#N/A,FALSE,"Tickmarks"}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"c82"</definedName>
    <definedName name="IQ_AVG_SHAREOUTSTANDING" hidden="1">"c83"</definedName>
    <definedName name="IQ_AVG_TEV" hidden="1">"c84"</definedName>
    <definedName name="IQ_AVG_VOLUME" hidden="1">"c1346"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"c6522"</definedName>
    <definedName name="IQ_CONV_DATE" hidden="1">"c2191"</definedName>
    <definedName name="IQ_CONV_EXP_DATE" hidden="1">"c3043"</definedName>
    <definedName name="IQ_CONV_PREMIUM" hidden="1">"c2195"</definedName>
    <definedName name="IQ_CONV_PRICE" hidden="1">"c2193"</definedName>
    <definedName name="IQ_CONV_RATE">"c2192"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CURRENCY_REUT" hidden="1">"c5437"</definedName>
    <definedName name="IQ_EST_DATE" hidden="1">"c1634"</definedName>
    <definedName name="IQ_EST_DATE_REUT" hidden="1">"c5438"</definedName>
    <definedName name="IQ_EST_EPS_DIFF" hidden="1">"c1864"</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SURPRISE">"c1635"</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 hidden="1">"c1575"</definedName>
    <definedName name="IQ_FOREIGN_BRANCHES_U.S._BANKS_LOANS_FDIC">"c6438"</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 hidden="1">"c547"</definedName>
    <definedName name="IQ_IMPAIRMENT_GW" hidden="1">"c548"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1000</definedName>
    <definedName name="IQ_LATESTQ">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800000</definedName>
    <definedName name="IQ_NAMES_REVISION_DATE_">41277.2356134259</definedName>
    <definedName name="IQ_NAMES_REVISION_DATE__1">42298.8973032407</definedName>
    <definedName name="IQ_NAV_ACT_OR_EST">"c2225"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PUT_DATE_SCHEDULE" hidden="1">"c2483"</definedName>
    <definedName name="IQ_PUT_NOTIFICATION" hidden="1">"c2485"</definedName>
    <definedName name="IQ_PUT_PRICE_SCHEDULE" hidden="1">"c2484"</definedName>
    <definedName name="IQ_QTD">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39483.7502777778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130000</definedName>
    <definedName name="IQ_YTW" hidden="1">"c2163"</definedName>
    <definedName name="IQ_YTW_DATE" hidden="1">"c2164"</definedName>
    <definedName name="IQ_YTW_DATE_TYPE" hidden="1">"c2165"</definedName>
    <definedName name="IQ_Z_SCORE" hidden="1">"c1339"</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D40" hidden="1">"$D$41:$D$2543"</definedName>
    <definedName name="IQRD41" hidden="1">"$D$42:$D$2544"</definedName>
    <definedName name="IQRE41" hidden="1">"$E$42:$E$2544"</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j" localSheetId="4">'[15]13. Headcount Forecast'!#REF!</definedName>
    <definedName name="j" localSheetId="1">'[15]13. Headcount Forecast'!#REF!</definedName>
    <definedName name="j" localSheetId="3">'[15]13. Headcount Forecast'!#REF!</definedName>
    <definedName name="j">'[15]13. Headcount Forecast'!#REF!</definedName>
    <definedName name="JAN" localSheetId="4">#REF!</definedName>
    <definedName name="JAN" localSheetId="1">#REF!</definedName>
    <definedName name="JAN" localSheetId="3">#REF!</definedName>
    <definedName name="JAN">#REF!</definedName>
    <definedName name="Jan_03_Estimate_p1">#REF!</definedName>
    <definedName name="Jan_03_Estimate_p2">#REF!</definedName>
    <definedName name="Jan_03_p3">#REF!</definedName>
    <definedName name="Jan_03_p4">#REF!</definedName>
    <definedName name="JE_S">#REF!</definedName>
    <definedName name="jean" localSheetId="4">[12]!is1b,[12]!is1c,[12]!STATS2,[12]!STATS3</definedName>
    <definedName name="jean" localSheetId="1">[12]!is1b,[12]!is1c,[12]!STATS2,[12]!STATS3</definedName>
    <definedName name="jean">[12]!is1b,[12]!is1c,[12]!STATS2,[12]!STATS3</definedName>
    <definedName name="JEG">#REF!</definedName>
    <definedName name="JEH">#REF!</definedName>
    <definedName name="JES">#REF!</definedName>
    <definedName name="JESUS" hidden="1">{#N/A,#N/A,TRUE,"Facility-Input";#N/A,#N/A,TRUE,"Graphs";#N/A,#N/A,TRUE,"TOTAL"}</definedName>
    <definedName name="JGM">#REF!</definedName>
    <definedName name="jh" hidden="1">{#N/A,#N/A,FALSE,"Aging Summary";#N/A,#N/A,FALSE,"Ratio Analysis";#N/A,#N/A,FALSE,"Test 120 Day Accts";#N/A,#N/A,FALSE,"Tickmarks"}</definedName>
    <definedName name="JHG">#REF!</definedName>
    <definedName name="jj" localSheetId="4">'[80]13. Headcount Forecast'!#REF!</definedName>
    <definedName name="jj" localSheetId="1">'[80]13. Headcount Forecast'!#REF!</definedName>
    <definedName name="jj" localSheetId="3">'[80]13. Headcount Forecast'!#REF!</definedName>
    <definedName name="jj">'[80]13. Headcount Forecast'!#REF!</definedName>
    <definedName name="jjj" localSheetId="4">'[15]13. Headcount Forecast'!#REF!</definedName>
    <definedName name="jjj" localSheetId="1">'[15]13. Headcount Forecast'!#REF!</definedName>
    <definedName name="jjj" localSheetId="3">'[15]13. Headcount Forecast'!#REF!</definedName>
    <definedName name="jjj">'[15]13. Headcount Forecast'!#REF!</definedName>
    <definedName name="jjjj" localSheetId="4">'[15]13. Headcount Forecast'!#REF!</definedName>
    <definedName name="jjjj" localSheetId="1">'[15]13. Headcount Forecast'!#REF!</definedName>
    <definedName name="jjjj" localSheetId="3">'[15]13. Headcount Forecast'!#REF!</definedName>
    <definedName name="jjjj">'[15]13. Headcount Forecast'!#REF!</definedName>
    <definedName name="JLB">#REF!</definedName>
    <definedName name="JPH">#REF!</definedName>
    <definedName name="JTP">#REF!</definedName>
    <definedName name="JUL" localSheetId="4">#REF!</definedName>
    <definedName name="JUL" localSheetId="1">#REF!</definedName>
    <definedName name="JUL" localSheetId="3">#REF!</definedName>
    <definedName name="JUL">#REF!</definedName>
    <definedName name="JUN">#REF!</definedName>
    <definedName name="JV1_38_90">#REF!</definedName>
    <definedName name="k" localSheetId="4">'[15]13. Headcount Forecast'!#REF!</definedName>
    <definedName name="k" localSheetId="1">'[15]13. Headcount Forecast'!#REF!</definedName>
    <definedName name="k" localSheetId="3">'[15]13. Headcount Forecast'!#REF!</definedName>
    <definedName name="k">'[15]13. Headcount Forecast'!#REF!</definedName>
    <definedName name="kk" localSheetId="4">'[80]13. Headcount Forecast'!#REF!</definedName>
    <definedName name="kk" localSheetId="1">'[80]13. Headcount Forecast'!#REF!</definedName>
    <definedName name="kk" localSheetId="3">'[80]13. Headcount Forecast'!#REF!</definedName>
    <definedName name="kk">'[80]13. Headcount Forecast'!#REF!</definedName>
    <definedName name="kkk" localSheetId="4">'[15]13. Headcount Forecast'!#REF!</definedName>
    <definedName name="kkk" localSheetId="1">'[15]13. Headcount Forecast'!#REF!</definedName>
    <definedName name="kkk" localSheetId="3">'[15]13. Headcount Forecast'!#REF!</definedName>
    <definedName name="kkk">'[15]13. Headcount Forecast'!#REF!</definedName>
    <definedName name="kkkk" localSheetId="4">'[15]13. Headcount Forecast'!#REF!</definedName>
    <definedName name="kkkk" localSheetId="1">'[15]13. Headcount Forecast'!#REF!</definedName>
    <definedName name="kkkk" localSheetId="3">'[15]13. Headcount Forecast'!#REF!</definedName>
    <definedName name="kkkk">'[15]13. Headcount Forecast'!#REF!</definedName>
    <definedName name="KMD">#REF!</definedName>
    <definedName name="ko" hidden="1">{#N/A,#N/A,FALSE,"Aging Summary";#N/A,#N/A,FALSE,"Ratio Analysis";#N/A,#N/A,FALSE,"Test 120 Day Accts";#N/A,#N/A,FALSE,"Tickmarks"}</definedName>
    <definedName name="l">'[15]13. Headcount Forecast'!#REF!</definedName>
    <definedName name="Labour_Esc_02">'[50]5. Escalators'!$B$25</definedName>
    <definedName name="Labour_Esc_03">'[50]5. Escalators'!$B$26</definedName>
    <definedName name="Labour_Esc_04">'[50]5. Escalators'!$B$27</definedName>
    <definedName name="Labour_Esc_05">'[50]5. Escalators'!$B$28</definedName>
    <definedName name="Labour_Esc_06">'[50]5. Escalators'!$B$29</definedName>
    <definedName name="Labour_Esc_07">'[50]5. Escalators'!$B$30</definedName>
    <definedName name="Labour_Esc_08">'[50]5. Escalators'!$B$31</definedName>
    <definedName name="Labour_Esc_09">'[50]5. Escalators'!$B$32</definedName>
    <definedName name="Lallo">'[99]BK page #5'!$F$20</definedName>
    <definedName name="LAlloc">#REF!</definedName>
    <definedName name="Language" localSheetId="4">#REF!</definedName>
    <definedName name="Language" localSheetId="1">#REF!</definedName>
    <definedName name="Language" localSheetId="3">#REF!</definedName>
    <definedName name="Language">#REF!</definedName>
    <definedName name="last_year">'[76]Cognos  instructions'!$B$27</definedName>
    <definedName name="lborefin">LEFT('[100]lbo-sum'!$Y$13)="Y"</definedName>
    <definedName name="LDC" localSheetId="4">'[82]Dx_Tariff&amp;COP'!#REF!</definedName>
    <definedName name="LDC" localSheetId="1">'[82]Dx_Tariff&amp;COP'!#REF!</definedName>
    <definedName name="LDC" localSheetId="3">'[82]Dx_Tariff&amp;COP'!#REF!</definedName>
    <definedName name="LDC">'[82]Dx_Tariff&amp;COP'!#REF!</definedName>
    <definedName name="LDCkWh" localSheetId="4">'[82]Dx_Tariff&amp;COP'!#REF!</definedName>
    <definedName name="LDCkWh" localSheetId="1">'[82]Dx_Tariff&amp;COP'!#REF!</definedName>
    <definedName name="LDCkWh" localSheetId="3">'[82]Dx_Tariff&amp;COP'!#REF!</definedName>
    <definedName name="LDCkWh">'[82]Dx_Tariff&amp;COP'!#REF!</definedName>
    <definedName name="LDCkWh2" localSheetId="4">'[82]Dx_Tariff&amp;COP'!#REF!</definedName>
    <definedName name="LDCkWh2" localSheetId="1">'[82]Dx_Tariff&amp;COP'!#REF!</definedName>
    <definedName name="LDCkWh2" localSheetId="3">'[82]Dx_Tariff&amp;COP'!#REF!</definedName>
    <definedName name="LDCkWh2">'[82]Dx_Tariff&amp;COP'!#REF!</definedName>
    <definedName name="LDCkWh3" localSheetId="4">'[82]Dx_Tariff&amp;COP'!#REF!</definedName>
    <definedName name="LDCkWh3" localSheetId="1">'[82]Dx_Tariff&amp;COP'!#REF!</definedName>
    <definedName name="LDCkWh3" localSheetId="3">'[82]Dx_Tariff&amp;COP'!#REF!</definedName>
    <definedName name="LDCkWh3">'[82]Dx_Tariff&amp;COP'!#REF!</definedName>
    <definedName name="LDCLoads" localSheetId="4">'[82]Dx_Tariff&amp;COP'!#REF!</definedName>
    <definedName name="LDCLoads" localSheetId="1">'[82]Dx_Tariff&amp;COP'!#REF!</definedName>
    <definedName name="LDCLoads" localSheetId="3">'[82]Dx_Tariff&amp;COP'!#REF!</definedName>
    <definedName name="LDCLoads">'[82]Dx_Tariff&amp;COP'!#REF!</definedName>
    <definedName name="LDCRates" localSheetId="4">#REF!</definedName>
    <definedName name="LDCRates" localSheetId="1">#REF!</definedName>
    <definedName name="LDCRates" localSheetId="3">#REF!</definedName>
    <definedName name="LDCRates">#REF!</definedName>
    <definedName name="LDCRates2">#REF!</definedName>
    <definedName name="LEDGER">#REF!</definedName>
    <definedName name="level" localSheetId="4">[12]!is1b,[12]!is1c,[12]!STATS2,[12]!STATS3</definedName>
    <definedName name="level" localSheetId="1">[12]!is1b,[12]!is1c,[12]!STATS2,[12]!STATS3</definedName>
    <definedName name="level">[12]!is1b,[12]!is1c,[12]!STATS2,[12]!STATS3</definedName>
    <definedName name="lew" localSheetId="4" hidden="1">{#N/A,#N/A,FALSE,"INPUTDATA";#N/A,#N/A,FALSE,"SUMMARY"}</definedName>
    <definedName name="lew" localSheetId="1" hidden="1">{#N/A,#N/A,FALSE,"INPUTDATA";#N/A,#N/A,FALSE,"SUMMARY"}</definedName>
    <definedName name="lew" localSheetId="3" hidden="1">{#N/A,#N/A,FALSE,"INPUTDATA";#N/A,#N/A,FALSE,"SUMMARY"}</definedName>
    <definedName name="lew" hidden="1">{#N/A,#N/A,FALSE,"INPUTDATA";#N/A,#N/A,FALSE,"SUMMARY"}</definedName>
    <definedName name="limcount" hidden="1">2</definedName>
    <definedName name="Liquids" hidden="1">{#N/A,#N/A,FALSE,"Earnings release"}</definedName>
    <definedName name="list">[101]Dropdown!$B$1:$B$4</definedName>
    <definedName name="ListOffset">1</definedName>
    <definedName name="LJG">#REF!</definedName>
    <definedName name="LJK">#REF!</definedName>
    <definedName name="ll">'[80]13. Headcount Forecast'!#REF!</definedName>
    <definedName name="lll" localSheetId="4" hidden="1">{#N/A,#N/A,FALSE,"INPUTDATA";#N/A,#N/A,FALSE,"SUMMARY";#N/A,#N/A,FALSE,"CTAREP";#N/A,#N/A,FALSE,"CTBREP";#N/A,#N/A,FALSE,"TURBEFF";#N/A,#N/A,FALSE,"Condenser Performance"}</definedName>
    <definedName name="lll" localSheetId="1" hidden="1">{#N/A,#N/A,FALSE,"INPUTDATA";#N/A,#N/A,FALSE,"SUMMARY";#N/A,#N/A,FALSE,"CTAREP";#N/A,#N/A,FALSE,"CTBREP";#N/A,#N/A,FALSE,"TURBEFF";#N/A,#N/A,FALSE,"Condenser Performance"}</definedName>
    <definedName name="lll" localSheetId="3" hidden="1">{#N/A,#N/A,FALSE,"INPUTDATA";#N/A,#N/A,FALSE,"SUMMARY";#N/A,#N/A,FALSE,"CTAREP";#N/A,#N/A,FALSE,"CTBREP";#N/A,#N/A,FALSE,"TURBEFF";#N/A,#N/A,FALSE,"Condenser Performance"}</definedName>
    <definedName name="lll" hidden="1">{#N/A,#N/A,FALSE,"INPUTDATA";#N/A,#N/A,FALSE,"SUMMARY";#N/A,#N/A,FALSE,"CTAREP";#N/A,#N/A,FALSE,"CTBREP";#N/A,#N/A,FALSE,"TURBEFF";#N/A,#N/A,FALSE,"Condenser Performance"}</definedName>
    <definedName name="llll">'[15]13. Headcount Forecast'!#REF!</definedName>
    <definedName name="LNSallo">'[99]BK page #5'!$F$37</definedName>
    <definedName name="LoadForecast">'[82]Dx_Tariff&amp;COP'!#REF!</definedName>
    <definedName name="Loads">'[82]Dx_Tariff&amp;COP'!#REF!</definedName>
    <definedName name="lpo" hidden="1">{#N/A,#N/A,FALSE,"Aging Summary";#N/A,#N/A,FALSE,"Ratio Analysis";#N/A,#N/A,FALSE,"Test 120 Day Accts";#N/A,#N/A,FALSE,"Tickmarks"}</definedName>
    <definedName name="lslkjd" hidden="1">'[102]Expense Escalation-Old-dk'!#REF!</definedName>
    <definedName name="LU" localSheetId="4">#REF!</definedName>
    <definedName name="LU" localSheetId="1">#REF!</definedName>
    <definedName name="LU" localSheetId="3">#REF!</definedName>
    <definedName name="LU">#REF!</definedName>
    <definedName name="lvlt" localSheetId="4">[12]!is1b,[12]!is1c,[12]!STATS2,[12]!STATS3</definedName>
    <definedName name="lvlt" localSheetId="1">[12]!is1b,[12]!is1c,[12]!STATS2,[12]!STATS3</definedName>
    <definedName name="lvlt">[12]!is1b,[12]!is1c,[12]!STATS2,[12]!STATS3</definedName>
    <definedName name="LY_YTD">'[76]Cognos  instructions'!$C$25</definedName>
    <definedName name="LYN" localSheetId="4">#REF!</definedName>
    <definedName name="LYN" localSheetId="1">#REF!</definedName>
    <definedName name="LYN" localSheetId="3">#REF!</definedName>
    <definedName name="LYN">#REF!</definedName>
    <definedName name="MACRO">#REF!</definedName>
    <definedName name="MACROS">'[103]01TAXREG'!#REF!</definedName>
    <definedName name="Manual">'[61]Manual Input'!$A$7:$N$24</definedName>
    <definedName name="Manual_Prior_Year">'[96]2004Manual Input'!$A$8:$N$34</definedName>
    <definedName name="MAR" localSheetId="4">#REF!</definedName>
    <definedName name="MAR" localSheetId="1">#REF!</definedName>
    <definedName name="MAR" localSheetId="3">#REF!</definedName>
    <definedName name="MAR">#REF!</definedName>
    <definedName name="MARCOS" localSheetId="4">'[103]01CPPTMP'!#REF!</definedName>
    <definedName name="MARCOS" localSheetId="1">'[103]01CPPTMP'!#REF!</definedName>
    <definedName name="MARCOS" localSheetId="3">'[103]01CPPTMP'!#REF!</definedName>
    <definedName name="MARCOS">'[103]01CPPTMP'!#REF!</definedName>
    <definedName name="margin_growth">[70]growth!$A$1:$A$65536,[70]growth!$Z$1:$Z$65536</definedName>
    <definedName name="margin_main">[70]main!$A$1:$A$65536,[70]main!$Z$1:$Z$65536</definedName>
    <definedName name="margin_matrix">[70]matrix!$A$1:$A$65536,[70]matrix!$AG$1:$AG$65536</definedName>
    <definedName name="margin_notes">[70]main!$AF$1:$AF$65536,[70]main!$AZ$1:$AZ$65536</definedName>
    <definedName name="margin_valuation">[70]valuation!$A$1:$A$65536,[70]valuation!$AI$1:$AI$65536</definedName>
    <definedName name="MARY" hidden="1">{#N/A,#N/A,TRUE,"TOTAL DISTRIBUTION";#N/A,#N/A,TRUE,"SOUTH";#N/A,#N/A,TRUE,"NORTHEAST";#N/A,#N/A,TRUE,"WEST"}</definedName>
    <definedName name="maternity_actualpayment" localSheetId="4">#REF!</definedName>
    <definedName name="maternity_actualpayment" localSheetId="1">#REF!</definedName>
    <definedName name="maternity_actualpayment" localSheetId="3">#REF!</definedName>
    <definedName name="maternity_actualpayment">#REF!</definedName>
    <definedName name="maternity_cum_actualpayment">#REF!</definedName>
    <definedName name="maternity_forecastpayment">#REF!</definedName>
    <definedName name="Max_Mat">#REF!</definedName>
    <definedName name="MAY">#REF!</definedName>
    <definedName name="Mercer_Lab_Esc_Rate">'[104]5. Escalators'!$D$23</definedName>
    <definedName name="MEULoads" localSheetId="4">'[82]Dx_Tariff&amp;COP'!#REF!</definedName>
    <definedName name="MEULoads" localSheetId="1">'[82]Dx_Tariff&amp;COP'!#REF!</definedName>
    <definedName name="MEULoads" localSheetId="3">'[82]Dx_Tariff&amp;COP'!#REF!</definedName>
    <definedName name="MEULoads">'[82]Dx_Tariff&amp;COP'!#REF!</definedName>
    <definedName name="MEUR" localSheetId="4">#REF!</definedName>
    <definedName name="MEUR" localSheetId="1">#REF!</definedName>
    <definedName name="MEUR" localSheetId="3">#REF!</definedName>
    <definedName name="MEUR">#REF!</definedName>
    <definedName name="MEURates">#REF!</definedName>
    <definedName name="MEURTXLoad">'[82]Dx_Tariff&amp;COP'!#REF!</definedName>
    <definedName name="MEURTXRate" localSheetId="4">#REF!</definedName>
    <definedName name="MEURTXRate" localSheetId="1">#REF!</definedName>
    <definedName name="MEURTXRate" localSheetId="3">#REF!</definedName>
    <definedName name="MEURTXRate">#REF!</definedName>
    <definedName name="mgr" localSheetId="4">[67]Sheet1!$B$1:$D$12815</definedName>
    <definedName name="mgr" localSheetId="1">[67]Sheet1!$B$1:$D$12815</definedName>
    <definedName name="mgr" localSheetId="3">[67]Sheet1!$B$1:$D$12815</definedName>
    <definedName name="mgr">[68]Sheet1!$B$1:$D$12815</definedName>
    <definedName name="michael" localSheetId="4">[12]!is1b,[12]!is1c,[12]!STATS2,[12]!STATS3</definedName>
    <definedName name="michael" localSheetId="1">[12]!is1b,[12]!is1c,[12]!STATS2,[12]!STATS3</definedName>
    <definedName name="michael">[12]!is1b,[12]!is1c,[12]!STATS2,[12]!STATS3</definedName>
    <definedName name="mil">[105]notes!$F$1</definedName>
    <definedName name="milko" localSheetId="4">[12]!is1b,[12]!is1c,[12]!STATS2,[12]!STATS3</definedName>
    <definedName name="milko" localSheetId="1">[12]!is1b,[12]!is1c,[12]!STATS2,[12]!STATS3</definedName>
    <definedName name="milko">[12]!is1b,[12]!is1c,[12]!STATS2,[12]!STATS3</definedName>
    <definedName name="million">[106]notes!$J$1</definedName>
    <definedName name="misc1">'[10]97PVModel'!$C$14:$C$17</definedName>
    <definedName name="misc2">'[10]97PVModel'!$C$33:$C$36</definedName>
    <definedName name="misc3">'[10]97PVModel'!$C$52:$C$55</definedName>
    <definedName name="misc4">'[10]97PVModel'!$C$71:$C$74</definedName>
    <definedName name="misc5">'[10]97PVModel'!$C$90:$C$93</definedName>
    <definedName name="misc6">'[10]97PVModel'!$C$109:$C$112</definedName>
    <definedName name="mistie1">#REF!</definedName>
    <definedName name="mistiered">#REF!</definedName>
    <definedName name="mmm">'[107]Apr-03 Method'!$G$5</definedName>
    <definedName name="mmmm" localSheetId="4">'[15]13. Headcount Forecast'!#REF!</definedName>
    <definedName name="mmmm" localSheetId="1">'[15]13. Headcount Forecast'!#REF!</definedName>
    <definedName name="mmmm" localSheetId="3">'[15]13. Headcount Forecast'!#REF!</definedName>
    <definedName name="mmmm">'[15]13. Headcount Forecast'!#REF!</definedName>
    <definedName name="mmmmm">'[15]13. Headcount Forecast'!#REF!</definedName>
    <definedName name="MMW">#REF!</definedName>
    <definedName name="Model_Accounts">'[77]Active Accounts'!$B$11:$B$457</definedName>
    <definedName name="MonitorCol">1</definedName>
    <definedName name="MonitorRow">1</definedName>
    <definedName name="Month">'[108]Month Identifier'!$B$1</definedName>
    <definedName name="MONTH_CHANGE" localSheetId="4">#REF!</definedName>
    <definedName name="MONTH_CHANGE" localSheetId="1">#REF!</definedName>
    <definedName name="MONTH_CHANGE" localSheetId="3">#REF!</definedName>
    <definedName name="MONTH_CHANGE">#REF!</definedName>
    <definedName name="Month_Prior" localSheetId="4">[67]Dx!#REF!</definedName>
    <definedName name="Month_Prior" localSheetId="1">[67]Dx!#REF!</definedName>
    <definedName name="Month_Prior" localSheetId="3">[67]Dx!#REF!</definedName>
    <definedName name="Month_Prior">[68]Dx!#REF!</definedName>
    <definedName name="MONTHS" localSheetId="4">#REF!</definedName>
    <definedName name="MONTHS" localSheetId="1">#REF!</definedName>
    <definedName name="MONTHS" localSheetId="3">#REF!</definedName>
    <definedName name="MONTHS">#REF!</definedName>
    <definedName name="MonthsMultiplier">'[60]8. Empl Future Benefits Expense'!$D$100:$E$104</definedName>
    <definedName name="MSRates">'[109]CCCM-Budget'!$C$149</definedName>
    <definedName name="MWY">#REF!</definedName>
    <definedName name="n"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NA" hidden="1">{#N/A,#N/A,FALSE,"Expenses";#N/A,#N/A,FALSE,"Revenue"}</definedName>
    <definedName name="nada" hidden="1">{2;#N/A;"R13C16:R17C16";#N/A;"R13C14:R17C15";FALSE;FALSE;FALSE;95;#N/A;#N/A;"R13C19";#N/A;FALSE;FALSE;FALSE;FALSE;#N/A;"";#N/A;FALSE;"";"";#N/A;#N/A;#N/A}</definedName>
    <definedName name="naec1">#REF!</definedName>
    <definedName name="naec2">#REF!</definedName>
    <definedName name="naeccoc">#REF!</definedName>
    <definedName name="NAECCOC2">#REF!</definedName>
    <definedName name="name" localSheetId="4">#REF!</definedName>
    <definedName name="name" localSheetId="1">#REF!</definedName>
    <definedName name="name" localSheetId="3">#REF!</definedName>
    <definedName name="name">#REF!</definedName>
    <definedName name="NameTar">[110]Inputs!$C$5</definedName>
    <definedName name="NELDC_kWhs" localSheetId="4">#REF!</definedName>
    <definedName name="NELDC_kWhs" localSheetId="1">#REF!</definedName>
    <definedName name="NELDC_kWhs" localSheetId="3">#REF!</definedName>
    <definedName name="NELDC_kWhs">#REF!</definedName>
    <definedName name="new" localSheetId="4">[67]Sheet1!$A$64:$B$69</definedName>
    <definedName name="new" localSheetId="1">[67]Sheet1!$A$64:$B$69</definedName>
    <definedName name="new" localSheetId="3">[67]Sheet1!$A$64:$B$69</definedName>
    <definedName name="new">[68]Sheet1!$A$64:$B$69</definedName>
    <definedName name="newname" localSheetId="4" hidden="1">{#N/A,#N/A,FALSE,"CAP 1998";#N/A,#N/A,FALSE,"CAP 1999";#N/A,#N/A,FALSE,"CAP 2000";#N/A,#N/A,FALSE,"CAP_2001";#N/A,#N/A,FALSE,"CAP_2002";#N/A,#N/A,FALSE,"MAINT_1998";#N/A,#N/A,FALSE,"MAINT_1999";#N/A,#N/A,FALSE,"MAINT_2000";#N/A,#N/A,FALSE,"MAINT_2001";#N/A,#N/A,FALSE,"MAINT_2002"}</definedName>
    <definedName name="newname" localSheetId="1" hidden="1">{#N/A,#N/A,FALSE,"CAP 1998";#N/A,#N/A,FALSE,"CAP 1999";#N/A,#N/A,FALSE,"CAP 2000";#N/A,#N/A,FALSE,"CAP_2001";#N/A,#N/A,FALSE,"CAP_2002";#N/A,#N/A,FALSE,"MAINT_1998";#N/A,#N/A,FALSE,"MAINT_1999";#N/A,#N/A,FALSE,"MAINT_2000";#N/A,#N/A,FALSE,"MAINT_2001";#N/A,#N/A,FALSE,"MAINT_2002"}</definedName>
    <definedName name="newname" localSheetId="3" hidden="1">{#N/A,#N/A,FALSE,"CAP 1998";#N/A,#N/A,FALSE,"CAP 1999";#N/A,#N/A,FALSE,"CAP 2000";#N/A,#N/A,FALSE,"CAP_2001";#N/A,#N/A,FALSE,"CAP_2002";#N/A,#N/A,FALSE,"MAINT_1998";#N/A,#N/A,FALSE,"MAINT_1999";#N/A,#N/A,FALSE,"MAINT_2000";#N/A,#N/A,FALSE,"MAINT_2001";#N/A,#N/A,FALSE,"MAINT_2002"}</definedName>
    <definedName name="newname" hidden="1">{#N/A,#N/A,FALSE,"CAP 1998";#N/A,#N/A,FALSE,"CAP 1999";#N/A,#N/A,FALSE,"CAP 2000";#N/A,#N/A,FALSE,"CAP_2001";#N/A,#N/A,FALSE,"CAP_2002";#N/A,#N/A,FALSE,"MAINT_1998";#N/A,#N/A,FALSE,"MAINT_1999";#N/A,#N/A,FALSE,"MAINT_2000";#N/A,#N/A,FALSE,"MAINT_2001";#N/A,#N/A,FALSE,"MAINT_2002"}</definedName>
    <definedName name="NewPensionBPERatio">'[50]30. OPRB, OPRB, LTD, SPP, RPP'!$AC$7</definedName>
    <definedName name="NNELDCkWhs" localSheetId="4">'[82]Dx_Tariff&amp;COP'!#REF!</definedName>
    <definedName name="NNELDCkWhs" localSheetId="1">'[82]Dx_Tariff&amp;COP'!#REF!</definedName>
    <definedName name="NNELDCkWhs" localSheetId="3">'[82]Dx_Tariff&amp;COP'!#REF!</definedName>
    <definedName name="NNELDCkWhs">'[82]Dx_Tariff&amp;COP'!#REF!</definedName>
    <definedName name="nnnn">'[15]13. Headcount Forecast'!#REF!</definedName>
    <definedName name="nnnnn">'[15]13. Headcount Forecast'!#REF!</definedName>
    <definedName name="NON_Pensioners_ABO" localSheetId="4">'[53]35. OPRB, OPRB, LTD, SPP, RPP'!$C$8</definedName>
    <definedName name="NON_Pensioners_ABO" localSheetId="1">'[53]35. OPRB, OPRB, LTD, SPP, RPP'!$C$8</definedName>
    <definedName name="NON_Pensioners_ABO" localSheetId="3">'[53]35. OPRB, OPRB, LTD, SPP, RPP'!$C$8</definedName>
    <definedName name="NON_Pensioners_ABO">'[54]35. OPRB, OPRB, LTD, SPP, RPP'!$C$8</definedName>
    <definedName name="Non_Pensioners_PBO" localSheetId="4">'[53]35. OPRB, OPRB, LTD, SPP, RPP'!$B$8</definedName>
    <definedName name="Non_Pensioners_PBO" localSheetId="1">'[53]35. OPRB, OPRB, LTD, SPP, RPP'!$B$8</definedName>
    <definedName name="Non_Pensioners_PBO" localSheetId="3">'[53]35. OPRB, OPRB, LTD, SPP, RPP'!$B$8</definedName>
    <definedName name="Non_Pensioners_PBO">'[54]35. OPRB, OPRB, LTD, SPP, RPP'!$B$8</definedName>
    <definedName name="none" hidden="1">{#N/A,#N/A,TRUE,"TOTAL DISTRIBUTION";#N/A,#N/A,TRUE,"SOUTH";#N/A,#N/A,TRUE,"NORTHEAST";#N/A,#N/A,TRUE,"WEST"}</definedName>
    <definedName name="NonUtil_06Actual_Essbase">#REF!</definedName>
    <definedName name="NOV" localSheetId="4">#REF!</definedName>
    <definedName name="NOV" localSheetId="1">#REF!</definedName>
    <definedName name="NOV" localSheetId="3">#REF!</definedName>
    <definedName name="NOV">#REF!</definedName>
    <definedName name="NR_RPY_CI_HOI_02">'[50]10. Headcount Forecast'!$O$7</definedName>
    <definedName name="NR_RPY_CI_HOI_03">'[50]10. Headcount Forecast'!$O$8</definedName>
    <definedName name="NR_RPY_CI_HOI_04">'[50]10. Headcount Forecast'!$O$9</definedName>
    <definedName name="NR_RPY_CI_HOI_05">'[50]10. Headcount Forecast'!$O$10</definedName>
    <definedName name="NR_RPY_CI_HOI_06">'[50]10. Headcount Forecast'!$O$11</definedName>
    <definedName name="NR_RPY_CI_HOI_07">'[50]10. Headcount Forecast'!$O$12</definedName>
    <definedName name="NR_RPY_CI_HOI_08">'[50]10. Headcount Forecast'!$O$13</definedName>
    <definedName name="NR_RPY_CI_HOI_09">'[50]10. Headcount Forecast'!$O$14</definedName>
    <definedName name="NR_RPY_CI_Mkt_02" localSheetId="4">'[111]13. Headcount Forecast'!#REF!</definedName>
    <definedName name="NR_RPY_CI_Mkt_02" localSheetId="1">'[111]13. Headcount Forecast'!#REF!</definedName>
    <definedName name="NR_RPY_CI_Mkt_02" localSheetId="3">'[111]13. Headcount Forecast'!#REF!</definedName>
    <definedName name="NR_RPY_CI_Mkt_02">'[111]13. Headcount Forecast'!#REF!</definedName>
    <definedName name="NR_RPY_CI_Mkt_03" localSheetId="4">'[111]13. Headcount Forecast'!#REF!</definedName>
    <definedName name="NR_RPY_CI_Mkt_03" localSheetId="1">'[111]13. Headcount Forecast'!#REF!</definedName>
    <definedName name="NR_RPY_CI_Mkt_03" localSheetId="3">'[111]13. Headcount Forecast'!#REF!</definedName>
    <definedName name="NR_RPY_CI_Mkt_03">'[111]13. Headcount Forecast'!#REF!</definedName>
    <definedName name="NR_RPY_CI_Ntw_02">'[50]10. Headcount Forecast'!$O$16</definedName>
    <definedName name="NR_RPY_CI_Ntw_03">'[50]10. Headcount Forecast'!$O$17</definedName>
    <definedName name="NR_RPY_CI_Ntw_04">'[50]10. Headcount Forecast'!$O$18</definedName>
    <definedName name="NR_RPY_CI_Ntw_05">'[50]10. Headcount Forecast'!$O$19</definedName>
    <definedName name="NR_RPY_CI_Ntw_06">'[50]10. Headcount Forecast'!$O$20</definedName>
    <definedName name="NR_RPY_CI_Ntw_07">'[50]10. Headcount Forecast'!$O$21</definedName>
    <definedName name="NR_RPY_CI_Ntw_08">'[50]10. Headcount Forecast'!$O$22</definedName>
    <definedName name="NR_RPY_CI_Ntw_09">'[50]10. Headcount Forecast'!$O$23</definedName>
    <definedName name="NR_RPY_CI_OHE_02" localSheetId="4">'[111]13. Headcount Forecast'!#REF!</definedName>
    <definedName name="NR_RPY_CI_OHE_02" localSheetId="1">'[111]13. Headcount Forecast'!#REF!</definedName>
    <definedName name="NR_RPY_CI_OHE_02" localSheetId="3">'[111]13. Headcount Forecast'!#REF!</definedName>
    <definedName name="NR_RPY_CI_OHE_02">'[111]13. Headcount Forecast'!#REF!</definedName>
    <definedName name="NR_RPY_CI_OHE_03" localSheetId="4">'[111]13. Headcount Forecast'!#REF!</definedName>
    <definedName name="NR_RPY_CI_OHE_03" localSheetId="1">'[111]13. Headcount Forecast'!#REF!</definedName>
    <definedName name="NR_RPY_CI_OHE_03" localSheetId="3">'[111]13. Headcount Forecast'!#REF!</definedName>
    <definedName name="NR_RPY_CI_OHE_03">'[111]13. Headcount Forecast'!#REF!</definedName>
    <definedName name="NR_RPY_CI_OHE_04">'[111]13. Headcount Forecast'!#REF!</definedName>
    <definedName name="NR_RPY_CI_OHE_05">'[111]13. Headcount Forecast'!#REF!</definedName>
    <definedName name="NR_RPY_CI_OHE_06">'[111]13. Headcount Forecast'!#REF!</definedName>
    <definedName name="NR_RPY_CI_OHE_07">'[111]13. Headcount Forecast'!#REF!</definedName>
    <definedName name="NR_RPY_CI_OHE_08">'[111]13. Headcount Forecast'!#REF!</definedName>
    <definedName name="NR_RPY_CI_RC_02">'[50]10. Headcount Forecast'!$O$25</definedName>
    <definedName name="NR_RPY_CI_RC_03">'[50]10. Headcount Forecast'!$O$26</definedName>
    <definedName name="NR_RPY_CI_RC_04">'[50]10. Headcount Forecast'!$O$27</definedName>
    <definedName name="NR_RPY_CI_RC_05">'[50]10. Headcount Forecast'!$O$28</definedName>
    <definedName name="NR_RPY_CI_RC_06">'[50]10. Headcount Forecast'!$O$29</definedName>
    <definedName name="NR_RPY_CI_RC_07">'[50]10. Headcount Forecast'!$O$30</definedName>
    <definedName name="NR_RPY_CI_RC_08">'[50]10. Headcount Forecast'!$O$31</definedName>
    <definedName name="NR_RPY_CI_RC_09">'[50]10. Headcount Forecast'!$O$32</definedName>
    <definedName name="NR_RPY_CI_Tel_02">'[50]10. Headcount Forecast'!$O$34</definedName>
    <definedName name="NR_RPY_CI_Tel_03">'[50]10. Headcount Forecast'!$O$35</definedName>
    <definedName name="NR_RPY_CI_Tel_04">'[50]10. Headcount Forecast'!$O$36</definedName>
    <definedName name="NR_RPY_CI_Tel_05">'[50]10. Headcount Forecast'!$O$37</definedName>
    <definedName name="NR_RPY_CI_Tel_06">'[50]10. Headcount Forecast'!$O$38</definedName>
    <definedName name="NR_RPY_CI_Tel_07">'[50]10. Headcount Forecast'!$O$39</definedName>
    <definedName name="NR_RPY_CI_Tel_08">'[50]10. Headcount Forecast'!$O$40</definedName>
    <definedName name="NR_RPY_CI_Tel_09">'[50]10. Headcount Forecast'!$O$41</definedName>
    <definedName name="NvsASD">"V2003-02-28"</definedName>
    <definedName name="NvsAutoDrillOk">"VN"</definedName>
    <definedName name="NvsElapsedTime">0.0000925925924093463</definedName>
    <definedName name="NvsEndTime">37697.5868518519</definedName>
    <definedName name="NvsInstLang">"VENG"</definedName>
    <definedName name="NvsInstSpec">"%,LS_ACCT_ACT,SBAL,FCURRENCY_CD,V ,VCAD,FBUSINESS_UNIT,TY2K_BU_MODEL,NOHSC CONSOLIDATED,FACCOUNT,TACCT_2002,NREGULATORY ASSETS,FBUSINESS_UNIT,TOHSC_CONSOLIDATED1,NOHSC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"%,XZF.ACCOUNT.PSDetail"</definedName>
    <definedName name="NvsPanelBusUnit">"V1000L"</definedName>
    <definedName name="NvsPanelEffdt">"V1995-01-01"</definedName>
    <definedName name="NvsPanelSetid">"VMFG"</definedName>
    <definedName name="NvsParentRef" localSheetId="4">#REF!</definedName>
    <definedName name="NvsParentRef" localSheetId="1">#REF!</definedName>
    <definedName name="NvsParentRef" localSheetId="3">#REF!</definedName>
    <definedName name="NvsParentRef">#REF!</definedName>
    <definedName name="NvsReqBU">"V900"</definedName>
    <definedName name="NvsReqBUOnly">"VN"</definedName>
    <definedName name="NvsTransLed">"VN"</definedName>
    <definedName name="NvsTreeASD">"V2003-02-28"</definedName>
    <definedName name="NvsValTbl.ACCOUNT">"GL_ACCOUNT_TBL"</definedName>
    <definedName name="NvsValTbl.ACTIVITY_ID">"PROJ_ACTIVITY"</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 localSheetId="4">'[15]13. Headcount Forecast'!#REF!</definedName>
    <definedName name="o" localSheetId="1">'[15]13. Headcount Forecast'!#REF!</definedName>
    <definedName name="o" localSheetId="3">'[15]13. Headcount Forecast'!#REF!</definedName>
    <definedName name="o">'[15]13. Headcount Forecast'!#REF!</definedName>
    <definedName name="OCT" localSheetId="4">#REF!</definedName>
    <definedName name="OCT" localSheetId="1">#REF!</definedName>
    <definedName name="OCT" localSheetId="3">#REF!</definedName>
    <definedName name="OCT">#REF!</definedName>
    <definedName name="OCTASSETS" localSheetId="4">'[112]Oct 08 - By BU'!$B$4:$N$136</definedName>
    <definedName name="OCTASSETS" localSheetId="1">'[112]Oct 08 - By BU'!$B$4:$N$136</definedName>
    <definedName name="OCTASSETS" localSheetId="3">'[112]Oct 08 - By BU'!$B$4:$N$136</definedName>
    <definedName name="OCTASSETS">'[113]Oct 08 - By BU'!$B$4:$N$136</definedName>
    <definedName name="OHP_esc">'[114]5. Escalators'!$K$63</definedName>
    <definedName name="ok" hidden="1">{#N/A,#N/A,FALSE,"Aging Summary";#N/A,#N/A,FALSE,"Ratio Analysis";#N/A,#N/A,FALSE,"Test 120 Day Accts";#N/A,#N/A,FALSE,"Tickmarks"}</definedName>
    <definedName name="Old_Print_Area_A" localSheetId="4">#REF!</definedName>
    <definedName name="Old_Print_Area_A" localSheetId="1">#REF!</definedName>
    <definedName name="Old_Print_Area_A" localSheetId="3">#REF!</definedName>
    <definedName name="Old_Print_Area_A">#REF!</definedName>
    <definedName name="oldname" hidden="1">{#N/A,#N/A,FALSE,"CAP 1998";#N/A,#N/A,FALSE,"CAP 1999";#N/A,#N/A,FALSE,"CAP 2000";#N/A,#N/A,FALSE,"CAP_2001";#N/A,#N/A,FALSE,"CAP_2002";#N/A,#N/A,FALSE,"MAINT_1998";#N/A,#N/A,FALSE,"MAINT_1999";#N/A,#N/A,FALSE,"MAINT_2000";#N/A,#N/A,FALSE,"MAINT_2001";#N/A,#N/A,FALSE,"MAINT_2002"}</definedName>
    <definedName name="olg"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olg"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olg" localSheetId="3" hidden="1">{#N/A,#N/A,FALSE,"Results";#N/A,#N/A,FALSE,"Input Data";#N/A,#N/A,FALSE,"Generation Calculation";#N/A,#N/A,FALSE,"Unit Heat Rate Calculation";#N/A,#N/A,FALSE,"BEFF.XLS";#N/A,#N/A,FALSE,"TURBEFF.XLS";#N/A,#N/A,FALSE,"Final FWH Extraction Flow";#N/A,#N/A,FALSE,"Condenser Performance";#N/A,#N/A,FALSE,"Stage Pressure Correction"}</definedName>
    <definedName name="olg" hidden="1">{#N/A,#N/A,FALSE,"Results";#N/A,#N/A,FALSE,"Input Data";#N/A,#N/A,FALSE,"Generation Calculation";#N/A,#N/A,FALSE,"Unit Heat Rate Calculation";#N/A,#N/A,FALSE,"BEFF.XLS";#N/A,#N/A,FALSE,"TURBEFF.XLS";#N/A,#N/A,FALSE,"Final FWH Extraction Flow";#N/A,#N/A,FALSE,"Condenser Performance";#N/A,#N/A,FALSE,"Stage Pressure Correction"}</definedName>
    <definedName name="OM_06Actual_Essbase">#REF!</definedName>
    <definedName name="OMA" localSheetId="4">[6]Assumpt.!$I$90</definedName>
    <definedName name="OMA" localSheetId="1">[6]Assumpt.!$I$90</definedName>
    <definedName name="OMA" localSheetId="3">[6]Assumpt.!$I$90</definedName>
    <definedName name="OMA">[7]Assumpt.!$I$90</definedName>
    <definedName name="oo" localSheetId="4">'[80]13. Headcount Forecast'!#REF!</definedName>
    <definedName name="oo" localSheetId="1">'[80]13. Headcount Forecast'!#REF!</definedName>
    <definedName name="oo" localSheetId="3">'[80]13. Headcount Forecast'!#REF!</definedName>
    <definedName name="oo">'[80]13. Headcount Forecast'!#REF!</definedName>
    <definedName name="ooo" localSheetId="4">'[15]13. Headcount Forecast'!#REF!</definedName>
    <definedName name="ooo" localSheetId="1">'[15]13. Headcount Forecast'!#REF!</definedName>
    <definedName name="ooo" localSheetId="3">'[15]13. Headcount Forecast'!#REF!</definedName>
    <definedName name="ooo">'[15]13. Headcount Forecast'!#REF!</definedName>
    <definedName name="oooooo">'[15]13. Headcount Forecast'!#REF!</definedName>
    <definedName name="OPEB_actual">'[31]6. OPEB'!$A$23:$IV$28</definedName>
    <definedName name="OPEB_Actualpayment">'[31]6. OPEB'!$A$71:$IV$76</definedName>
    <definedName name="OPEB_Budget">'[31]6. OPEB'!$A$39:$IV$44</definedName>
    <definedName name="OPEB_Cum_Actual">'[31]6. OPEB'!$A$31:$IV$36</definedName>
    <definedName name="OPEB_cum_actualpayment">'[31]6. OPEB'!$A$79:$IV$84</definedName>
    <definedName name="OPEB_Cum_Budget">'[31]6. OPEB'!$A$47:$IV$52</definedName>
    <definedName name="OPEB_forecast">'[31]6. OPEB'!$A$87:$IV$92</definedName>
    <definedName name="opiu" hidden="1">{2;#N/A;"R13C16:R17C16";#N/A;"R13C14:R17C15";FALSE;FALSE;FALSE;95;#N/A;#N/A;"R13C19";#N/A;FALSE;FALSE;FALSE;FALSE;#N/A;"";#N/A;FALSE;"";"";#N/A;#N/A;#N/A}</definedName>
    <definedName name="OPRB_ACTUAL">'[31]4. OPRB H1'!$A$23:$IV$28</definedName>
    <definedName name="OPRB_actualpayment">'[31]4. OPRB H1'!$A$71:$IV$76</definedName>
    <definedName name="OPRB_Budget">'[31]4. OPRB H1'!$A$39:$IV$44</definedName>
    <definedName name="OPRB_CUM_Actual">'[31]4. OPRB H1'!$A$31:$IV$36</definedName>
    <definedName name="OPRB_Cum_actualpayment">'[31]4. OPRB H1'!$A$79:$IV$84</definedName>
    <definedName name="OPRB_CUM_Budget">'[31]4. OPRB H1'!$A$47:$IV$52</definedName>
    <definedName name="OPRB_Cum_Plan" localSheetId="4">#REF!</definedName>
    <definedName name="OPRB_Cum_Plan" localSheetId="1">#REF!</definedName>
    <definedName name="OPRB_Cum_Plan" localSheetId="3">#REF!</definedName>
    <definedName name="OPRB_Cum_Plan">#REF!</definedName>
    <definedName name="OPRB_forecast">'[31]4. OPRB H1'!$A$87:$IV$92</definedName>
    <definedName name="OPRB_gli_cum_to_gwl">'[34]3. Pension Contribution '!$A$149:$IV$154</definedName>
    <definedName name="OPRB_Inergi_CumActualPmt">'[34]5. OPRB_Inergi'!$A$44:$IV$45</definedName>
    <definedName name="OPRB_Inergi_ForecastPmt">'[34]5. OPRB_Inergi'!$A$48:$IV$49</definedName>
    <definedName name="OPRB_MEU_Cumopeningbalance">'[31]9. OPRB MEU'!$A$21:$IV$26</definedName>
    <definedName name="oprb_meu_mth">'[34]9. OPRB MEU'!$A$13:$P$18</definedName>
    <definedName name="OPRB_Plan" localSheetId="4">#REF!</definedName>
    <definedName name="OPRB_Plan" localSheetId="1">#REF!</definedName>
    <definedName name="OPRB_Plan" localSheetId="3">#REF!</definedName>
    <definedName name="OPRB_Plan">#REF!</definedName>
    <definedName name="opy" localSheetId="4">[12]!is1b,[12]!is1c,[12]!STATS2,[12]!STATS3</definedName>
    <definedName name="opy" localSheetId="1">[12]!is1b,[12]!is1c,[12]!STATS2,[12]!STATS3</definedName>
    <definedName name="opy">[12]!is1b,[12]!is1c,[12]!STATS2,[12]!STATS3</definedName>
    <definedName name="Others" localSheetId="4">'[73]14. CY Actual Summary Results'!#REF!</definedName>
    <definedName name="Others" localSheetId="1">'[73]14. CY Actual Summary Results'!#REF!</definedName>
    <definedName name="Others" localSheetId="3">'[73]14. CY Actual Summary Results'!#REF!</definedName>
    <definedName name="Others">'[73]14. CY Actual Summary Results'!#REF!</definedName>
    <definedName name="overhead">'[95]Input - Proj Info'!$I$148</definedName>
    <definedName name="Own">#REF!</definedName>
    <definedName name="Ownership" localSheetId="4">[12]!is1b,[12]!is1c,[12]!STATS2,[12]!STATS3</definedName>
    <definedName name="Ownership" localSheetId="1">[12]!is1b,[12]!is1c,[12]!STATS2,[12]!STATS3</definedName>
    <definedName name="Ownership">[12]!is1b,[12]!is1c,[12]!STATS2,[12]!STATS3</definedName>
    <definedName name="p" localSheetId="4">'[15]13. Headcount Forecast'!#REF!</definedName>
    <definedName name="p" localSheetId="1">'[15]13. Headcount Forecast'!#REF!</definedName>
    <definedName name="p" localSheetId="3">'[15]13. Headcount Forecast'!#REF!</definedName>
    <definedName name="p">'[15]13. Headcount Forecast'!#REF!</definedName>
    <definedName name="Page_Count" localSheetId="4">#REF!</definedName>
    <definedName name="Page_Count" localSheetId="1">#REF!</definedName>
    <definedName name="Page_Count" localSheetId="3">#REF!</definedName>
    <definedName name="Page_Count">#REF!</definedName>
    <definedName name="page1">#REF!</definedName>
    <definedName name="page1a">'[115]1997 PSA'!#REF!</definedName>
    <definedName name="PAGE2">#REF!</definedName>
    <definedName name="page3">#REF!</definedName>
    <definedName name="page4">#REF!</definedName>
    <definedName name="pagenumber1">#REF!</definedName>
    <definedName name="pagenumber3">#REF!</definedName>
    <definedName name="pagenumber4">#REF!</definedName>
    <definedName name="panel">#REF!</definedName>
    <definedName name="PC">'[61]PC Input'!$A$9:$N$38</definedName>
    <definedName name="PC_Prior_Year">'[96]2004PC Input'!$A$8:$N$116</definedName>
    <definedName name="PCap" hidden="1">#REF!</definedName>
    <definedName name="PD_Status">'[116]Dropdown Lists'!$E$2:$E$10</definedName>
    <definedName name="peaks">#REF!</definedName>
    <definedName name="Pension_ACTUAL">'[34]3. Pension'!$D$26:$P$31</definedName>
    <definedName name="Pension_actualpayment">'[31]3. Pension'!$A$74:$IV$79</definedName>
    <definedName name="Pension_Budget">'[34]3. Pension'!$A$42:$Q$47</definedName>
    <definedName name="Pension_CUM_Actual">'[31]3. Pension'!$A$34:$IV$39</definedName>
    <definedName name="Pension_Cum_Actualpayment">'[31]3. Pension'!$A$82:$IV$87</definedName>
    <definedName name="Pension_CUM_Budget">'[34]3. Pension'!$A$50:$O$55</definedName>
    <definedName name="Percent_Area">[117]Trial_Balance!$I$15:$I$50,[117]Trial_Balance!$N$15:$N$50,[117]Trial_Balance!$X$15:$X$50,[117]Trial_Balance!$AC$15:$AC$50</definedName>
    <definedName name="Perrigo" localSheetId="4">[12]!is1b,[12]!is1c,[12]!STATS2,[12]!STATS3</definedName>
    <definedName name="Perrigo" localSheetId="1">[12]!is1b,[12]!is1c,[12]!STATS2,[12]!STATS3</definedName>
    <definedName name="Perrigo">[12]!is1b,[12]!is1c,[12]!STATS2,[12]!STATS3</definedName>
    <definedName name="pig_dig5" localSheetId="4" hidden="1">{#N/A,#N/A,FALSE,"T COST";#N/A,#N/A,FALSE,"COST_FH"}</definedName>
    <definedName name="pig_dig5" localSheetId="1" hidden="1">{#N/A,#N/A,FALSE,"T COST";#N/A,#N/A,FALSE,"COST_FH"}</definedName>
    <definedName name="pig_dig5" localSheetId="3" hidden="1">{#N/A,#N/A,FALSE,"T COST";#N/A,#N/A,FALSE,"COST_FH"}</definedName>
    <definedName name="pig_dig5" hidden="1">{#N/A,#N/A,FALSE,"T COST";#N/A,#N/A,FALSE,"COST_FH"}</definedName>
    <definedName name="pig_dog" localSheetId="4" hidden="1">{2;#N/A;"R13C16:R17C16";#N/A;"R13C14:R17C15";FALSE;FALSE;FALSE;95;#N/A;#N/A;"R13C19";#N/A;FALSE;FALSE;FALSE;FALSE;#N/A;"";#N/A;FALSE;"";"";#N/A;#N/A;#N/A}</definedName>
    <definedName name="pig_dog" localSheetId="1" hidden="1">{2;#N/A;"R13C16:R17C16";#N/A;"R13C14:R17C15";FALSE;FALSE;FALSE;95;#N/A;#N/A;"R13C19";#N/A;FALSE;FALSE;FALSE;FALSE;#N/A;"";#N/A;FALSE;"";"";#N/A;#N/A;#N/A}</definedName>
    <definedName name="pig_dog" localSheetId="3"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4" hidden="1">{"EXCELHLP.HLP!1802";5;10;5;10;13;13;13;8;5;5;10;14;13;13;13;13;5;10;14;13;5;10;1;2;24}</definedName>
    <definedName name="pig_dog\" localSheetId="1" hidden="1">{"EXCELHLP.HLP!1802";5;10;5;10;13;13;13;8;5;5;10;14;13;13;13;13;5;10;14;13;5;10;1;2;24}</definedName>
    <definedName name="pig_dog\" localSheetId="3" hidden="1">{"EXCELHLP.HLP!1802";5;10;5;10;13;13;13;8;5;5;10;14;13;13;13;13;5;10;14;13;5;10;1;2;24}</definedName>
    <definedName name="pig_dog\" hidden="1">{"EXCELHLP.HLP!1802";5;10;5;10;13;13;13;8;5;5;10;14;13;13;13;13;5;10;14;13;5;10;1;2;24}</definedName>
    <definedName name="pig_dog2"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3"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4" hidden="1">{#N/A,#N/A,FALSE,"SUMMARY";#N/A,#N/A,FALSE,"INPUTDATA";#N/A,#N/A,FALSE,"Condenser Performance"}</definedName>
    <definedName name="pig_dog4" localSheetId="1" hidden="1">{#N/A,#N/A,FALSE,"SUMMARY";#N/A,#N/A,FALSE,"INPUTDATA";#N/A,#N/A,FALSE,"Condenser Performance"}</definedName>
    <definedName name="pig_dog4" localSheetId="3" hidden="1">{#N/A,#N/A,FALSE,"SUMMARY";#N/A,#N/A,FALSE,"INPUTDATA";#N/A,#N/A,FALSE,"Condenser Performance"}</definedName>
    <definedName name="pig_dog4" hidden="1">{#N/A,#N/A,FALSE,"SUMMARY";#N/A,#N/A,FALSE,"INPUTDATA";#N/A,#N/A,FALSE,"Condenser Performance"}</definedName>
    <definedName name="pig_dog6" localSheetId="4" hidden="1">{#N/A,#N/A,FALSE,"INPUTDATA";#N/A,#N/A,FALSE,"SUMMARY";#N/A,#N/A,FALSE,"CTAREP";#N/A,#N/A,FALSE,"CTBREP";#N/A,#N/A,FALSE,"TURBEFF";#N/A,#N/A,FALSE,"Condenser Performance"}</definedName>
    <definedName name="pig_dog6" localSheetId="1" hidden="1">{#N/A,#N/A,FALSE,"INPUTDATA";#N/A,#N/A,FALSE,"SUMMARY";#N/A,#N/A,FALSE,"CTAREP";#N/A,#N/A,FALSE,"CTBREP";#N/A,#N/A,FALSE,"TURBEFF";#N/A,#N/A,FALSE,"Condenser Performance"}</definedName>
    <definedName name="pig_dog6" localSheetId="3"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4" hidden="1">{#N/A,#N/A,FALSE,"INPUTDATA";#N/A,#N/A,FALSE,"SUMMARY"}</definedName>
    <definedName name="pig_dog7" localSheetId="1" hidden="1">{#N/A,#N/A,FALSE,"INPUTDATA";#N/A,#N/A,FALSE,"SUMMARY"}</definedName>
    <definedName name="pig_dog7" localSheetId="3" hidden="1">{#N/A,#N/A,FALSE,"INPUTDATA";#N/A,#N/A,FALSE,"SUMMARY"}</definedName>
    <definedName name="pig_dog7" hidden="1">{#N/A,#N/A,FALSE,"INPUTDATA";#N/A,#N/A,FALSE,"SUMMARY"}</definedName>
    <definedName name="pig_dog8" localSheetId="4" hidden="1">{#N/A,#N/A,FALSE,"INPUTDATA";#N/A,#N/A,FALSE,"SUMMARY";#N/A,#N/A,FALSE,"CTAREP";#N/A,#N/A,FALSE,"CTBREP";#N/A,#N/A,FALSE,"PMG4ST86";#N/A,#N/A,FALSE,"TURBEFF";#N/A,#N/A,FALSE,"Condenser Performance"}</definedName>
    <definedName name="pig_dog8" localSheetId="1" hidden="1">{#N/A,#N/A,FALSE,"INPUTDATA";#N/A,#N/A,FALSE,"SUMMARY";#N/A,#N/A,FALSE,"CTAREP";#N/A,#N/A,FALSE,"CTBREP";#N/A,#N/A,FALSE,"PMG4ST86";#N/A,#N/A,FALSE,"TURBEFF";#N/A,#N/A,FALSE,"Condenser Performance"}</definedName>
    <definedName name="pig_dog8" localSheetId="3"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vot" localSheetId="4">[67]Sheet1!$A$15:$O$55</definedName>
    <definedName name="pivot" localSheetId="1">[67]Sheet1!$A$15:$O$55</definedName>
    <definedName name="pivot" localSheetId="3">[67]Sheet1!$A$15:$O$55</definedName>
    <definedName name="pivot">[68]Sheet1!$A$15:$O$55</definedName>
    <definedName name="PJE">#REF!</definedName>
    <definedName name="pka" localSheetId="4" hidden="1">{#N/A,#N/A,FALSE,"INPUTDATA";#N/A,#N/A,FALSE,"SUMMARY";#N/A,#N/A,FALSE,"CTAREP";#N/A,#N/A,FALSE,"CTBREP";#N/A,#N/A,FALSE,"PMG4ST86";#N/A,#N/A,FALSE,"TURBEFF";#N/A,#N/A,FALSE,"Condenser Performance"}</definedName>
    <definedName name="pka" localSheetId="1" hidden="1">{#N/A,#N/A,FALSE,"INPUTDATA";#N/A,#N/A,FALSE,"SUMMARY";#N/A,#N/A,FALSE,"CTAREP";#N/A,#N/A,FALSE,"CTBREP";#N/A,#N/A,FALSE,"PMG4ST86";#N/A,#N/A,FALSE,"TURBEFF";#N/A,#N/A,FALSE,"Condenser Performance"}</definedName>
    <definedName name="pka" localSheetId="3" hidden="1">{#N/A,#N/A,FALSE,"INPUTDATA";#N/A,#N/A,FALSE,"SUMMARY";#N/A,#N/A,FALSE,"CTAREP";#N/A,#N/A,FALSE,"CTBREP";#N/A,#N/A,FALSE,"PMG4ST86";#N/A,#N/A,FALSE,"TURBEFF";#N/A,#N/A,FALSE,"Condenser Performance"}</definedName>
    <definedName name="pka" hidden="1">{#N/A,#N/A,FALSE,"INPUTDATA";#N/A,#N/A,FALSE,"SUMMARY";#N/A,#N/A,FALSE,"CTAREP";#N/A,#N/A,FALSE,"CTBREP";#N/A,#N/A,FALSE,"PMG4ST86";#N/A,#N/A,FALSE,"TURBEFF";#N/A,#N/A,FALSE,"Condenser Performance"}</definedName>
    <definedName name="PlantAlloc">'[118]Pre-97 WS5'!$E$42</definedName>
    <definedName name="pms" localSheetId="4" hidden="1">{"detail305",#N/A,FALSE,"BI-305"}</definedName>
    <definedName name="pms" localSheetId="1" hidden="1">{"detail305",#N/A,FALSE,"BI-305"}</definedName>
    <definedName name="pms" localSheetId="3" hidden="1">{"detail305",#N/A,FALSE,"BI-305"}</definedName>
    <definedName name="pms" hidden="1">{"detail305",#N/A,FALSE,"BI-305"}</definedName>
    <definedName name="pnc" localSheetId="4" hidden="1">{#N/A,#N/A,FALSE,"T COST";#N/A,#N/A,FALSE,"COST_FH"}</definedName>
    <definedName name="pnc" localSheetId="1" hidden="1">{#N/A,#N/A,FALSE,"T COST";#N/A,#N/A,FALSE,"COST_FH"}</definedName>
    <definedName name="pnc" localSheetId="3" hidden="1">{#N/A,#N/A,FALSE,"T COST";#N/A,#N/A,FALSE,"COST_FH"}</definedName>
    <definedName name="pnc" hidden="1">{#N/A,#N/A,FALSE,"T COST";#N/A,#N/A,FALSE,"COST_FH"}</definedName>
    <definedName name="poiuy" hidden="1">{#N/A,#N/A,FALSE,"Aging Summary";#N/A,#N/A,FALSE,"Ratio Analysis";#N/A,#N/A,FALSE,"Test 120 Day Accts";#N/A,#N/A,FALSE,"Tickmarks"}</definedName>
    <definedName name="pp">'[80]13. Headcount Forecast'!#REF!</definedName>
    <definedName name="PPage">#REF!</definedName>
    <definedName name="PPage1">#REF!</definedName>
    <definedName name="PPage2">#REF!</definedName>
    <definedName name="ppp">'[15]13. Headcount Forecast'!#REF!</definedName>
    <definedName name="pppppp">'[15]13. Headcount Forecast'!#REF!</definedName>
    <definedName name="prb" localSheetId="4" hidden="1">{"summary",#N/A,FALSE,"PCR DIRECTORY"}</definedName>
    <definedName name="prb" localSheetId="1" hidden="1">{"summary",#N/A,FALSE,"PCR DIRECTORY"}</definedName>
    <definedName name="prb" localSheetId="3" hidden="1">{"summary",#N/A,FALSE,"PCR DIRECTORY"}</definedName>
    <definedName name="prb" hidden="1">{"summary",#N/A,FALSE,"PCR DIRECTORY"}</definedName>
    <definedName name="prev_qtr_LY_YTD">'[76]Cognos  instructions'!$E$25</definedName>
    <definedName name="prev_qtr_ytd">'[76]Cognos  instructions'!$F$25</definedName>
    <definedName name="PRINT" localSheetId="4">#REF!</definedName>
    <definedName name="PRINT" localSheetId="1">#REF!</definedName>
    <definedName name="PRINT" localSheetId="3">#REF!</definedName>
    <definedName name="PRINT">#REF!</definedName>
    <definedName name="_xlnm.Print_Area" localSheetId="4">'FA-Exhibit CCVA'!$B$9:$Z$469</definedName>
    <definedName name="_xlnm.Print_Area" localSheetId="1">'FA-Exhibit Combined'!$B$1:$Z$468</definedName>
    <definedName name="_xlnm.Print_Area" localSheetId="3">'FA-Exhibit COVID'!$B$9:$Z$469</definedName>
    <definedName name="_xlnm.Print_Area" localSheetId="2">'FA-Exhibit EB-2020-0150'!$B$9:$Z$468</definedName>
    <definedName name="_xlnm.Print_Area">#REF!</definedName>
    <definedName name="PRINT_AREA_MI">#REF!</definedName>
    <definedName name="Print_functionality" localSheetId="4">[119]!Print_functionality</definedName>
    <definedName name="Print_functionality" localSheetId="1">[119]!Print_functionality</definedName>
    <definedName name="Print_functionality">[119]!Print_functionality</definedName>
    <definedName name="Print_List" localSheetId="4">#REF!</definedName>
    <definedName name="Print_List" localSheetId="1">#REF!</definedName>
    <definedName name="Print_List" localSheetId="3">#REF!</definedName>
    <definedName name="Print_List">#REF!</definedName>
    <definedName name="PRINT_OPTIONS">#REF!</definedName>
    <definedName name="Print_Preview">#REF!</definedName>
    <definedName name="Print_Titles_MI">#REF!</definedName>
    <definedName name="Prior_Month">#REF!</definedName>
    <definedName name="Proposed" hidden="1">{#N/A,#N/A,TRUE,"TOTAL DISTRIBUTION";#N/A,#N/A,TRUE,"SOUTH";#N/A,#N/A,TRUE,"NORTHEAST";#N/A,#N/A,TRUE,"WEST"}</definedName>
    <definedName name="Prudential_2002" localSheetId="4">#REF!</definedName>
    <definedName name="Prudential_2002" localSheetId="1">#REF!</definedName>
    <definedName name="Prudential_2002" localSheetId="3">#REF!</definedName>
    <definedName name="Prudential_2002">#REF!</definedName>
    <definedName name="Prudential_2003">#REF!</definedName>
    <definedName name="prys" localSheetId="4" hidden="1">table_inspection</definedName>
    <definedName name="prys" localSheetId="1" hidden="1">table_inspection</definedName>
    <definedName name="prys" hidden="1">table_inspection</definedName>
    <definedName name="psnh1">#REF!</definedName>
    <definedName name="psnh2">#REF!</definedName>
    <definedName name="psnhcoc">#REF!</definedName>
    <definedName name="PSNHCOC2">#REF!</definedName>
    <definedName name="PTFAlloc">'[118]Pre-97 WS5'!$E$13</definedName>
    <definedName name="Purpose">#REF!</definedName>
    <definedName name="PV_Rate">#REF!</definedName>
    <definedName name="PYData">'[77]PY TB'!$A$6:$D$10001</definedName>
    <definedName name="PYTB">'[120]PY TB'!$A:$J</definedName>
    <definedName name="q" localSheetId="4">'[15]13. Headcount Forecast'!#REF!</definedName>
    <definedName name="q" localSheetId="1">'[15]13. Headcount Forecast'!#REF!</definedName>
    <definedName name="q" localSheetId="3">'[15]13. Headcount Forecast'!#REF!</definedName>
    <definedName name="q">'[15]13. Headcount Forecast'!#REF!</definedName>
    <definedName name="q1bpe">'[121]q1 2002'!$A$15:$F$21</definedName>
    <definedName name="qq" localSheetId="4">'[80]13. Headcount Forecast'!#REF!</definedName>
    <definedName name="qq" localSheetId="1">'[80]13. Headcount Forecast'!#REF!</definedName>
    <definedName name="qq" localSheetId="3">'[80]13. Headcount Forecast'!#REF!</definedName>
    <definedName name="qq">'[80]13. Headcount Forecast'!#REF!</definedName>
    <definedName name="qqq" localSheetId="4">'[15]13. Headcount Forecast'!#REF!</definedName>
    <definedName name="qqq" localSheetId="1">'[15]13. Headcount Forecast'!#REF!</definedName>
    <definedName name="qqq" localSheetId="3">'[15]13. Headcount Forecast'!#REF!</definedName>
    <definedName name="qqq">'[15]13. Headcount Forecast'!#REF!</definedName>
    <definedName name="qqqq">'[15]13. Headcount Forecast'!#REF!</definedName>
    <definedName name="qqqqqq">'[15]13. Headcount Forecast'!#REF!</definedName>
    <definedName name="qqqqqqq" localSheetId="4" hidden="1">{#N/A,#N/A,FALSE,"Sum6 (1)"}</definedName>
    <definedName name="qqqqqqq" localSheetId="1" hidden="1">{#N/A,#N/A,FALSE,"Sum6 (1)"}</definedName>
    <definedName name="qqqqqqq" localSheetId="3" hidden="1">{#N/A,#N/A,FALSE,"Sum6 (1)"}</definedName>
    <definedName name="qqqqqqq" hidden="1">{#N/A,#N/A,FALSE,"Sum6 (1)"}</definedName>
    <definedName name="quarter">'[76]Cognos  instructions'!$B$25</definedName>
    <definedName name="RateLookup" localSheetId="4">#REF!</definedName>
    <definedName name="RateLookup" localSheetId="1">#REF!</definedName>
    <definedName name="RateLookup" localSheetId="3">#REF!</definedName>
    <definedName name="RateLookup">#REF!</definedName>
    <definedName name="rateq402" localSheetId="4">'[122]dx non-approved'!$B$10</definedName>
    <definedName name="rateq402" localSheetId="1">'[122]dx non-approved'!$B$10</definedName>
    <definedName name="rateq402" localSheetId="3">'[122]dx non-approved'!$B$10</definedName>
    <definedName name="rateq402">'[123]dx non-approved'!$B$10</definedName>
    <definedName name="RatesScenarios" localSheetId="4">[124]Fcst!#REF!</definedName>
    <definedName name="RatesScenarios" localSheetId="1">[124]Fcst!#REF!</definedName>
    <definedName name="RatesScenarios" localSheetId="3">[124]Fcst!#REF!</definedName>
    <definedName name="RatesScenarios">[124]Fcst!#REF!</definedName>
    <definedName name="RBN" localSheetId="4">[67]Sheet1!$AC$7</definedName>
    <definedName name="RBN" localSheetId="1">[67]Sheet1!$AC$7</definedName>
    <definedName name="RBN" localSheetId="3">[67]Sheet1!$AC$7</definedName>
    <definedName name="RBN">[68]Sheet1!$AC$7</definedName>
    <definedName name="RBU" localSheetId="4">#REF!</definedName>
    <definedName name="RBU" localSheetId="1">#REF!</definedName>
    <definedName name="RBU" localSheetId="3">#REF!</definedName>
    <definedName name="RBU">#REF!</definedName>
    <definedName name="rDeptCode" localSheetId="4">'[125]OUT-Exhibit E'!$C$8:$C$196</definedName>
    <definedName name="rDeptCode" localSheetId="1">'[125]OUT-Exhibit E'!$C$8:$C$196</definedName>
    <definedName name="rDeptCode" localSheetId="3">'[125]OUT-Exhibit E'!$C$8:$C$196</definedName>
    <definedName name="rDeptCode">'[126]OUT-Exhibit E'!$C$8:$C$196</definedName>
    <definedName name="rDeptYrly" localSheetId="4">'[127]CCCM-YearlyAllocatedDollar'!$E$8:$E$269</definedName>
    <definedName name="rDeptYrly" localSheetId="1">'[127]CCCM-YearlyAllocatedDollar'!$E$8:$E$269</definedName>
    <definedName name="rDeptYrly" localSheetId="3">'[127]CCCM-YearlyAllocatedDollar'!$E$8:$E$269</definedName>
    <definedName name="rDeptYrly">'[128]CCCM-YearlyAllocatedDollar'!$E$8:$E$269</definedName>
    <definedName name="Recalculation_Flag" localSheetId="4">#REF!</definedName>
    <definedName name="Recalculation_Flag" localSheetId="1">#REF!</definedName>
    <definedName name="Recalculation_Flag" localSheetId="3">#REF!</definedName>
    <definedName name="Recalculation_Flag">#REF!</definedName>
    <definedName name="RecdTbl" localSheetId="4">'[129]TS Received Table'!$A$6:$Z$494</definedName>
    <definedName name="RecdTbl" localSheetId="1">'[129]TS Received Table'!$A$6:$Z$494</definedName>
    <definedName name="RecdTbl" localSheetId="3">'[129]TS Received Table'!$A$6:$Z$494</definedName>
    <definedName name="RecdTbl">'[130]TS Received Table'!$A$6:$Z$494</definedName>
    <definedName name="refin">LEFT([131]sum!$Y$19)="Y"</definedName>
    <definedName name="Reg_Interest_Data_Input">'[92]Reg Interest'!$A$72:$F$126</definedName>
    <definedName name="Reg_Summary">'[92]4'!$B$16:$AI$304</definedName>
    <definedName name="RemAnnual">'[84]Analysis Summary'!$D$26</definedName>
    <definedName name="rename" hidden="1">{#N/A,#N/A,FALSE,"Aging Summary";#N/A,#N/A,FALSE,"Ratio Analysis";#N/A,#N/A,FALSE,"Test 120 Day Accts";#N/A,#N/A,FALSE,"Tickmarks"}</definedName>
    <definedName name="REPORT">#REF!</definedName>
    <definedName name="Report_Date">[132]notes!$B$3</definedName>
    <definedName name="Report_Month">[132]notes!$B$4</definedName>
    <definedName name="RES">#REF!</definedName>
    <definedName name="RES_CAT" localSheetId="4">#REF!</definedName>
    <definedName name="RES_CAT" localSheetId="1">#REF!</definedName>
    <definedName name="RES_CAT" localSheetId="3">#REF!</definedName>
    <definedName name="RES_CAT">#REF!</definedName>
    <definedName name="RES_SUB_CAT">#REF!</definedName>
    <definedName name="RES_TYPE">#REF!</definedName>
    <definedName name="ResultsData" localSheetId="4">'[129]TS Results Summ 2a'!$A$6:$O$494</definedName>
    <definedName name="ResultsData" localSheetId="1">'[129]TS Results Summ 2a'!$A$6:$O$494</definedName>
    <definedName name="ResultsData" localSheetId="3">'[129]TS Results Summ 2a'!$A$6:$O$494</definedName>
    <definedName name="ResultsData">'[130]TS Results Summ 2a'!$A$6:$O$494</definedName>
    <definedName name="Retailers_1505" localSheetId="4">#REF!</definedName>
    <definedName name="Retailers_1505" localSheetId="1">#REF!</definedName>
    <definedName name="Retailers_1505" localSheetId="3">#REF!</definedName>
    <definedName name="Retailers_1505">#REF!</definedName>
    <definedName name="RetailRates">#REF!</definedName>
    <definedName name="REVERSAL_VAL">'[133]valid values'!$AB$2:$AB$3</definedName>
    <definedName name="Revised_PV_Rates">'[10]97PVModel'!$A$432:$AB$605</definedName>
    <definedName name="rFunc" localSheetId="4">'[127]OUT-Report_Yearly'!$B:$B</definedName>
    <definedName name="rFunc" localSheetId="1">'[127]OUT-Report_Yearly'!$B:$B</definedName>
    <definedName name="rFunc" localSheetId="3">'[127]OUT-Report_Yearly'!$B:$B</definedName>
    <definedName name="rFunc">'[128]OUT-Report_Yearly'!$B:$B</definedName>
    <definedName name="rGroup" localSheetId="4">'[127]OUT-Report_Yearly'!$A:$A</definedName>
    <definedName name="rGroup" localSheetId="1">'[127]OUT-Report_Yearly'!$A:$A</definedName>
    <definedName name="rGroup" localSheetId="3">'[127]OUT-Report_Yearly'!$A:$A</definedName>
    <definedName name="rGroup">'[128]OUT-Report_Yearly'!$A:$A</definedName>
    <definedName name="rGroupCode" localSheetId="4">'[127]CCCM-YearlyAllocatedDollar'!$F:$F</definedName>
    <definedName name="rGroupCode" localSheetId="1">'[127]CCCM-YearlyAllocatedDollar'!$F:$F</definedName>
    <definedName name="rGroupCode" localSheetId="3">'[127]CCCM-YearlyAllocatedDollar'!$F:$F</definedName>
    <definedName name="rGroupCode">'[128]CCCM-YearlyAllocatedDollar'!$F:$F</definedName>
    <definedName name="rgytj" localSheetId="4">[12]!is1b,[12]!is1c,[12]!STATS2,[12]!STATS3</definedName>
    <definedName name="rgytj" localSheetId="1">[12]!is1b,[12]!is1c,[12]!STATS2,[12]!STATS3</definedName>
    <definedName name="rgytj">[12]!is1b,[12]!is1c,[12]!STATS2,[12]!STATS3</definedName>
    <definedName name="RID" localSheetId="4">[117]Trial_Balance!#REF!</definedName>
    <definedName name="RID" localSheetId="1">[117]Trial_Balance!#REF!</definedName>
    <definedName name="RID" localSheetId="3">[117]Trial_Balance!#REF!</definedName>
    <definedName name="RID">[117]Trial_Balance!#REF!</definedName>
    <definedName name="rIndex" localSheetId="4">'[127]OUT-Report_Yearly'!$E:$E</definedName>
    <definedName name="rIndex" localSheetId="1">'[127]OUT-Report_Yearly'!$E:$E</definedName>
    <definedName name="rIndex" localSheetId="3">'[127]OUT-Report_Yearly'!$E:$E</definedName>
    <definedName name="rIndex">'[128]OUT-Report_Yearly'!$E:$E</definedName>
    <definedName name="RiskAfterRecalcMacro">"Maximize_Cap_Structure"</definedName>
    <definedName name="RiskCollectDistributionSamples">2</definedName>
    <definedName name="RiskFixedSeed">1</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ta" hidden="1">{#N/A,#N/A,TRUE,"TOTAL DISTRIBUTION";#N/A,#N/A,TRUE,"SOUTH";#N/A,#N/A,TRUE,"NORTHEAST";#N/A,#N/A,TRUE,"WEST"}</definedName>
    <definedName name="rlw" localSheetId="4">[12]!is1b,[12]!is1c,[12]!STATS2,[12]!STATS3</definedName>
    <definedName name="rlw" localSheetId="1">[12]!is1b,[12]!is1c,[12]!STATS2,[12]!STATS3</definedName>
    <definedName name="rlw">[12]!is1b,[12]!is1c,[12]!STATS2,[12]!STATS3</definedName>
    <definedName name="RMDepr" localSheetId="4">#REF!</definedName>
    <definedName name="RMDepr" localSheetId="1">#REF!</definedName>
    <definedName name="RMDepr" localSheetId="3">#REF!</definedName>
    <definedName name="RMDepr">#REF!</definedName>
    <definedName name="RMM">#REF!</definedName>
    <definedName name="roledata">#REF!</definedName>
    <definedName name="rolegroup">'[134]Role group'!$A$1:$C$8</definedName>
    <definedName name="rolegroupamt">'[134]Role group'!$A$1:$D$8</definedName>
    <definedName name="rOUTGroup" localSheetId="4">'[127]OUT-Report_Yearly'!$D$8:$D$196</definedName>
    <definedName name="rOUTGroup" localSheetId="1">'[127]OUT-Report_Yearly'!$D$8:$D$196</definedName>
    <definedName name="rOUTGroup" localSheetId="3">'[127]OUT-Report_Yearly'!$D$8:$D$196</definedName>
    <definedName name="rOUTGroup">'[128]OUT-Report_Yearly'!$D$8:$D$196</definedName>
    <definedName name="row_blank">'[65]R-Sched Sample'!#REF!,'[65]R-Sched Sample'!$A$14:$IV$14,'[65]R-Sched Sample'!$A$21:$IV$21,'[65]R-Sched Sample'!$A$28:$IV$28,'[65]R-Sched Sample'!$A$31:$IV$31,'[65]R-Sched Sample'!$A$39:$IV$39,'[65]R-Sched Sample'!$A$45:$IV$45</definedName>
    <definedName name="row_data">'[65]R-Sched Sample'!$A$7:$IV$11,'[65]R-Sched Sample'!$A$8:$IV$12,'[65]R-Sched Sample'!$A$15:$IV$19,'[65]R-Sched Sample'!$A$22:$IV$26,'[65]R-Sched Sample'!$A$29:$IV$30,'[65]R-Sched Sample'!$A$33:$IV$37,'[65]R-Sched Sample'!$A$40:$IV$43</definedName>
    <definedName name="row_header">'[65]R-Sched Sample'!#REF!,'[65]R-Sched Sample'!#REF!,'[65]R-Sched Sample'!#REF!,'[65]R-Sched Sample'!$H$5,'[65]R-Sched Sample'!#REF!,'[65]R-Sched Sample'!$A$5:$IV$5,'[65]R-Sched Sample'!#REF!,'[65]R-Sched Sample'!#REF!,'[65]R-Sched Sample'!#REF!,'[65]R-Sched Sample'!$H$5,'[65]R-Sched Sample'!#REF!,'[65]R-Sched Sample'!$A$6:$IV$6,'[65]R-Sched Sample'!$A$32:$IV$32</definedName>
    <definedName name="RPY_CI_Reg_HOI_02">'[50]10. Headcount Forecast'!$I$7</definedName>
    <definedName name="RPY_CI_Reg_HOI_03">'[50]10. Headcount Forecast'!$I$8</definedName>
    <definedName name="RPY_CI_Reg_HOI_04">'[50]10. Headcount Forecast'!$I$9</definedName>
    <definedName name="RPY_CI_Reg_HOI_05">'[50]10. Headcount Forecast'!$I$10</definedName>
    <definedName name="RPY_CI_Reg_HOI_06">'[50]10. Headcount Forecast'!$I$11</definedName>
    <definedName name="RPY_CI_Reg_HOI_07">'[50]10. Headcount Forecast'!$I$12</definedName>
    <definedName name="RPY_CI_Reg_HOI_08">'[50]10. Headcount Forecast'!$I$13</definedName>
    <definedName name="RPY_CI_Reg_HOI_09">'[50]10. Headcount Forecast'!$I$14</definedName>
    <definedName name="RPY_CI_Reg_Mkt_02" localSheetId="4">'[111]13. Headcount Forecast'!#REF!</definedName>
    <definedName name="RPY_CI_Reg_Mkt_02" localSheetId="1">'[111]13. Headcount Forecast'!#REF!</definedName>
    <definedName name="RPY_CI_Reg_Mkt_02" localSheetId="3">'[111]13. Headcount Forecast'!#REF!</definedName>
    <definedName name="RPY_CI_Reg_Mkt_02">'[111]13. Headcount Forecast'!#REF!</definedName>
    <definedName name="RPY_CI_Reg_Mkt_03" localSheetId="4">'[111]13. Headcount Forecast'!#REF!</definedName>
    <definedName name="RPY_CI_Reg_Mkt_03" localSheetId="1">'[111]13. Headcount Forecast'!#REF!</definedName>
    <definedName name="RPY_CI_Reg_Mkt_03" localSheetId="3">'[111]13. Headcount Forecast'!#REF!</definedName>
    <definedName name="RPY_CI_Reg_Mkt_03">'[111]13. Headcount Forecast'!#REF!</definedName>
    <definedName name="RPY_CI_Reg_Ntw_02">'[50]10. Headcount Forecast'!$I$16</definedName>
    <definedName name="RPY_CI_Reg_Ntw_03">'[50]10. Headcount Forecast'!$I$17</definedName>
    <definedName name="RPY_CI_Reg_Ntw_04">'[50]10. Headcount Forecast'!$I$18</definedName>
    <definedName name="RPY_CI_Reg_Ntw_05">'[50]10. Headcount Forecast'!$I$19</definedName>
    <definedName name="RPY_CI_Reg_Ntw_06">'[50]10. Headcount Forecast'!$I$20</definedName>
    <definedName name="RPY_CI_Reg_Ntw_07">'[50]10. Headcount Forecast'!$I$21</definedName>
    <definedName name="RPY_CI_Reg_Ntw_08">'[50]10. Headcount Forecast'!$I$22</definedName>
    <definedName name="RPY_CI_Reg_Ntw_09">'[50]10. Headcount Forecast'!$I$23</definedName>
    <definedName name="RPY_CI_Reg_OHE_02" localSheetId="4">'[111]13. Headcount Forecast'!#REF!</definedName>
    <definedName name="RPY_CI_Reg_OHE_02" localSheetId="1">'[111]13. Headcount Forecast'!#REF!</definedName>
    <definedName name="RPY_CI_Reg_OHE_02" localSheetId="3">'[111]13. Headcount Forecast'!#REF!</definedName>
    <definedName name="RPY_CI_Reg_OHE_02">'[111]13. Headcount Forecast'!#REF!</definedName>
    <definedName name="RPY_CI_Reg_OHE_03" localSheetId="4">'[111]13. Headcount Forecast'!#REF!</definedName>
    <definedName name="RPY_CI_Reg_OHE_03" localSheetId="1">'[111]13. Headcount Forecast'!#REF!</definedName>
    <definedName name="RPY_CI_Reg_OHE_03" localSheetId="3">'[111]13. Headcount Forecast'!#REF!</definedName>
    <definedName name="RPY_CI_Reg_OHE_03">'[111]13. Headcount Forecast'!#REF!</definedName>
    <definedName name="RPY_CI_Reg_OHE_04">'[111]13. Headcount Forecast'!#REF!</definedName>
    <definedName name="RPY_CI_Reg_OHE_05">'[111]13. Headcount Forecast'!#REF!</definedName>
    <definedName name="RPY_CI_Reg_OHE_06">'[111]13. Headcount Forecast'!#REF!</definedName>
    <definedName name="RPY_CI_Reg_OHE_07">'[111]13. Headcount Forecast'!#REF!</definedName>
    <definedName name="RPY_CI_Reg_OHE_08">'[111]13. Headcount Forecast'!#REF!</definedName>
    <definedName name="RPY_CI_Reg_RC_02">'[50]10. Headcount Forecast'!$I$25</definedName>
    <definedName name="RPY_CI_Reg_RC_03">'[50]10. Headcount Forecast'!$I$26</definedName>
    <definedName name="RPY_CI_Reg_RC_04">'[50]10. Headcount Forecast'!$I$27</definedName>
    <definedName name="RPY_CI_Reg_RC_05">'[50]10. Headcount Forecast'!$I$28</definedName>
    <definedName name="RPY_CI_Reg_RC_06">'[50]10. Headcount Forecast'!$I$29</definedName>
    <definedName name="RPY_CI_Reg_RC_07">'[50]10. Headcount Forecast'!$I$30</definedName>
    <definedName name="RPY_CI_Reg_RC_08">'[50]10. Headcount Forecast'!$I$31</definedName>
    <definedName name="RPY_CI_Reg_RC_09">'[50]10. Headcount Forecast'!$I$32</definedName>
    <definedName name="RPY_CI_Reg_Tel_02">'[50]10. Headcount Forecast'!$I$34</definedName>
    <definedName name="RPY_CI_Reg_Tel_03">'[50]10. Headcount Forecast'!$I$35</definedName>
    <definedName name="RPY_CI_Reg_Tel_04">'[50]10. Headcount Forecast'!$I$36</definedName>
    <definedName name="RPY_CI_Reg_Tel_05">'[50]10. Headcount Forecast'!$I$37</definedName>
    <definedName name="RPY_CI_Reg_Tel_06">'[50]10. Headcount Forecast'!$I$38</definedName>
    <definedName name="RPY_CI_Reg_Tel_07">'[50]10. Headcount Forecast'!$I$39</definedName>
    <definedName name="RPY_CI_Reg_Tel_08">'[50]10. Headcount Forecast'!$I$40</definedName>
    <definedName name="RPY_CI_Reg_Tel_09">'[50]10. Headcount Forecast'!$I$41</definedName>
    <definedName name="rr" localSheetId="4">'[80]13. Headcount Forecast'!#REF!</definedName>
    <definedName name="rr" localSheetId="1">'[80]13. Headcount Forecast'!#REF!</definedName>
    <definedName name="rr" localSheetId="3">'[80]13. Headcount Forecast'!#REF!</definedName>
    <definedName name="rr">'[80]13. Headcount Forecast'!#REF!</definedName>
    <definedName name="rrr" localSheetId="4">'[15]13. Headcount Forecast'!#REF!</definedName>
    <definedName name="rrr" localSheetId="1">'[15]13. Headcount Forecast'!#REF!</definedName>
    <definedName name="rrr" localSheetId="3">'[15]13. Headcount Forecast'!#REF!</definedName>
    <definedName name="rrr">'[15]13. Headcount Forecast'!#REF!</definedName>
    <definedName name="rrrrrr" localSheetId="4">'[15]13. Headcount Forecast'!#REF!</definedName>
    <definedName name="rrrrrr" localSheetId="1">'[15]13. Headcount Forecast'!#REF!</definedName>
    <definedName name="rrrrrr" localSheetId="3">'[15]13. Headcount Forecast'!#REF!</definedName>
    <definedName name="rrrrrr">'[15]13. Headcount Forecast'!#REF!</definedName>
    <definedName name="rSCS" localSheetId="4">'[127]CCCM-YearlyAllocatedDollar'!$BW:$BW</definedName>
    <definedName name="rSCS" localSheetId="1">'[127]CCCM-YearlyAllocatedDollar'!$BW:$BW</definedName>
    <definedName name="rSCS" localSheetId="3">'[127]CCCM-YearlyAllocatedDollar'!$BW:$BW</definedName>
    <definedName name="rSCS">'[128]CCCM-YearlyAllocatedDollar'!$BW:$BW</definedName>
    <definedName name="rSMS" localSheetId="4">'[127]CCCM-YearlyAllocatedDollar'!$BV:$BV</definedName>
    <definedName name="rSMS" localSheetId="1">'[127]CCCM-YearlyAllocatedDollar'!$BV:$BV</definedName>
    <definedName name="rSMS" localSheetId="3">'[127]CCCM-YearlyAllocatedDollar'!$BV:$BV</definedName>
    <definedName name="rSMS">'[128]CCCM-YearlyAllocatedDollar'!$BV:$BV</definedName>
    <definedName name="RTT" localSheetId="4">[67]Sheet1!$AC$4</definedName>
    <definedName name="RTT" localSheetId="1">[67]Sheet1!$AC$4</definedName>
    <definedName name="RTT" localSheetId="3">[67]Sheet1!$AC$4</definedName>
    <definedName name="RTT">[68]Sheet1!$AC$4</definedName>
    <definedName name="rtyf" localSheetId="4">[12]!is1b,[12]!is1c,[12]!STATS2,[12]!STATS3</definedName>
    <definedName name="rtyf" localSheetId="1">[12]!is1b,[12]!is1c,[12]!STATS2,[12]!STATS3</definedName>
    <definedName name="rtyf">[12]!is1b,[12]!is1c,[12]!STATS2,[12]!STATS3</definedName>
    <definedName name="rundate" localSheetId="4">#REF!</definedName>
    <definedName name="rundate" localSheetId="1">#REF!</definedName>
    <definedName name="rundate" localSheetId="3">#REF!</definedName>
    <definedName name="rundate">#REF!</definedName>
    <definedName name="rYrlyGroup" localSheetId="4">'[127]CCCM-Yearly$ToBeAllocated'!$E$8:$E$268</definedName>
    <definedName name="rYrlyGroup" localSheetId="1">'[127]CCCM-Yearly$ToBeAllocated'!$E$8:$E$268</definedName>
    <definedName name="rYrlyGroup" localSheetId="3">'[127]CCCM-Yearly$ToBeAllocated'!$E$8:$E$268</definedName>
    <definedName name="rYrlyGroup">'[128]CCCM-Yearly$ToBeAllocated'!$E$8:$E$268</definedName>
    <definedName name="s" localSheetId="4">'[15]13. Headcount Forecast'!#REF!</definedName>
    <definedName name="s" localSheetId="1">'[15]13. Headcount Forecast'!#REF!</definedName>
    <definedName name="s" localSheetId="3">'[15]13. Headcount Forecast'!#REF!</definedName>
    <definedName name="s">'[15]13. Headcount Forecast'!#REF!</definedName>
    <definedName name="sACCOMP">[135]Template!$BL$1</definedName>
    <definedName name="SAPBEXdnldView" hidden="1">"DOP9DPA0YGNM8YCU1ZO2S4VCO"</definedName>
    <definedName name="SAPBEXhrIndnt" hidden="1">2</definedName>
    <definedName name="SAPBEXrevision" hidden="1">2</definedName>
    <definedName name="SAPBEXsysID" hidden="1">"GP1"</definedName>
    <definedName name="SAPBEXwbID" hidden="1">"0QPV4RF636ZQNL5RK8PWSJVGT"</definedName>
    <definedName name="SAPCrosstab1">#REF!</definedName>
    <definedName name="SAPCrosstab10">#REF!</definedName>
    <definedName name="SAPCrosstab2">#REF!</definedName>
    <definedName name="SAPCrosstab8">#REF!</definedName>
    <definedName name="SAPsysID" hidden="1">"708C5W7SBKP804JT78WJ0JNKI"</definedName>
    <definedName name="SAPwbID" hidden="1">"ARS"</definedName>
    <definedName name="sCC">[135]Template!$AM$1</definedName>
    <definedName name="SCN" localSheetId="4">#REF!</definedName>
    <definedName name="SCN" localSheetId="1">#REF!</definedName>
    <definedName name="SCN" localSheetId="3">#REF!</definedName>
    <definedName name="SCN">#REF!</definedName>
    <definedName name="SCURVETAB" localSheetId="4">#REF!</definedName>
    <definedName name="SCURVETAB" localSheetId="1">#REF!</definedName>
    <definedName name="SCURVETAB" localSheetId="3">#REF!</definedName>
    <definedName name="SCURVETAB">#REF!</definedName>
    <definedName name="sdf_qww" localSheetId="4" hidden="1">table_demob</definedName>
    <definedName name="sdf_qww" localSheetId="1" hidden="1">table_demob</definedName>
    <definedName name="sdf_qww" hidden="1">table_demob</definedName>
    <definedName name="SecOps_OM_06Actual_Essbase">#REF!</definedName>
    <definedName name="sencount" hidden="1">1</definedName>
    <definedName name="SEP" localSheetId="4">#REF!</definedName>
    <definedName name="SEP" localSheetId="1">#REF!</definedName>
    <definedName name="SEP" localSheetId="3">#REF!</definedName>
    <definedName name="SEP">#REF!</definedName>
    <definedName name="Sept2011">'[136]Sept 2011 TB'!$A$3:$W$952</definedName>
    <definedName name="serp">#REF!</definedName>
    <definedName name="servco_switch" localSheetId="4">#REF!</definedName>
    <definedName name="servco_switch" localSheetId="1">#REF!</definedName>
    <definedName name="servco_switch" localSheetId="3">#REF!</definedName>
    <definedName name="servco_switch">#REF!</definedName>
    <definedName name="set_hdr_dates">#REF!</definedName>
    <definedName name="SFD" localSheetId="4">[67]Sheet1!$AC$5</definedName>
    <definedName name="SFD" localSheetId="1">[67]Sheet1!$AC$5</definedName>
    <definedName name="SFD" localSheetId="3">[67]Sheet1!$AC$5</definedName>
    <definedName name="SFD">[68]Sheet1!$AC$5</definedName>
    <definedName name="SFV" localSheetId="4">#REF!</definedName>
    <definedName name="SFV" localSheetId="1">#REF!</definedName>
    <definedName name="SFV" localSheetId="3">#REF!</definedName>
    <definedName name="SFV">#REF!</definedName>
    <definedName name="sGross">[135]Template!$Y$1</definedName>
    <definedName name="SHL">#REF!</definedName>
    <definedName name="sINSERADD">[135]Template!$BD$1</definedName>
    <definedName name="Sites" localSheetId="4" hidden="1">{#N/A,#N/A,TRUE,"TOTAL DISTRIBUTION";#N/A,#N/A,TRUE,"SOUTH";#N/A,#N/A,TRUE,"NORTHEAST";#N/A,#N/A,TRUE,"WEST"}</definedName>
    <definedName name="Sites" localSheetId="1" hidden="1">{#N/A,#N/A,TRUE,"TOTAL DISTRIBUTION";#N/A,#N/A,TRUE,"SOUTH";#N/A,#N/A,TRUE,"NORTHEAST";#N/A,#N/A,TRUE,"WEST"}</definedName>
    <definedName name="Sites" localSheetId="3" hidden="1">{#N/A,#N/A,TRUE,"TOTAL DISTRIBUTION";#N/A,#N/A,TRUE,"SOUTH";#N/A,#N/A,TRUE,"NORTHEAST";#N/A,#N/A,TRUE,"WEST"}</definedName>
    <definedName name="Sites" hidden="1">{#N/A,#N/A,TRUE,"TOTAL DISTRIBUTION";#N/A,#N/A,TRUE,"SOUTH";#N/A,#N/A,TRUE,"NORTHEAST";#N/A,#N/A,TRUE,"WEST"}</definedName>
    <definedName name="Sitesdate" localSheetId="4" hidden="1">{#N/A,#N/A,TRUE,"TOTAL DSBN";#N/A,#N/A,TRUE,"WEST";#N/A,#N/A,TRUE,"SOUTH";#N/A,#N/A,TRUE,"NORTHEAST"}</definedName>
    <definedName name="Sitesdate" localSheetId="1" hidden="1">{#N/A,#N/A,TRUE,"TOTAL DSBN";#N/A,#N/A,TRUE,"WEST";#N/A,#N/A,TRUE,"SOUTH";#N/A,#N/A,TRUE,"NORTHEAST"}</definedName>
    <definedName name="Sitesdate" localSheetId="3" hidden="1">{#N/A,#N/A,TRUE,"TOTAL DSBN";#N/A,#N/A,TRUE,"WEST";#N/A,#N/A,TRUE,"SOUTH";#N/A,#N/A,TRUE,"NORTHEAST"}</definedName>
    <definedName name="Sitesdate" hidden="1">{#N/A,#N/A,TRUE,"TOTAL DSBN";#N/A,#N/A,TRUE,"WEST";#N/A,#N/A,TRUE,"SOUTH";#N/A,#N/A,TRUE,"NORTHEAST"}</definedName>
    <definedName name="sNet">[135]Template!$S$1</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17</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ource">#REF!</definedName>
    <definedName name="Split_kWh_First___Balance_040212b_Summary_Query" localSheetId="4">#REF!</definedName>
    <definedName name="Split_kWh_First___Balance_040212b_Summary_Query" localSheetId="1">#REF!</definedName>
    <definedName name="Split_kWh_First___Balance_040212b_Summary_Query" localSheetId="3">#REF!</definedName>
    <definedName name="Split_kWh_First___Balance_040212b_Summary_Query">#REF!</definedName>
    <definedName name="SPS_Active">'[50]30. OPRB, OPRB, LTD, SPP, RPP'!$D$5</definedName>
    <definedName name="SPS_ACTUAL">'[31]7. SPS'!$A$23:$IV$28</definedName>
    <definedName name="SPS_actualpayment">'[31]7. SPS'!$A$71:$IV$76</definedName>
    <definedName name="SPS_Budget">'[31]7. SPS'!$A$39:$IV$44</definedName>
    <definedName name="SPS_Cum_Actual">'[31]7. SPS'!$A$31:$IV$36</definedName>
    <definedName name="SPS_Cum_actualpayment">'[31]7. SPS'!$A$79:$IV$84</definedName>
    <definedName name="SPS_Cum_Budget">'[31]7. SPS'!$A$47:$IV$52</definedName>
    <definedName name="SPS_forecast">'[31]7. SPS'!$A$87:$IV$92</definedName>
    <definedName name="SPWS_WBID">"B1C80735-5882-4AF2-B0B4-34EDD8A645E0"</definedName>
    <definedName name="sRemoval">[135]Template!$AE$1</definedName>
    <definedName name="ss" localSheetId="4">{"'2003 05 15'!$W$11:$AI$18","'2003 05 15'!$A$1:$V$30"}</definedName>
    <definedName name="ss" localSheetId="1">{"'2003 05 15'!$W$11:$AI$18","'2003 05 15'!$A$1:$V$30"}</definedName>
    <definedName name="ss" localSheetId="3">{"'2003 05 15'!$W$11:$AI$18","'2003 05 15'!$A$1:$V$30"}</definedName>
    <definedName name="ss">{"'2003 05 15'!$W$11:$AI$18","'2003 05 15'!$A$1:$V$30"}</definedName>
    <definedName name="sss" localSheetId="4">'[15]13. Headcount Forecast'!#REF!</definedName>
    <definedName name="sss" localSheetId="1">'[15]13. Headcount Forecast'!#REF!</definedName>
    <definedName name="sss" localSheetId="3">'[15]13. Headcount Forecast'!#REF!</definedName>
    <definedName name="sss">'[15]13. Headcount Forecast'!#REF!</definedName>
    <definedName name="ssss" localSheetId="4">'[15]13. Headcount Forecast'!#REF!</definedName>
    <definedName name="ssss" localSheetId="1">'[15]13. Headcount Forecast'!#REF!</definedName>
    <definedName name="ssss" localSheetId="3">'[15]13. Headcount Forecast'!#REF!</definedName>
    <definedName name="ssss">'[15]13. Headcount Forecast'!#REF!</definedName>
    <definedName name="START_YR">'[95]Input - Proj Info'!$M$27</definedName>
    <definedName name="STAT_CODE" localSheetId="4">#REF!</definedName>
    <definedName name="STAT_CODE" localSheetId="1">#REF!</definedName>
    <definedName name="STAT_CODE" localSheetId="3">#REF!</definedName>
    <definedName name="STAT_CODE">#REF!</definedName>
    <definedName name="status">[137]Table!$F$1:$F$4</definedName>
    <definedName name="sthsrt" localSheetId="4">[12]!is1b,[12]!is1c,[12]!STATS2,[12]!STATS3</definedName>
    <definedName name="sthsrt" localSheetId="1">[12]!is1b,[12]!is1c,[12]!STATS2,[12]!STATS3</definedName>
    <definedName name="sthsrt">[12]!is1b,[12]!is1c,[12]!STATS2,[12]!STATS3</definedName>
    <definedName name="stu" localSheetId="4">[12]!is1b,[12]!is1c,[12]!STATS2,[12]!STATS3</definedName>
    <definedName name="stu" localSheetId="1">[12]!is1b,[12]!is1c,[12]!STATS2,[12]!STATS3</definedName>
    <definedName name="stu">[12]!is1b,[12]!is1c,[12]!STATS2,[12]!STATS3</definedName>
    <definedName name="styytjuyt" localSheetId="4">[12]!is1b,[12]!is1c,[12]!STATS2,[12]!STATS3</definedName>
    <definedName name="styytjuyt" localSheetId="1">[12]!is1b,[12]!is1c,[12]!STATS2,[12]!STATS3</definedName>
    <definedName name="styytjuyt">[12]!is1b,[12]!is1c,[12]!STATS2,[12]!STATS3</definedName>
    <definedName name="Sub" localSheetId="4" hidden="1">{#N/A,#N/A,TRUE,"Task Status";#N/A,#N/A,TRUE,"Document Status";#N/A,#N/A,TRUE,"Percent Complete";#N/A,#N/A,TRUE,"Manhour Sum"}</definedName>
    <definedName name="Sub" localSheetId="1" hidden="1">{#N/A,#N/A,TRUE,"Task Status";#N/A,#N/A,TRUE,"Document Status";#N/A,#N/A,TRUE,"Percent Complete";#N/A,#N/A,TRUE,"Manhour Sum"}</definedName>
    <definedName name="Sub" localSheetId="3" hidden="1">{#N/A,#N/A,TRUE,"Task Status";#N/A,#N/A,TRUE,"Document Status";#N/A,#N/A,TRUE,"Percent Complete";#N/A,#N/A,TRUE,"Manhour Sum"}</definedName>
    <definedName name="Sub" hidden="1">{#N/A,#N/A,TRUE,"Task Status";#N/A,#N/A,TRUE,"Document Status";#N/A,#N/A,TRUE,"Percent Complete";#N/A,#N/A,TRUE,"Manhour Sum"}</definedName>
    <definedName name="SUE" hidden="1">{#N/A,#N/A,TRUE,"TOTAL DISTRIBUTION";#N/A,#N/A,TRUE,"SOUTH";#N/A,#N/A,TRUE,"NORTHEAST";#N/A,#N/A,TRUE,"WEST"}</definedName>
    <definedName name="sum">'[138]CY Master'!$A$1260</definedName>
    <definedName name="Summary" localSheetId="4">#REF!</definedName>
    <definedName name="Summary" localSheetId="1">#REF!</definedName>
    <definedName name="Summary" localSheetId="3">#REF!</definedName>
    <definedName name="Summary">#REF!</definedName>
    <definedName name="sumtran2">#REF!</definedName>
    <definedName name="sumtrans">#REF!</definedName>
    <definedName name="Support">'[139]X Acquiror DCF'!$AH$86:$AS$142,'[139]X Acquiror DCF'!$B$145:$AC$179</definedName>
    <definedName name="t" localSheetId="4">'[15]13. Headcount Forecast'!#REF!</definedName>
    <definedName name="t" localSheetId="1">'[15]13. Headcount Forecast'!#REF!</definedName>
    <definedName name="t" localSheetId="3">'[15]13. Headcount Forecast'!#REF!</definedName>
    <definedName name="t">'[15]13. Headcount Forecast'!#REF!</definedName>
    <definedName name="Tax">[140]WACC!$D$6</definedName>
    <definedName name="Tax_Provision" localSheetId="4">#REF!</definedName>
    <definedName name="Tax_Provision" localSheetId="1">#REF!</definedName>
    <definedName name="Tax_Provision" localSheetId="3">#REF!</definedName>
    <definedName name="Tax_Provision">#REF!</definedName>
    <definedName name="Tax_Rate">[141]Lookups!$B$2</definedName>
    <definedName name="TaxProv1">#REF!</definedName>
    <definedName name="TaxProv2">#REF!</definedName>
    <definedName name="TaxProv3">#REF!</definedName>
    <definedName name="TaxProv5">#REF!</definedName>
    <definedName name="taxrate06">'[142]Tony Paul'!#REF!</definedName>
    <definedName name="taxrate08">'[142]Tony Paul'!#REF!</definedName>
    <definedName name="taxrate09">'[142]Tony Paul'!#REF!</definedName>
    <definedName name="taxrate10">'[142]Tony Paul'!#REF!</definedName>
    <definedName name="TB">[143]TB!$A$5:$J$1487</definedName>
    <definedName name="TBAUG">'[92]August 31 TB'!$A$2:$AD$1393</definedName>
    <definedName name="tblCCCMAct" localSheetId="4">'[127]CCCM-Activities'!$G$1:$T$1112</definedName>
    <definedName name="tblCCCMAct" localSheetId="1">'[127]CCCM-Activities'!$G$1:$T$1112</definedName>
    <definedName name="tblCCCMAct" localSheetId="3">'[127]CCCM-Activities'!$G$1:$T$1112</definedName>
    <definedName name="tblCCCMAct">'[128]CCCM-Activities'!$G$1:$T$1112</definedName>
    <definedName name="tblCCCMBudget" localSheetId="4">'[127]CCCM-Budget'!$D$1:$J$235</definedName>
    <definedName name="tblCCCMBudget" localSheetId="1">'[127]CCCM-Budget'!$D$1:$J$235</definedName>
    <definedName name="tblCCCMBudget" localSheetId="3">'[127]CCCM-Budget'!$D$1:$J$235</definedName>
    <definedName name="tblCCCMBudget">'[128]CCCM-Budget'!$D$1:$J$235</definedName>
    <definedName name="tblCCCMTime" localSheetId="4">'[127]CCCM-TIME'!$I$7:$FM$277</definedName>
    <definedName name="tblCCCMTime" localSheetId="1">'[127]CCCM-TIME'!$I$7:$FM$277</definedName>
    <definedName name="tblCCCMTime" localSheetId="3">'[127]CCCM-TIME'!$I$7:$FM$277</definedName>
    <definedName name="tblCCCMTime">'[128]CCCM-TIME'!$I$7:$FM$277</definedName>
    <definedName name="tblCCCMTimeact" localSheetId="4">'[127]CCCM-TIME'!$E$7:$FM$277</definedName>
    <definedName name="tblCCCMTimeact" localSheetId="1">'[127]CCCM-TIME'!$E$7:$FM$277</definedName>
    <definedName name="tblCCCMTimeact" localSheetId="3">'[127]CCCM-TIME'!$E$7:$FM$277</definedName>
    <definedName name="tblCCCMTimeact">'[128]CCCM-TIME'!$E$7:$FM$277</definedName>
    <definedName name="tblDrivers" localSheetId="4">'[127]CCCM-Drivers'!$A$6:$V$98</definedName>
    <definedName name="tblDrivers" localSheetId="1">'[127]CCCM-Drivers'!$A$6:$V$98</definedName>
    <definedName name="tblDrivers" localSheetId="3">'[127]CCCM-Drivers'!$A$6:$V$98</definedName>
    <definedName name="tblDrivers">'[128]CCCM-Drivers'!$A$6:$V$98</definedName>
    <definedName name="tblLabor" localSheetId="4">[127]LabourBP!$E$5:$J$69</definedName>
    <definedName name="tblLabor" localSheetId="1">[127]LabourBP!$E$5:$J$69</definedName>
    <definedName name="tblLabor" localSheetId="3">[127]LabourBP!$E$5:$J$69</definedName>
    <definedName name="tblLabor">[128]LabourBP!$E$5:$J$69</definedName>
    <definedName name="tblNonLabor" localSheetId="4">[127]NonLabourBP!$E$5:$J$69</definedName>
    <definedName name="tblNonLabor" localSheetId="1">[127]NonLabourBP!$E$5:$J$69</definedName>
    <definedName name="tblNonLabor" localSheetId="3">[127]NonLabourBP!$E$5:$J$69</definedName>
    <definedName name="tblNonLabor">[128]NonLabourBP!$E$5:$J$69</definedName>
    <definedName name="tblOtherBP" localSheetId="4">[127]OtherBP!$D$5:$I$32</definedName>
    <definedName name="tblOtherBP" localSheetId="1">[127]OtherBP!$D$5:$I$32</definedName>
    <definedName name="tblOtherBP" localSheetId="3">[127]OtherBP!$D$5:$I$32</definedName>
    <definedName name="tblOtherBP">[128]OtherBP!$D$5:$I$32</definedName>
    <definedName name="tblOutYrly" localSheetId="4">'[144]OUT-Report_Yearly'!$D$7:$BE$195</definedName>
    <definedName name="tblOutYrly" localSheetId="1">'[144]OUT-Report_Yearly'!$D$7:$BE$195</definedName>
    <definedName name="tblOutYrly" localSheetId="3">'[144]OUT-Report_Yearly'!$D$7:$BE$195</definedName>
    <definedName name="tblOutYrly">'[145]OUT-Report_Yearly'!$D$7:$BE$195</definedName>
    <definedName name="TCCommon">[49]ReportTemplate!$B$50</definedName>
    <definedName name="TCDevelopment">[49]ReportTemplate!$B$40</definedName>
    <definedName name="TCOperating">[49]ReportTemplate!$B$46</definedName>
    <definedName name="TCSustainment">[49]ReportTemplate!$B$36</definedName>
    <definedName name="team">[101]Dropdown!$A$1:$A$10</definedName>
    <definedName name="teast" localSheetId="4" hidden="1">{#N/A,#N/A,TRUE,"TOTAL DSBN";#N/A,#N/A,TRUE,"WEST";#N/A,#N/A,TRUE,"SOUTH";#N/A,#N/A,TRUE,"NORTHEAST"}</definedName>
    <definedName name="teast" localSheetId="1" hidden="1">{#N/A,#N/A,TRUE,"TOTAL DSBN";#N/A,#N/A,TRUE,"WEST";#N/A,#N/A,TRUE,"SOUTH";#N/A,#N/A,TRUE,"NORTHEAST"}</definedName>
    <definedName name="teast" localSheetId="3" hidden="1">{#N/A,#N/A,TRUE,"TOTAL DSBN";#N/A,#N/A,TRUE,"WEST";#N/A,#N/A,TRUE,"SOUTH";#N/A,#N/A,TRUE,"NORTHEAST"}</definedName>
    <definedName name="teast" hidden="1">{#N/A,#N/A,TRUE,"TOTAL DSBN";#N/A,#N/A,TRUE,"WEST";#N/A,#N/A,TRUE,"SOUTH";#N/A,#N/A,TRUE,"NORTHEAST"}</definedName>
    <definedName name="temp" localSheetId="4" hidden="1">{#N/A,#N/A,TRUE,"Task Status";#N/A,#N/A,TRUE,"Document Status";#N/A,#N/A,TRUE,"Percent Complete";#N/A,#N/A,TRUE,"Manhour Sum"}</definedName>
    <definedName name="temp" localSheetId="1" hidden="1">{#N/A,#N/A,TRUE,"Task Status";#N/A,#N/A,TRUE,"Document Status";#N/A,#N/A,TRUE,"Percent Complete";#N/A,#N/A,TRUE,"Manhour Sum"}</definedName>
    <definedName name="temp" localSheetId="3" hidden="1">{#N/A,#N/A,TRUE,"Task Status";#N/A,#N/A,TRUE,"Document Status";#N/A,#N/A,TRUE,"Percent Complete";#N/A,#N/A,TRUE,"Manhour Sum"}</definedName>
    <definedName name="temp" hidden="1">{#N/A,#N/A,TRUE,"Task Status";#N/A,#N/A,TRUE,"Document Status";#N/A,#N/A,TRUE,"Percent Complete";#N/A,#N/A,TRUE,"Manhour Sum"}</definedName>
    <definedName name="temp1" localSheetId="4" hidden="1">{#N/A,#N/A,TRUE,"Task Status";#N/A,#N/A,TRUE,"Document Status";#N/A,#N/A,TRUE,"Percent Complete";#N/A,#N/A,TRUE,"Manhour Sum"}</definedName>
    <definedName name="temp1" localSheetId="1" hidden="1">{#N/A,#N/A,TRUE,"Task Status";#N/A,#N/A,TRUE,"Document Status";#N/A,#N/A,TRUE,"Percent Complete";#N/A,#N/A,TRUE,"Manhour Sum"}</definedName>
    <definedName name="temp1" localSheetId="3" hidden="1">{#N/A,#N/A,TRUE,"Task Status";#N/A,#N/A,TRUE,"Document Status";#N/A,#N/A,TRUE,"Percent Complete";#N/A,#N/A,TRUE,"Manhour Sum"}</definedName>
    <definedName name="temp1" hidden="1">{#N/A,#N/A,TRUE,"Task Status";#N/A,#N/A,TRUE,"Document Status";#N/A,#N/A,TRUE,"Percent Complete";#N/A,#N/A,TRUE,"Manhour Sum"}</definedName>
    <definedName name="temp2" localSheetId="4" hidden="1">{#N/A,#N/A,TRUE,"Task Status";#N/A,#N/A,TRUE,"Document Status";#N/A,#N/A,TRUE,"Percent Complete";#N/A,#N/A,TRUE,"Manhour Sum"}</definedName>
    <definedName name="temp2" localSheetId="1" hidden="1">{#N/A,#N/A,TRUE,"Task Status";#N/A,#N/A,TRUE,"Document Status";#N/A,#N/A,TRUE,"Percent Complete";#N/A,#N/A,TRUE,"Manhour Sum"}</definedName>
    <definedName name="temp2" localSheetId="3" hidden="1">{#N/A,#N/A,TRUE,"Task Status";#N/A,#N/A,TRUE,"Document Status";#N/A,#N/A,TRUE,"Percent Complete";#N/A,#N/A,TRUE,"Manhour Sum"}</definedName>
    <definedName name="temp2" hidden="1">{#N/A,#N/A,TRUE,"Task Status";#N/A,#N/A,TRUE,"Document Status";#N/A,#N/A,TRUE,"Percent Complete";#N/A,#N/A,TRUE,"Manhour Sum"}</definedName>
    <definedName name="test" hidden="1">{#N/A,#N/A,TRUE,"Facility-Input";#N/A,#N/A,TRUE,"Graphs";#N/A,#N/A,TRUE,"TOTAL"}</definedName>
    <definedName name="test." hidden="1">{#N/A,#N/A,TRUE,"TOTAL DISTRIBUTION";#N/A,#N/A,TRUE,"SOUTH";#N/A,#N/A,TRUE,"NORTHEAST";#N/A,#N/A,TRUE,"WEST"}</definedName>
    <definedName name="TEST0">#REF!</definedName>
    <definedName name="test1" localSheetId="4" hidden="1">#REF!</definedName>
    <definedName name="test1" localSheetId="1" hidden="1">#REF!</definedName>
    <definedName name="test1" localSheetId="3" hidden="1">#REF!</definedName>
    <definedName name="test1" hidden="1">#REF!</definedName>
    <definedName name="TEST10">#REF!</definedName>
    <definedName name="TEST11">#REF!</definedName>
    <definedName name="test12" hidden="1">{"assumptions",#N/A,FALSE,"Scenario 1";"valuation",#N/A,FALSE,"Scenario 1"}</definedName>
    <definedName name="test13" hidden="1">{"LBO Summary",#N/A,FALSE,"Summary"}</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17">#REF!</definedName>
    <definedName name="TEST18">#REF!</definedName>
    <definedName name="TEST19">#REF!</definedName>
    <definedName name="test2" hidden="1">{#N/A,#N/A,TRUE,"TOTAL DISTRIBUTION";#N/A,#N/A,TRUE,"SOUTH";#N/A,#N/A,TRUE,"NORTHEAST";#N/A,#N/A,TRUE,"WEST"}</definedName>
    <definedName name="TEST20">#REF!</definedName>
    <definedName name="test21" hidden="1">{#N/A,#N/A,TRUE,"TOTAL DISTRIBUTION";#N/A,#N/A,TRUE,"SOUTH";#N/A,#N/A,TRUE,"NORTHEAST";#N/A,#N/A,TRUE,"WEST"}</definedName>
    <definedName name="TEST22">#REF!</definedName>
    <definedName name="test23" hidden="1">{#N/A,#N/A,TRUE,"TOTAL DISTRIBUTION";#N/A,#N/A,TRUE,"SOUTH";#N/A,#N/A,TRUE,"NORTHEAST";#N/A,#N/A,TRUE,"WEST"}</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5">#REF!</definedName>
    <definedName name="TEST6">#REF!</definedName>
    <definedName name="TEST7">#REF!</definedName>
    <definedName name="TEST8">#REF!</definedName>
    <definedName name="TEST9">#REF!</definedName>
    <definedName name="TESTHKEY">#REF!</definedName>
    <definedName name="testing" localSheetId="4" hidden="1">{"detail305",#N/A,FALSE,"BI-305"}</definedName>
    <definedName name="testing" localSheetId="1" hidden="1">{"detail305",#N/A,FALSE,"BI-305"}</definedName>
    <definedName name="testing" localSheetId="3" hidden="1">{"detail305",#N/A,FALSE,"BI-305"}</definedName>
    <definedName name="testing" hidden="1">{"detail305",#N/A,FALSE,"BI-305"}</definedName>
    <definedName name="TESTKEYS">#REF!</definedName>
    <definedName name="TESTVKEY">#REF!</definedName>
    <definedName name="testwe" hidden="1">{#N/A,#N/A,TRUE,"TOTAL DSBN";#N/A,#N/A,TRUE,"WEST";#N/A,#N/A,TRUE,"SOUTH";#N/A,#N/A,TRUE,"NORTHEAST"}</definedName>
    <definedName name="TextRefCopyRangeCount" hidden="1">99</definedName>
    <definedName name="TFP">#REF!</definedName>
    <definedName name="the" localSheetId="4">[12]!is1b,[12]!is1c,[12]!STATS2,[12]!STATS3</definedName>
    <definedName name="the" localSheetId="1">[12]!is1b,[12]!is1c,[12]!STATS2,[12]!STATS3</definedName>
    <definedName name="the">[12]!is1b,[12]!is1c,[12]!STATS2,[12]!STATS3</definedName>
    <definedName name="thjty" hidden="1">{#N/A,#N/A,TRUE,"TOTAL DSBN";#N/A,#N/A,TRUE,"WEST";#N/A,#N/A,TRUE,"SOUTH";#N/A,#N/A,TRUE,"NORTHEAST"}</definedName>
    <definedName name="thou">[105]notes!$I$1</definedName>
    <definedName name="Thousands">[146]Inputs!$C$28</definedName>
    <definedName name="Ticker">""</definedName>
    <definedName name="Tier2_Lookup">'[140]t2-svc data'!$A$3:$U$64</definedName>
    <definedName name="Tier2_reference">'[140]t2-svc data'!$C$2:$K$65</definedName>
    <definedName name="Title">[147]Index!$B$4</definedName>
    <definedName name="Title1" localSheetId="4">#REF!</definedName>
    <definedName name="Title1" localSheetId="1">#REF!</definedName>
    <definedName name="Title1" localSheetId="3">#REF!</definedName>
    <definedName name="Title1">#REF!</definedName>
    <definedName name="Title2">#REF!</definedName>
    <definedName name="Title3">#REF!</definedName>
    <definedName name="tkuy" localSheetId="4">[12]!is1b,[12]!is1c,[12]!STATS2,[12]!STATS3</definedName>
    <definedName name="tkuy" localSheetId="1">[12]!is1b,[12]!is1c,[12]!STATS2,[12]!STATS3</definedName>
    <definedName name="tkuy">[12]!is1b,[12]!is1c,[12]!STATS2,[12]!STATS3</definedName>
    <definedName name="TMCommon">[49]ReportTemplate!$B$26</definedName>
    <definedName name="TMCustomer">[49]ReportTemplate!$B$22</definedName>
    <definedName name="TMDevelopment">[49]ReportTemplate!$B$12</definedName>
    <definedName name="TMOperating">[49]ReportTemplate!$B$18</definedName>
    <definedName name="TMSustaintment">[49]ReportTemplate!$B$8</definedName>
    <definedName name="totaltrans">#REF!</definedName>
    <definedName name="Trade_Month">[58]notes!$B$5</definedName>
    <definedName name="Transact">[90]Deals!$A$418:$G$516,[90]Deals!$A$518:$G$564,[90]Deals!$A$566:$G$600,[90]Deals!$A$602:$G$629,[90]Deals!$A$630:$G$650,[90]Deals!$A$653:$G$690,[90]Deals!$A$693:$G$735,[90]Deals!$A$737:$G$771,[90]Deals!$A$773:$G$809,[90]Deals!$A$812:$G$840,[90]Deals!$A$843:$G$875,[90]Deals!$A$877:$G$915,[90]Deals!$A$919:$G$955,[90]Deals!$A$957:$G$990,[90]Deals!$A$995:$G$1040,[90]Deals!$A$1043:$G$1082,[90]Deals!$A$1087:$G$1114,[90]Deals!$A$1116:$G$1144</definedName>
    <definedName name="Transallo">'[99]BK page #5'!$F$28</definedName>
    <definedName name="tt" localSheetId="4">'[80]13. Headcount Forecast'!#REF!</definedName>
    <definedName name="tt" localSheetId="1">'[80]13. Headcount Forecast'!#REF!</definedName>
    <definedName name="tt" localSheetId="3">'[80]13. Headcount Forecast'!#REF!</definedName>
    <definedName name="tt">'[80]13. Headcount Forecast'!#REF!</definedName>
    <definedName name="ttt">'[15]13. Headcount Forecast'!#REF!</definedName>
    <definedName name="tttttt">'[15]13. Headcount Forecast'!#REF!</definedName>
    <definedName name="TXLDCLoad">'[82]Dx_Tariff&amp;COP'!#REF!</definedName>
    <definedName name="TXLDCRate" localSheetId="4">#REF!</definedName>
    <definedName name="TXLDCRate" localSheetId="1">#REF!</definedName>
    <definedName name="TXLDCRate" localSheetId="3">#REF!</definedName>
    <definedName name="TXLDCRate">#REF!</definedName>
    <definedName name="tyu" localSheetId="4">[12]!is1b,[12]!is1c,[12]!STATS2,[12]!STATS3</definedName>
    <definedName name="tyu" localSheetId="1">[12]!is1b,[12]!is1c,[12]!STATS2,[12]!STATS3</definedName>
    <definedName name="tyu">[12]!is1b,[12]!is1c,[12]!STATS2,[12]!STATS3</definedName>
    <definedName name="u" localSheetId="4">'[15]13. Headcount Forecast'!#REF!</definedName>
    <definedName name="u" localSheetId="1">'[15]13. Headcount Forecast'!#REF!</definedName>
    <definedName name="u" localSheetId="3">'[15]13. Headcount Forecast'!#REF!</definedName>
    <definedName name="u">'[15]13. Headcount Forecast'!#REF!</definedName>
    <definedName name="ukryt" localSheetId="4">[12]!is1b,[12]!is1c,[12]!STATS2,[12]!STATS3</definedName>
    <definedName name="ukryt" localSheetId="1">[12]!is1b,[12]!is1c,[12]!STATS2,[12]!STATS3</definedName>
    <definedName name="ukryt">[12]!is1b,[12]!is1c,[12]!STATS2,[12]!STATS3</definedName>
    <definedName name="unlock_NonOp">'[65]Sched 4'!$B$7:$B$23,'[65]Sched 4'!#REF!,'[65]Sched 4'!$C$7:$C$23,'[65]Sched 4'!$A$3:$IV$4</definedName>
    <definedName name="uod" localSheetId="4" hidden="1">{"detail305",#N/A,FALSE,"BI-305"}</definedName>
    <definedName name="uod" localSheetId="1" hidden="1">{"detail305",#N/A,FALSE,"BI-305"}</definedName>
    <definedName name="uod" localSheetId="3" hidden="1">{"detail305",#N/A,FALSE,"BI-305"}</definedName>
    <definedName name="uod" hidden="1">{"detail305",#N/A,FALSE,"BI-305"}</definedName>
    <definedName name="Update_Date">'[148]47. 2003 Comp&amp;Benefits Summary'!$AB$1</definedName>
    <definedName name="Upload_End">[86]Inputs!$C$6</definedName>
    <definedName name="usemcb">LEFT([131]sum!$AE$6)="Y"</definedName>
    <definedName name="usofa" localSheetId="4">'[149]usofa mapping for brampton'!$A$2:$C$1688</definedName>
    <definedName name="usofa" localSheetId="1">'[149]usofa mapping for brampton'!$A$2:$C$1688</definedName>
    <definedName name="usofa" localSheetId="3">'[149]usofa mapping for brampton'!$A$2:$C$1688</definedName>
    <definedName name="usofa">'[150]usofa mapping for brampton'!$A$2:$C$1688</definedName>
    <definedName name="uu" localSheetId="4">'[80]13. Headcount Forecast'!#REF!</definedName>
    <definedName name="uu" localSheetId="1">'[80]13. Headcount Forecast'!#REF!</definedName>
    <definedName name="uu" localSheetId="3">'[80]13. Headcount Forecast'!#REF!</definedName>
    <definedName name="uu">'[80]13. Headcount Forecast'!#REF!</definedName>
    <definedName name="uuu" localSheetId="4">'[15]13. Headcount Forecast'!#REF!</definedName>
    <definedName name="uuu" localSheetId="1">'[15]13. Headcount Forecast'!#REF!</definedName>
    <definedName name="uuu" localSheetId="3">'[15]13. Headcount Forecast'!#REF!</definedName>
    <definedName name="uuu">'[15]13. Headcount Forecast'!#REF!</definedName>
    <definedName name="uuuuuu">'[15]13. Headcount Forecast'!#REF!</definedName>
    <definedName name="v"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val" localSheetId="4">[12]!is1b,[12]!is1c,[12]!STATS2,[12]!STATS3</definedName>
    <definedName name="val" localSheetId="1">[12]!is1b,[12]!is1c,[12]!STATS2,[12]!STATS3</definedName>
    <definedName name="val">[12]!is1b,[12]!is1c,[12]!STATS2,[12]!STATS3</definedName>
    <definedName name="Value" hidden="1">{"assumptions",#N/A,FALSE,"Scenario 1";"valuation",#N/A,FALSE,"Scenario 1"}</definedName>
    <definedName name="value1" hidden="1">{#N/A,#N/A,FALSE,"Cashflow Analysis";#N/A,#N/A,FALSE,"Sensitivity Analysis";#N/A,#N/A,FALSE,"PV";#N/A,#N/A,FALSE,"Pro Forma"}</definedName>
    <definedName name="valuel" localSheetId="4">[12]!is1b,[12]!is1c,[12]!STATS2,[12]!STATS3</definedName>
    <definedName name="valuel" localSheetId="1">[12]!is1b,[12]!is1c,[12]!STATS2,[12]!STATS3</definedName>
    <definedName name="valuel">[12]!is1b,[12]!is1c,[12]!STATS2,[12]!STATS3</definedName>
    <definedName name="vgtl" localSheetId="4" hidden="1">{#N/A,#N/A,FALSE,"INPUTDATA";#N/A,#N/A,FALSE,"SUMMARY"}</definedName>
    <definedName name="vgtl" localSheetId="1" hidden="1">{#N/A,#N/A,FALSE,"INPUTDATA";#N/A,#N/A,FALSE,"SUMMARY"}</definedName>
    <definedName name="vgtl" localSheetId="3" hidden="1">{#N/A,#N/A,FALSE,"INPUTDATA";#N/A,#N/A,FALSE,"SUMMARY"}</definedName>
    <definedName name="vgtl" hidden="1">{#N/A,#N/A,FALSE,"INPUTDATA";#N/A,#N/A,FALSE,"SUMMARY"}</definedName>
    <definedName name="votingshare">#REF!</definedName>
    <definedName name="VRIO" localSheetId="4">[12]!is1b,[12]!is1c,[12]!STATS2,[12]!STATS3</definedName>
    <definedName name="VRIO" localSheetId="1">[12]!is1b,[12]!is1c,[12]!STATS2,[12]!STATS3</definedName>
    <definedName name="VRIO">[12]!is1b,[12]!is1c,[12]!STATS2,[12]!STATS3</definedName>
    <definedName name="VRIO_1" localSheetId="4">[12]!is1b,[12]!is1c,[12]!STATS2,[12]!STATS3</definedName>
    <definedName name="VRIO_1" localSheetId="1">[12]!is1b,[12]!is1c,[12]!STATS2,[12]!STATS3</definedName>
    <definedName name="VRIO_1">[12]!is1b,[12]!is1c,[12]!STATS2,[12]!STATS3</definedName>
    <definedName name="vvv" localSheetId="4" hidden="1">{"EXCELHLP.HLP!1802";5;10;5;10;13;13;13;8;5;5;10;14;13;13;13;13;5;10;14;13;5;10;1;2;24}</definedName>
    <definedName name="vvv" localSheetId="1" hidden="1">{"EXCELHLP.HLP!1802";5;10;5;10;13;13;13;8;5;5;10;14;13;13;13;13;5;10;14;13;5;10;1;2;24}</definedName>
    <definedName name="vvv" localSheetId="3" hidden="1">{"EXCELHLP.HLP!1802";5;10;5;10;13;13;13;8;5;5;10;14;13;13;13;13;5;10;14;13;5;10;1;2;24}</definedName>
    <definedName name="vvv" hidden="1">{"EXCELHLP.HLP!1802";5;10;5;10;13;13;13;8;5;5;10;14;13;13;13;13;5;10;14;13;5;10;1;2;24}</definedName>
    <definedName name="vvvv">'[15]13. Headcount Forecast'!#REF!</definedName>
    <definedName name="vvvvv">'[15]13. Headcount Forecast'!#REF!</definedName>
    <definedName name="w" localSheetId="4">'[15]13. Headcount Forecast'!#REF!</definedName>
    <definedName name="w" localSheetId="1">'[15]13. Headcount Forecast'!#REF!</definedName>
    <definedName name="w" localSheetId="3">'[15]13. Headcount Forecast'!#REF!</definedName>
    <definedName name="w">'[15]13. Headcount Forecast'!#REF!</definedName>
    <definedName name="WageAlloc">'[118]Pre-97 WS5'!$E$33</definedName>
    <definedName name="wageinfl06">[142]Summary!#REF!</definedName>
    <definedName name="wageinfl08">[142]Summary!#REF!</definedName>
    <definedName name="wageinfl09">[142]Summary!#REF!</definedName>
    <definedName name="wageinfl10">[142]Summary!#REF!</definedName>
    <definedName name="wageinfla09">[142]Summary!#REF!</definedName>
    <definedName name="wageinfla10">[142]Summary!#REF!</definedName>
    <definedName name="wetr" localSheetId="4">[12]!is1b,[12]!is1c,[12]!STATS2,[12]!STATS3</definedName>
    <definedName name="wetr" localSheetId="1">[12]!is1b,[12]!is1c,[12]!STATS2,[12]!STATS3</definedName>
    <definedName name="wetr">[12]!is1b,[12]!is1c,[12]!STATS2,[12]!STATS3</definedName>
    <definedName name="WFC" hidden="1">#REF!</definedName>
    <definedName name="wfe"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fe"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fe"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fe"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GW">#REF!</definedName>
    <definedName name="what" hidden="1">{#N/A,#N/A,TRUE,"TOTAL DISTRIBUTION";#N/A,#N/A,TRUE,"SOUTH";#N/A,#N/A,TRUE,"NORTHEAST";#N/A,#N/A,TRUE,"WEST"}</definedName>
    <definedName name="WHB">#REF!</definedName>
    <definedName name="whnos" localSheetId="4" hidden="1">{#N/A,#N/A,TRUE,"TOTAL DSBN";#N/A,#N/A,TRUE,"WEST";#N/A,#N/A,TRUE,"SOUTH";#N/A,#N/A,TRUE,"NORTHEAST"}</definedName>
    <definedName name="whnos" localSheetId="1" hidden="1">{#N/A,#N/A,TRUE,"TOTAL DSBN";#N/A,#N/A,TRUE,"WEST";#N/A,#N/A,TRUE,"SOUTH";#N/A,#N/A,TRUE,"NORTHEAST"}</definedName>
    <definedName name="whnos" localSheetId="3" hidden="1">{#N/A,#N/A,TRUE,"TOTAL DSBN";#N/A,#N/A,TRUE,"WEST";#N/A,#N/A,TRUE,"SOUTH";#N/A,#N/A,TRUE,"NORTHEAST"}</definedName>
    <definedName name="whnos" hidden="1">{#N/A,#N/A,TRUE,"TOTAL DSBN";#N/A,#N/A,TRUE,"WEST";#N/A,#N/A,TRUE,"SOUTH";#N/A,#N/A,TRUE,"NORTHEAST"}</definedName>
    <definedName name="WHOLE_REPORT">#REF!</definedName>
    <definedName name="why" hidden="1">{#N/A,#N/A,TRUE,"TOTAL DSBN";#N/A,#N/A,TRUE,"WEST";#N/A,#N/A,TRUE,"SOUTH";#N/A,#N/A,TRUE,"NORTHEAST"}</definedName>
    <definedName name="why?" localSheetId="4" hidden="1">{#N/A,#N/A,TRUE,"TOTAL DSBN";#N/A,#N/A,TRUE,"WEST";#N/A,#N/A,TRUE,"SOUTH";#N/A,#N/A,TRUE,"NORTHEAST"}</definedName>
    <definedName name="why?" localSheetId="1" hidden="1">{#N/A,#N/A,TRUE,"TOTAL DSBN";#N/A,#N/A,TRUE,"WEST";#N/A,#N/A,TRUE,"SOUTH";#N/A,#N/A,TRUE,"NORTHEAST"}</definedName>
    <definedName name="why?" localSheetId="3" hidden="1">{#N/A,#N/A,TRUE,"TOTAL DSBN";#N/A,#N/A,TRUE,"WEST";#N/A,#N/A,TRUE,"SOUTH";#N/A,#N/A,TRUE,"NORTHEAST"}</definedName>
    <definedName name="why?" hidden="1">{#N/A,#N/A,TRUE,"TOTAL DSBN";#N/A,#N/A,TRUE,"WEST";#N/A,#N/A,TRUE,"SOUTH";#N/A,#N/A,TRUE,"NORTHEAST"}</definedName>
    <definedName name="wmeco1">#REF!</definedName>
    <definedName name="wmeco2">#REF!</definedName>
    <definedName name="wmecococ">#REF!</definedName>
    <definedName name="WMECOCOC2">#REF!</definedName>
    <definedName name="wpk" localSheetId="4" hidden="1">{#N/A,#N/A,FALSE,"INPUTDATA";#N/A,#N/A,FALSE,"SUMMARY"}</definedName>
    <definedName name="wpk" localSheetId="1" hidden="1">{#N/A,#N/A,FALSE,"INPUTDATA";#N/A,#N/A,FALSE,"SUMMARY"}</definedName>
    <definedName name="wpk" localSheetId="3" hidden="1">{#N/A,#N/A,FALSE,"INPUTDATA";#N/A,#N/A,FALSE,"SUMMARY"}</definedName>
    <definedName name="wpk" hidden="1">{#N/A,#N/A,FALSE,"INPUTDATA";#N/A,#N/A,FALSE,"SUMMARY"}</definedName>
    <definedName name="wrn.1999._.Cash._.Report." hidden="1">{"1999 Cash Budget",#N/A,FALSE,"99 Cash";"1999 Cash Budget YTD",#N/A,FALSE,"99 Cash";"1999 Cash Actual/Forcast",#N/A,FALSE,"99 Cash";"1999 Cash Actual/Forcast YTD",#N/A,FALSE,"99 Cash"}</definedName>
    <definedName name="wrn.3cases." hidden="1">{#N/A,"Base",FALSE,"Dividend";#N/A,"Conservative",FALSE,"Dividend";#N/A,"Downside",FALSE,"Dividend"}</definedName>
    <definedName name="wrn.95cap." hidden="1">{#N/A,#N/A,FALSE,"95CAPGRY"}</definedName>
    <definedName name="wrn.96._.ju._.forecat." hidden="1">{#N/A,#N/A,FALSE,"Expenses";#N/A,#N/A,FALSE,"Revenue"}</definedName>
    <definedName name="wrn.97maint.xls." localSheetId="4" hidden="1">{#N/A,#N/A,TRUE,"TOTAL DISTRIBUTION";#N/A,#N/A,TRUE,"SOUTH";#N/A,#N/A,TRUE,"NORTHEAST";#N/A,#N/A,TRUE,"WEST"}</definedName>
    <definedName name="wrn.97maint.xls." localSheetId="1" hidden="1">{#N/A,#N/A,TRUE,"TOTAL DISTRIBUTION";#N/A,#N/A,TRUE,"SOUTH";#N/A,#N/A,TRUE,"NORTHEAST";#N/A,#N/A,TRUE,"WEST"}</definedName>
    <definedName name="wrn.97maint.xls." localSheetId="3" hidden="1">{#N/A,#N/A,TRUE,"TOTAL DISTRIBUTION";#N/A,#N/A,TRUE,"SOUTH";#N/A,#N/A,TRUE,"NORTHEAST";#N/A,#N/A,TRUE,"WEST"}</definedName>
    <definedName name="wrn.97maint.xls." hidden="1">{#N/A,#N/A,TRUE,"TOTAL DISTRIBUTION";#N/A,#N/A,TRUE,"SOUTH";#N/A,#N/A,TRUE,"NORTHEAST";#N/A,#N/A,TRUE,"WEST"}</definedName>
    <definedName name="wrn.97OR.XLs." localSheetId="4" hidden="1">{#N/A,#N/A,TRUE,"TOTAL DSBN";#N/A,#N/A,TRUE,"WEST";#N/A,#N/A,TRUE,"SOUTH";#N/A,#N/A,TRUE,"NORTHEAST"}</definedName>
    <definedName name="wrn.97OR.XLs." localSheetId="1" hidden="1">{#N/A,#N/A,TRUE,"TOTAL DSBN";#N/A,#N/A,TRUE,"WEST";#N/A,#N/A,TRUE,"SOUTH";#N/A,#N/A,TRUE,"NORTHEAST"}</definedName>
    <definedName name="wrn.97OR.XLs." localSheetId="3" hidden="1">{#N/A,#N/A,TRUE,"TOTAL DSBN";#N/A,#N/A,TRUE,"WEST";#N/A,#N/A,TRUE,"SOUTH";#N/A,#N/A,TRUE,"NORTHEAST"}</definedName>
    <definedName name="wrn.97OR.XLs." hidden="1">{#N/A,#N/A,TRUE,"TOTAL DSBN";#N/A,#N/A,TRUE,"WEST";#N/A,#N/A,TRUE,"SOUTH";#N/A,#N/A,TRUE,"NORTHEAST"}</definedName>
    <definedName name="wrn.Accretion." hidden="1">{"Accretion",#N/A,FALSE,"Assum"}</definedName>
    <definedName name="wrn.ACTUAL._.ALL._.PAGES." hidden="1">{"ACTUAL",#N/A,FALSE,"OVER_UND"}</definedName>
    <definedName name="wrn.AFUDC." hidden="1">{#N/A,#N/A,FALSE,"AFDC"}</definedName>
    <definedName name="wrn.Aging._.and._.Trend._.Analysis." hidden="1">{#N/A,#N/A,FALSE,"Aging Summary";#N/A,#N/A,FALSE,"Ratio Analysis";#N/A,#N/A,FALSE,"Test 120 Day Accts";#N/A,#N/A,FALSE,"Tickmarks"}</definedName>
    <definedName name="wrn.ALL."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llowance._.Analysis." localSheetId="4" hidden="1">{#N/A,#N/A,FALSE,"F. Tax Analysis";#N/A,#N/A,FALSE,"G. Bond Analysis";#N/A,#N/A,FALSE,"H. Insurance Analysis"}</definedName>
    <definedName name="wrn.Allowance._.Analysis." localSheetId="1" hidden="1">{#N/A,#N/A,FALSE,"F. Tax Analysis";#N/A,#N/A,FALSE,"G. Bond Analysis";#N/A,#N/A,FALSE,"H. Insurance Analysis"}</definedName>
    <definedName name="wrn.Allowance._.Analysis." localSheetId="3" hidden="1">{#N/A,#N/A,FALSE,"F. Tax Analysis";#N/A,#N/A,FALSE,"G. Bond Analysis";#N/A,#N/A,FALSE,"H. Insurance Analysis"}</definedName>
    <definedName name="wrn.Allowance._.Analysis." hidden="1">{#N/A,#N/A,FALSE,"F. Tax Analysis";#N/A,#N/A,FALSE,"G. Bond Analysis";#N/A,#N/A,FALSE,"H. Insurance Analysis"}</definedName>
    <definedName name="wrn.AnnualRentRoll." hidden="1">{"AnnualRentRollPg1",#N/A,FALSE,"RentRoll";"AnnualRentRollPg2",#N/A,FALSE,"RentRoll"}</definedName>
    <definedName name="wrn.APAGE1." hidden="1">{"APAGE1",#N/A,FALSE,"JAN95_OU"}</definedName>
    <definedName name="wrn.APAGE2." hidden="1">{"APAGE2",#N/A,FALSE,"JAN95_OU"}</definedName>
    <definedName name="wrn.APAGE3." hidden="1">{"APAGE3",#N/A,FALSE,"JAN95_OU"}</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Assumptions." hidden="1">{"Assumptions",#N/A,FALSE,"Assum"}</definedName>
    <definedName name="wrn.CAAP._.Report.JPG" hidden="1">{"Income Budget",#N/A,FALSE,"98 Income";"Running GAAP Budget Income",#N/A,FALSE,"98 Income";"GAAP Actual",#N/A,FALSE,"98 Income";"GAAP Varinance",#N/A,FALSE,"98 Income"}</definedName>
    <definedName name="wrn.Cash._.Report."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itgo._.Status." localSheetId="4" hidden="1">{#N/A,#N/A,TRUE,"Task Status";#N/A,#N/A,TRUE,"Document Status";#N/A,#N/A,TRUE,"Percent Complete";#N/A,#N/A,TRUE,"Manhour Sum"}</definedName>
    <definedName name="wrn.Citgo._.Status." localSheetId="1" hidden="1">{#N/A,#N/A,TRUE,"Task Status";#N/A,#N/A,TRUE,"Document Status";#N/A,#N/A,TRUE,"Percent Complete";#N/A,#N/A,TRUE,"Manhour Sum"}</definedName>
    <definedName name="wrn.Citgo._.Status." localSheetId="3" hidden="1">{#N/A,#N/A,TRUE,"Task Status";#N/A,#N/A,TRUE,"Document Status";#N/A,#N/A,TRUE,"Percent Complete";#N/A,#N/A,TRUE,"Manhour Sum"}</definedName>
    <definedName name="wrn.Citgo._.Status." hidden="1">{#N/A,#N/A,TRUE,"Task Status";#N/A,#N/A,TRUE,"Document Status";#N/A,#N/A,TRUE,"Percent Complete";#N/A,#N/A,TRUE,"Manhour Sum"}</definedName>
    <definedName name="wrn.Complete._.Review." hidden="1">{#N/A,#N/A,FALSE,"Occ and Rate";#N/A,#N/A,FALSE,"PF Input";#N/A,#N/A,FALSE,"Capital Input";#N/A,#N/A,FALSE,"Proforma Five Yr";#N/A,#N/A,FALSE,"Calculations";#N/A,#N/A,FALSE,"Transaction Summary-DTW"}</definedName>
    <definedName name="wrn.Component._.Analy."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3"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4" hidden="1">{#N/A,#N/A,FALSE,"SUMMARY";#N/A,#N/A,FALSE,"INPUTDATA";#N/A,#N/A,FALSE,"Condenser Performance"}</definedName>
    <definedName name="wrn.Condenser._.Summary." localSheetId="1" hidden="1">{#N/A,#N/A,FALSE,"SUMMARY";#N/A,#N/A,FALSE,"INPUTDATA";#N/A,#N/A,FALSE,"Condenser Performance"}</definedName>
    <definedName name="wrn.Condenser._.Summary." localSheetId="3" hidden="1">{#N/A,#N/A,FALSE,"SUMMARY";#N/A,#N/A,FALSE,"INPUTDATA";#N/A,#N/A,FALSE,"Condenser Performance"}</definedName>
    <definedName name="wrn.Condenser._.Summary." hidden="1">{#N/A,#N/A,FALSE,"SUMMARY";#N/A,#N/A,FALSE,"INPUTDATA";#N/A,#N/A,FALSE,"Condenser Performance"}</definedName>
    <definedName name="wrn.COST." localSheetId="4" hidden="1">{#N/A,#N/A,FALSE,"T COST";#N/A,#N/A,FALSE,"COST_FH"}</definedName>
    <definedName name="wrn.COST." localSheetId="1" hidden="1">{#N/A,#N/A,FALSE,"T COST";#N/A,#N/A,FALSE,"COST_FH"}</definedName>
    <definedName name="wrn.COST." localSheetId="3" hidden="1">{#N/A,#N/A,FALSE,"T COST";#N/A,#N/A,FALSE,"COST_FH"}</definedName>
    <definedName name="wrn.COST." hidden="1">{#N/A,#N/A,FALSE,"T COST";#N/A,#N/A,FALSE,"COST_FH"}</definedName>
    <definedName name="wrn.Detail." localSheetId="4" hidden="1">{"Detail",#N/A,FALSE,"Detail"}</definedName>
    <definedName name="wrn.Detail." localSheetId="1" hidden="1">{"Detail",#N/A,FALSE,"Detail"}</definedName>
    <definedName name="wrn.Detail." localSheetId="3" hidden="1">{"Detail",#N/A,FALSE,"Detail"}</definedName>
    <definedName name="wrn.Detail." hidden="1">{"Detail",#N/A,FALSE,"Detail"}</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INGS._.RELEASE." hidden="1">{#N/A,#N/A,FALSE,"Earnings release"}</definedName>
    <definedName name="wrn.EFRT." hidden="1">{"EFRT Pg 1",#N/A,FALSE,"EFRT (2)";"EFRT Pg 2",#N/A,FALSE,"EFRT (2)"}</definedName>
    <definedName name="wrn.Engr._.Summary." localSheetId="4" hidden="1">{#N/A,#N/A,FALSE,"INPUTDATA";#N/A,#N/A,FALSE,"SUMMARY";#N/A,#N/A,FALSE,"CTAREP";#N/A,#N/A,FALSE,"CTBREP";#N/A,#N/A,FALSE,"TURBEFF";#N/A,#N/A,FALSE,"Condenser Performance"}</definedName>
    <definedName name="wrn.Engr._.Summary." localSheetId="1" hidden="1">{#N/A,#N/A,FALSE,"INPUTDATA";#N/A,#N/A,FALSE,"SUMMARY";#N/A,#N/A,FALSE,"CTAREP";#N/A,#N/A,FALSE,"CTBREP";#N/A,#N/A,FALSE,"TURBEFF";#N/A,#N/A,FALSE,"Condenser Performance"}</definedName>
    <definedName name="wrn.Engr._.Summary." localSheetId="3"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RI2._.AIMR." hidden="1">{#N/A,#N/A,FALSE,"NA_Roll";#N/A,#N/A,FALSE,"NAV_recon";#N/A,#N/A,FALSE,"NII";#N/A,#N/A,FALSE,"Contrbtns";#N/A,#N/A,FALSE,"Distrbtns";#N/A,#N/A,FALSE,"QWAE";#N/A,#N/A,FALSE,"AWAE";#N/A,#N/A,FALSE,"Rtrns_bf_fees";#N/A,#N/A,FALSE,"Rtrns_aft_fees";#N/A,#N/A,FALSE,"Inc_bfr_fees";#N/A,#N/A,FALSE,"ERI-II Summary";#N/A,#N/A,FALSE,"ERI-II Fees"}</definedName>
    <definedName name="wrn.Exec._.Summary." localSheetId="4" hidden="1">{#N/A,#N/A,FALSE,"INPUTDATA";#N/A,#N/A,FALSE,"SUMMARY"}</definedName>
    <definedName name="wrn.Exec._.Summary." localSheetId="1" hidden="1">{#N/A,#N/A,FALSE,"INPUTDATA";#N/A,#N/A,FALSE,"SUMMARY"}</definedName>
    <definedName name="wrn.Exec._.Summary." localSheetId="3" hidden="1">{#N/A,#N/A,FALSE,"INPUTDATA";#N/A,#N/A,FALSE,"SUMMARY"}</definedName>
    <definedName name="wrn.Exec._.Summary." hidden="1">{#N/A,#N/A,FALSE,"INPUTDATA";#N/A,#N/A,FALSE,"SUMMARY"}</definedName>
    <definedName name="wrn.Exec1._.Summary" localSheetId="4" hidden="1">{#N/A,#N/A,FALSE,"INPUTDATA";#N/A,#N/A,FALSE,"SUMMARY"}</definedName>
    <definedName name="wrn.Exec1._.Summary" localSheetId="1" hidden="1">{#N/A,#N/A,FALSE,"INPUTDATA";#N/A,#N/A,FALSE,"SUMMARY"}</definedName>
    <definedName name="wrn.Exec1._.Summary" localSheetId="3" hidden="1">{#N/A,#N/A,FALSE,"INPUTDATA";#N/A,#N/A,FALSE,"SUMMARY"}</definedName>
    <definedName name="wrn.Exec1._.Summary" hidden="1">{#N/A,#N/A,FALSE,"INPUTDATA";#N/A,#N/A,FALSE,"SUMMARY"}</definedName>
    <definedName name="wrn.Executive._.Review._.Report." localSheetId="4" hidden="1">{#N/A,#N/A,FALSE,"Executive Review Sheet";#N/A,#N/A,FALSE,"Summary of Estimate Components";#N/A,#N/A,FALSE,"Summary of Allowances"}</definedName>
    <definedName name="wrn.Executive._.Review._.Report." localSheetId="1" hidden="1">{#N/A,#N/A,FALSE,"Executive Review Sheet";#N/A,#N/A,FALSE,"Summary of Estimate Components";#N/A,#N/A,FALSE,"Summary of Allowances"}</definedName>
    <definedName name="wrn.Executive._.Review._.Report." localSheetId="3" hidden="1">{#N/A,#N/A,FALSE,"Executive Review Sheet";#N/A,#N/A,FALSE,"Summary of Estimate Components";#N/A,#N/A,FALSE,"Summary of Allowances"}</definedName>
    <definedName name="wrn.Executive._.Review._.Report." hidden="1">{#N/A,#N/A,FALSE,"Executive Review Sheet";#N/A,#N/A,FALSE,"Summary of Estimate Components";#N/A,#N/A,FALSE,"Summary of Allowances"}</definedName>
    <definedName name="wrn.ExitAndSalesAssumptions." hidden="1">{#N/A,#N/A,FALSE,"ExitStrategy"}</definedName>
    <definedName name="wrn.FCB." hidden="1">{"FCB_ALL",#N/A,FALSE,"FCB"}</definedName>
    <definedName name="wrn.fcb2" hidden="1">{"FCB_ALL",#N/A,FALSE,"FCB"}</definedName>
    <definedName name="wrn.FNM._.Graph." localSheetId="4" hidden="1">{"fnm graph",#N/A,FALSE,"Graphs"}</definedName>
    <definedName name="wrn.FNM._.Graph." localSheetId="1" hidden="1">{"fnm graph",#N/A,FALSE,"Graphs"}</definedName>
    <definedName name="wrn.FNM._.Graph." localSheetId="3" hidden="1">{"fnm graph",#N/A,FALSE,"Graphs"}</definedName>
    <definedName name="wrn.FNM._.Graph." hidden="1">{"fnm graph",#N/A,FALSE,"Graphs"}</definedName>
    <definedName name="wrn.FPL._.Cnsl._.Inc._.State._.Pg._.3A." hidden="1">{"FPL Consol Inc State Pg 3A",#N/A,FALSE,"ISFPLSUB"}</definedName>
    <definedName name="wrn.FPL._.Cnsl._.Inc._.State._.Pg._.3M." hidden="1">{"FPL Consol Inc State Pg 3M",#N/A,FALSE,"ISFPLSUB"}</definedName>
    <definedName name="wrn.FPL._.Cnsl._.Inc._.State._.Pg._.3Y." hidden="1">{"FPL Consol Inc State Pg 3Y",#N/A,FALSE,"ISFPLSUB"}</definedName>
    <definedName name="wrn.FPL._.Consolidated." hidden="1">{"Fpl Consol Pg 1",#N/A,FALSE,"FPL Consolidated";"FPL Consol Pg 2",#N/A,FALSE,"FPL Consolidated"}</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GAAP._.Report." hidden="1">{"Income Budget",#N/A,FALSE,"98 Income";"Running GAAP Budget Income",#N/A,FALSE,"98 Income";"GAAP Actual",#N/A,FALSE,"98 Income";"GAAP Varinance",#N/A,FALSE,"98 Income"}</definedName>
    <definedName name="wrn.HO._.Cost._.Alloc." localSheetId="4"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localSheetId="3"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4"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3"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4"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3"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4"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3"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Indirects." localSheetId="4" hidden="1">{"Budget",#N/A,TRUE,"Criteria";"Summary",#N/A,TRUE,"Summary";"Detail",#N/A,TRUE,"Detail";"Staff",#N/A,TRUE,"Staffing";"Equip",#N/A,TRUE,"Equipment"}</definedName>
    <definedName name="wrn.Indirects." localSheetId="1" hidden="1">{"Budget",#N/A,TRUE,"Criteria";"Summary",#N/A,TRUE,"Summary";"Detail",#N/A,TRUE,"Detail";"Staff",#N/A,TRUE,"Staffing";"Equip",#N/A,TRUE,"Equipment"}</definedName>
    <definedName name="wrn.Indirects." localSheetId="3" hidden="1">{"Budget",#N/A,TRUE,"Criteria";"Summary",#N/A,TRUE,"Summary";"Detail",#N/A,TRUE,"Detail";"Staff",#N/A,TRUE,"Staffing";"Equip",#N/A,TRUE,"Equipment"}</definedName>
    <definedName name="wrn.Indirects." hidden="1">{"Budget",#N/A,TRUE,"Criteria";"Summary",#N/A,TRUE,"Summary";"Detail",#N/A,TRUE,"Detail";"Staff",#N/A,TRUE,"Staffing";"Equip",#N/A,TRUE,"Equipment"}</definedName>
    <definedName name="wrn.Investment._.Review." hidden="1">{#N/A,#N/A,FALSE,"Proforma Five Yr";#N/A,#N/A,FALSE,"Capital Input";#N/A,#N/A,FALSE,"Calculations";#N/A,#N/A,FALSE,"Transaction Summary-DTW"}</definedName>
    <definedName name="wrn.IPO._.Valuation." hidden="1">{"assumptions",#N/A,FALSE,"Scenario 1";"valuation",#N/A,FALSE,"Scenario 1"}</definedName>
    <definedName name="wrn.LANDMGMT." localSheetId="4" hidden="1">{#N/A,#N/A,FALSE,"CAP 1998";#N/A,#N/A,FALSE,"CAP 1999";#N/A,#N/A,FALSE,"CAP 2000";#N/A,#N/A,FALSE,"CAP_2001";#N/A,#N/A,FALSE,"CAP_2002";#N/A,#N/A,FALSE,"MAINT_1998";#N/A,#N/A,FALSE,"MAINT_1999";#N/A,#N/A,FALSE,"MAINT_2000";#N/A,#N/A,FALSE,"MAINT_2001";#N/A,#N/A,FALSE,"MAINT_2002"}</definedName>
    <definedName name="wrn.LANDMGMT." localSheetId="1" hidden="1">{#N/A,#N/A,FALSE,"CAP 1998";#N/A,#N/A,FALSE,"CAP 1999";#N/A,#N/A,FALSE,"CAP 2000";#N/A,#N/A,FALSE,"CAP_2001";#N/A,#N/A,FALSE,"CAP_2002";#N/A,#N/A,FALSE,"MAINT_1998";#N/A,#N/A,FALSE,"MAINT_1999";#N/A,#N/A,FALSE,"MAINT_2000";#N/A,#N/A,FALSE,"MAINT_2001";#N/A,#N/A,FALSE,"MAINT_2002"}</definedName>
    <definedName name="wrn.LANDMGMT." localSheetId="3"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LBO._.Summary." hidden="1">{"LBO Summary",#N/A,FALSE,"Summary"}</definedName>
    <definedName name="wrn.LITIGATION." hidden="1">{"LI AFUDC DEBT 10282",#N/A,FALSE,"TXFORCST.XLS";"LIT AFUDC 10280",#N/A,FALSE,"TXFORCST.XLS";"LIT DEPR EXP 10281",#N/A,FALSE,"TXFORCST.XLS"}</definedName>
    <definedName name="wrn.LoanInformation." hidden="1">{"LoanSchedule",#N/A,FALSE,"LoanAssumptions";"LoanAssumptions",#N/A,FALSE,"LoanAssumptions"}</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MiniSum." hidden="1">{#N/A,#N/A,TRUE,"Facility-Input";#N/A,#N/A,TRUE,"Graphs";#N/A,#N/A,TRUE,"TOTAL"}</definedName>
    <definedName name="wrn.MonthlyRentRoll." hidden="1">{"MonthlyRentRoll",#N/A,FALSE,"RentRoll"}</definedName>
    <definedName name="wrn.OBO._.12._.MO._.ENDED." hidden="1">{"OBO 12 Month Ended",#N/A,FALSE,"OBO 12 Months"}</definedName>
    <definedName name="wrn.OBO._.MONTHLY." hidden="1">{"obo monthly",#N/A,FALSE,"OBO Monthly"}</definedName>
    <definedName name="wrn.OBO._.Summary." hidden="1">{"OBO Deferred Tax Sum",#N/A,FALSE,"OBO DEF TAX"}</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OperatingAssumtions." hidden="1">{#N/A,#N/A,FALSE,"OperatingAssumptions"}</definedName>
    <definedName name="wrn.Operations._.Review." hidden="1">{#N/A,#N/A,FALSE,"Proforma Five Yr";#N/A,#N/A,FALSE,"Occ and Rate";#N/A,#N/A,FALSE,"PF Input";#N/A,#N/A,FALSE,"Hotcomps"}</definedName>
    <definedName name="wrn.OR09._.Budget._.Stuff." hidden="1">{#N/A,#N/A,FALSE,"8-14-03 Detail";#N/A,#N/A,FALSE,"FLA Comparisons";#N/A,#N/A,FALSE,"Budget Changes Summary ";#N/A,#N/A,FALSE,"Exec Summary"}</definedName>
    <definedName name="wrn.Out._.of._.Period." hidden="1">{"Out of Period",#N/A,FALSE,"Out of Period"}</definedName>
    <definedName name="wrn.Phase._.I." hidden="1">{#N/A,#N/A,FALSE,"Transaction Summary-DTW";#N/A,#N/A,FALSE,"Proforma Five Yr";#N/A,#N/A,FALSE,"Occ and Rate"}</definedName>
    <definedName name="wrn.PPAGE2." hidden="1">{"PPAGE2",#N/A,FALSE,"JAN95_OU"}</definedName>
    <definedName name="wrn.PPAGE3." hidden="1">{"PPAGE3",#N/A,FALSE,"JAN95_OU"}</definedName>
    <definedName name="wrn.PRELIMINARY._.ALL._.PAGES." hidden="1">{"PRELIMINARY",#N/A,FALSE,"MAR95_OU"}</definedName>
    <definedName name="wrn.Presentation." hidden="1">{#N/A,#N/A,TRUE,"Summary";#N/A,#N/A,TRUE,"ExitStrategy";"SalesAndConstruction",#N/A,TRUE,"cs";#N/A,#N/A,TRUE,"OperatingAssumptions";"PresentationRentRoll",#N/A,TRUE,"RentRoll"}</definedName>
    <definedName name="wrn.Print." hidden="1">{#N/A,#N/A,TRUE,"Inputs";#N/A,#N/A,TRUE,"Cashflow Statement";#N/A,#N/A,TRUE,"Summary";#N/A,#N/A,TRUE,"Construction";#N/A,#N/A,TRUE,"RevAss";#N/A,#N/A,TRUE,"Debt";#N/A,#N/A,TRUE,"Inc";#N/A,#N/A,TRUE,"Depr"}</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graphs." localSheetId="4"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4" hidden="1">{"inputs raw data",#N/A,TRUE,"INPUT"}</definedName>
    <definedName name="wrn.print._.raw._.data._.entry." localSheetId="1" hidden="1">{"inputs raw data",#N/A,TRUE,"INPUT"}</definedName>
    <definedName name="wrn.print._.raw._.data._.entry." localSheetId="3" hidden="1">{"inputs raw data",#N/A,TRUE,"INPUT"}</definedName>
    <definedName name="wrn.print._.raw._.data._.entry." hidden="1">{"inputs raw data",#N/A,TRUE,"INPUT"}</definedName>
    <definedName name="wrn.print._.summary._.sheets." localSheetId="4" hidden="1">{"summary1",#N/A,TRUE,"Comps";"summary2",#N/A,TRUE,"Comps";"summary3",#N/A,TRUE,"Comps"}</definedName>
    <definedName name="wrn.print._.summary._.sheets." localSheetId="1" hidden="1">{"summary1",#N/A,TRUE,"Comps";"summary2",#N/A,TRUE,"Comps";"summary3",#N/A,TRUE,"Comps"}</definedName>
    <definedName name="wrn.print._.summary._.sheets." localSheetId="3" hidden="1">{"summary1",#N/A,TRUE,"Comps";"summary2",#N/A,TRUE,"Comps";"summary3",#N/A,TRUE,"Comps"}</definedName>
    <definedName name="wrn.print._.summary._.sheets." hidden="1">{"summary1",#N/A,TRUE,"Comps";"summary2",#N/A,TRUE,"Comps";"summary3",#N/A,TRUE,"Comps"}</definedName>
    <definedName name="wrn.print._.summary._.sheets.2" hidden="1">{"summary1",#N/A,TRUE,"Comps";"summary2",#N/A,TRUE,"Comps";"summary3",#N/A,TRUE,"Comps"}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file._.and._.Basis." localSheetId="4" hidden="1">{#N/A,#N/A,FALSE,"Project Profile";#N/A,#N/A,FALSE,"Basis of Estimate"}</definedName>
    <definedName name="wrn.Profile._.and._.Basis." localSheetId="1" hidden="1">{#N/A,#N/A,FALSE,"Project Profile";#N/A,#N/A,FALSE,"Basis of Estimate"}</definedName>
    <definedName name="wrn.Profile._.and._.Basis." localSheetId="3" hidden="1">{#N/A,#N/A,FALSE,"Project Profile";#N/A,#N/A,FALSE,"Basis of Estimate"}</definedName>
    <definedName name="wrn.Profile._.and._.Basis." hidden="1">{#N/A,#N/A,FALSE,"Project Profile";#N/A,#N/A,FALSE,"Basis of Estimate"}</definedName>
    <definedName name="wrn.Proforma._.Review." hidden="1">{#N/A,#N/A,FALSE,"Occ and Rate";#N/A,#N/A,FALSE,"PF Input";#N/A,#N/A,FALSE,"Proforma Five Yr";#N/A,#N/A,FALSE,"Hotcomps"}</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PropertyInformation." hidden="1">{#N/A,#N/A,FALSE,"PropertyInfo"}</definedName>
    <definedName name="wrn.Reconcil._.Bk._.Depr._.to._.47G." hidden="1">{"By Account",#N/A,FALSE,"Reconcil Deprec Book to Tax   ";"Correction of JV 47G",#N/A,FALSE,"Reconcil Deprec Book to Tax   ";"Recalculation of JV 47G",#N/A,FALSE,"Reconcil Deprec Book to Tax   "}</definedName>
    <definedName name="wrn.Rev._.0." localSheetId="4" hidden="1">{"Rev 0 Normal",#N/A,FALSE,"FNM Plan-Rev 0";"Rev 0 Pricing",#N/A,FALSE,"FNM Plan-Rev 0"}</definedName>
    <definedName name="wrn.Rev._.0." localSheetId="1" hidden="1">{"Rev 0 Normal",#N/A,FALSE,"FNM Plan-Rev 0";"Rev 0 Pricing",#N/A,FALSE,"FNM Plan-Rev 0"}</definedName>
    <definedName name="wrn.Rev._.0." localSheetId="3" hidden="1">{"Rev 0 Normal",#N/A,FALSE,"FNM Plan-Rev 0";"Rev 0 Pricing",#N/A,FALSE,"FNM Plan-Rev 0"}</definedName>
    <definedName name="wrn.Rev._.0." hidden="1">{"Rev 0 Normal",#N/A,FALSE,"FNM Plan-Rev 0";"Rev 0 Pricing",#N/A,FALSE,"FNM Plan-Rev 0"}</definedName>
    <definedName name="wrn.Risk._.Reserves." hidden="1">{#N/A,#N/A,TRUE,"Reserves";#N/A,#N/A,TRUE,"Graphs"}</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napshot." hidden="1">{#N/A,#N/A,TRUE,"Facility-Input";#N/A,#N/A,TRUE,"Graphs"}</definedName>
    <definedName name="wrn.SRU._.CONDENSER." hidden="1">{#N/A,#N/A,FALSE,"HXSheet1";#N/A,#N/A,FALSE,"Sheet2";#N/A,#N/A,FALSE,"Sheet3";#N/A,#N/A,FALSE,"Sheet4"}</definedName>
    <definedName name="wrn.STAND_ALONE_BOTH." hidden="1">{"FCB_ALL",#N/A,FALSE,"FCB";"GREY_ALL",#N/A,FALSE,"GREY"}</definedName>
    <definedName name="wrn.Statement._.of._.Income._.Taxes." hidden="1">{"Consolidated",#N/A,FALSE,"SITRP";"FPL Pure",#N/A,FALSE,"SITRP";"FPL Subsidiaries Consol",#N/A,FALSE,"SITRP"}</definedName>
    <definedName name="wrn.SUM._.OF._.UNIT._.3." localSheetId="4" hidden="1">{#N/A,#N/A,FALSE,"INPUTDATA";#N/A,#N/A,FALSE,"SUMMARY";#N/A,#N/A,FALSE,"CTAREP";#N/A,#N/A,FALSE,"CTBREP";#N/A,#N/A,FALSE,"PMG4ST86";#N/A,#N/A,FALSE,"TURBEFF";#N/A,#N/A,FALSE,"Condenser Performance"}</definedName>
    <definedName name="wrn.SUM._.OF._.UNIT._.3." localSheetId="1" hidden="1">{#N/A,#N/A,FALSE,"INPUTDATA";#N/A,#N/A,FALSE,"SUMMARY";#N/A,#N/A,FALSE,"CTAREP";#N/A,#N/A,FALSE,"CTBREP";#N/A,#N/A,FALSE,"PMG4ST86";#N/A,#N/A,FALSE,"TURBEFF";#N/A,#N/A,FALSE,"Condenser Performance"}</definedName>
    <definedName name="wrn.SUM._.OF._.UNIT._.3." localSheetId="3"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4" hidden="1">{"Summary",#N/A,FALSE,"Summary"}</definedName>
    <definedName name="wrn.Summary." localSheetId="1" hidden="1">{"Summary",#N/A,FALSE,"Summary"}</definedName>
    <definedName name="wrn.Summary." localSheetId="3" hidden="1">{"Summary",#N/A,FALSE,"Summary"}</definedName>
    <definedName name="wrn.Summary." hidden="1">{"Summary",#N/A,FALSE,"Summary"}</definedName>
    <definedName name="wrn.Template."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otals." hidden="1">{#N/A,#N/A,TRUE,"TOTAL";#N/A,#N/A,TRUE,"Total Pipes"}</definedName>
    <definedName name="wrn.UTIL." hidden="1">{"Twelve Mo Ended Pg 2",#N/A,TRUE,"Utility";"YTD Adj _ Pg 1",#N/A,TRUE,"Utility"}</definedName>
    <definedName name="wrn.Value." hidden="1">{#N/A,#N/A,FALSE,"Cashflow Analysis";#N/A,#N/A,FALSE,"Sensitivity Analysis";#N/A,#N/A,FALSE,"PV";#N/A,#N/A,FALSE,"Pro Forma"}</definedName>
    <definedName name="wrn.Western._.District._.1997._.Capital._.Budget." hidden="1">{#N/A,#N/A,FALSE,"EXP97"}</definedName>
    <definedName name="wvi" localSheetId="4" hidden="1">{#N/A,#N/A,FALSE,"SUMMARY";#N/A,#N/A,FALSE,"INPUTDATA";#N/A,#N/A,FALSE,"Condenser Performance"}</definedName>
    <definedName name="wvi" localSheetId="1" hidden="1">{#N/A,#N/A,FALSE,"SUMMARY";#N/A,#N/A,FALSE,"INPUTDATA";#N/A,#N/A,FALSE,"Condenser Performance"}</definedName>
    <definedName name="wvi" localSheetId="3" hidden="1">{#N/A,#N/A,FALSE,"SUMMARY";#N/A,#N/A,FALSE,"INPUTDATA";#N/A,#N/A,FALSE,"Condenser Performance"}</definedName>
    <definedName name="wvi" hidden="1">{#N/A,#N/A,FALSE,"SUMMARY";#N/A,#N/A,FALSE,"INPUTDATA";#N/A,#N/A,FALSE,"Condenser Performance"}</definedName>
    <definedName name="wvo" localSheetId="4" hidden="1">{"EXCELHLP.HLP!1802";5;10;5;10;13;13;13;8;5;5;10;14;13;13;13;13;5;10;14;13;5;10;1;2;24}</definedName>
    <definedName name="wvo" localSheetId="1" hidden="1">{"EXCELHLP.HLP!1802";5;10;5;10;13;13;13;8;5;5;10;14;13;13;13;13;5;10;14;13;5;10;1;2;24}</definedName>
    <definedName name="wvo" localSheetId="3" hidden="1">{"EXCELHLP.HLP!1802";5;10;5;10;13;13;13;8;5;5;10;14;13;13;13;13;5;10;14;13;5;10;1;2;24}</definedName>
    <definedName name="wvo" hidden="1">{"EXCELHLP.HLP!1802";5;10;5;10;13;13;13;8;5;5;10;14;13;13;13;13;5;10;14;13;5;10;1;2;24}</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4">'[80]13. Headcount Forecast'!#REF!</definedName>
    <definedName name="ww" localSheetId="1">'[80]13. Headcount Forecast'!#REF!</definedName>
    <definedName name="ww" localSheetId="3">'[80]13. Headcount Forecast'!#REF!</definedName>
    <definedName name="ww">'[80]13. Headcount Forecast'!#REF!</definedName>
    <definedName name="WWH">#REF!</definedName>
    <definedName name="www" localSheetId="4">'[15]13. Headcount Forecast'!#REF!</definedName>
    <definedName name="www" localSheetId="1">'[15]13. Headcount Forecast'!#REF!</definedName>
    <definedName name="www" localSheetId="3">'[15]13. Headcount Forecast'!#REF!</definedName>
    <definedName name="www">'[15]13. Headcount Forecast'!#REF!</definedName>
    <definedName name="wwww" localSheetId="4">'[15]13. Headcount Forecast'!#REF!</definedName>
    <definedName name="wwww" localSheetId="1">'[15]13. Headcount Forecast'!#REF!</definedName>
    <definedName name="wwww" localSheetId="3">'[15]13. Headcount Forecast'!#REF!</definedName>
    <definedName name="wwww">'[15]13. Headcount Forecast'!#REF!</definedName>
    <definedName name="wwwwww" localSheetId="4">'[15]13. Headcount Forecast'!#REF!</definedName>
    <definedName name="wwwwww" localSheetId="1">'[15]13. Headcount Forecast'!#REF!</definedName>
    <definedName name="wwwwww" localSheetId="3">'[15]13. Headcount Forecast'!#REF!</definedName>
    <definedName name="wwwwww">'[15]13. Headcount Forecast'!#REF!</definedName>
    <definedName name="x" localSheetId="4" hidden="1">{#N/A,#N/A,TRUE,"Task Status";#N/A,#N/A,TRUE,"Document Status";#N/A,#N/A,TRUE,"Percent Complete";#N/A,#N/A,TRUE,"Manhour Sum"}</definedName>
    <definedName name="x" localSheetId="1" hidden="1">{#N/A,#N/A,TRUE,"Task Status";#N/A,#N/A,TRUE,"Document Status";#N/A,#N/A,TRUE,"Percent Complete";#N/A,#N/A,TRUE,"Manhour Sum"}</definedName>
    <definedName name="x" localSheetId="3" hidden="1">{#N/A,#N/A,TRUE,"Task Status";#N/A,#N/A,TRUE,"Document Status";#N/A,#N/A,TRUE,"Percent Complete";#N/A,#N/A,TRUE,"Manhour Sum"}</definedName>
    <definedName name="x" hidden="1">{#N/A,#N/A,TRUE,"Task Status";#N/A,#N/A,TRUE,"Document Status";#N/A,#N/A,TRUE,"Percent Complete";#N/A,#N/A,TRUE,"Manhour Sum"}</definedName>
    <definedName name="xx">'[80]13. Headcount Forecast'!#REF!</definedName>
    <definedName name="xxx" localSheetId="4" hidden="1">{"detail305",#N/A,FALSE,"BI-305"}</definedName>
    <definedName name="xxx" localSheetId="1" hidden="1">{"detail305",#N/A,FALSE,"BI-305"}</definedName>
    <definedName name="xxx" localSheetId="3" hidden="1">{"detail305",#N/A,FALSE,"BI-305"}</definedName>
    <definedName name="xxx" hidden="1">{"detail305",#N/A,FALSE,"BI-305"}</definedName>
    <definedName name="xxx.detail" localSheetId="4" hidden="1">{"detail305",#N/A,FALSE,"BI-305"}</definedName>
    <definedName name="xxx.detail" localSheetId="1" hidden="1">{"detail305",#N/A,FALSE,"BI-305"}</definedName>
    <definedName name="xxx.detail" localSheetId="3" hidden="1">{"detail305",#N/A,FALSE,"BI-305"}</definedName>
    <definedName name="xxx.detail" hidden="1">{"detail305",#N/A,FALSE,"BI-305"}</definedName>
    <definedName name="xxx.directory" localSheetId="4" hidden="1">{"summary",#N/A,FALSE,"PCR DIRECTORY"}</definedName>
    <definedName name="xxx.directory" localSheetId="1" hidden="1">{"summary",#N/A,FALSE,"PCR DIRECTORY"}</definedName>
    <definedName name="xxx.directory" localSheetId="3" hidden="1">{"summary",#N/A,FALSE,"PCR DIRECTORY"}</definedName>
    <definedName name="xxx.directory" hidden="1">{"summary",#N/A,FALSE,"PCR DIRECTORY"}</definedName>
    <definedName name="xxxx">'[15]13. Headcount Forecast'!#REF!</definedName>
    <definedName name="xxxxx">'[15]13. Headcount Forecast'!#REF!</definedName>
    <definedName name="xxxxxx" localSheetId="4" hidden="1">{#N/A,#N/A,TRUE,"TOTAL DSBN";#N/A,#N/A,TRUE,"WEST";#N/A,#N/A,TRUE,"SOUTH";#N/A,#N/A,TRUE,"NORTHEAST"}</definedName>
    <definedName name="xxxxxx" localSheetId="1" hidden="1">{#N/A,#N/A,TRUE,"TOTAL DSBN";#N/A,#N/A,TRUE,"WEST";#N/A,#N/A,TRUE,"SOUTH";#N/A,#N/A,TRUE,"NORTHEAST"}</definedName>
    <definedName name="xxxxxx" localSheetId="3" hidden="1">{#N/A,#N/A,TRUE,"TOTAL DSBN";#N/A,#N/A,TRUE,"WEST";#N/A,#N/A,TRUE,"SOUTH";#N/A,#N/A,TRUE,"NORTHEAST"}</definedName>
    <definedName name="xxxxxx" hidden="1">{#N/A,#N/A,TRUE,"TOTAL DSBN";#N/A,#N/A,TRUE,"WEST";#N/A,#N/A,TRUE,"SOUTH";#N/A,#N/A,TRUE,"NORTHEAST"}</definedName>
    <definedName name="xxxxxxx" localSheetId="4" hidden="1">{#N/A,#N/A,FALSE,"Sum6 (1)"}</definedName>
    <definedName name="xxxxxxx" localSheetId="1" hidden="1">{#N/A,#N/A,FALSE,"Sum6 (1)"}</definedName>
    <definedName name="xxxxxxx" localSheetId="3" hidden="1">{#N/A,#N/A,FALSE,"Sum6 (1)"}</definedName>
    <definedName name="xxxxxxx" hidden="1">{#N/A,#N/A,FALSE,"Sum6 (1)"}</definedName>
    <definedName name="y">'[15]13. Headcount Forecast'!#REF!</definedName>
    <definedName name="Year" localSheetId="4">#REF!</definedName>
    <definedName name="Year" localSheetId="1">#REF!</definedName>
    <definedName name="Year" localSheetId="3">#REF!</definedName>
    <definedName name="Year">#REF!</definedName>
    <definedName name="yes">1</definedName>
    <definedName name="YesNoList">'[76]Cognos  instructions'!$H$28:$H$29</definedName>
    <definedName name="yjut" localSheetId="4">[12]!is1b,[12]!is1c,[12]!STATS2,[12]!STATS3</definedName>
    <definedName name="yjut" localSheetId="1">[12]!is1b,[12]!is1c,[12]!STATS2,[12]!STATS3</definedName>
    <definedName name="yjut">[12]!is1b,[12]!is1c,[12]!STATS2,[12]!STATS3</definedName>
    <definedName name="Ytd_620260_620264_in_BMO_tapes" localSheetId="4">#REF!</definedName>
    <definedName name="Ytd_620260_620264_in_BMO_tapes" localSheetId="1">#REF!</definedName>
    <definedName name="Ytd_620260_620264_in_BMO_tapes" localSheetId="3">#REF!</definedName>
    <definedName name="Ytd_620260_620264_in_BMO_tapes">#REF!</definedName>
    <definedName name="yy" localSheetId="4">'[80]13. Headcount Forecast'!#REF!</definedName>
    <definedName name="yy" localSheetId="1">'[80]13. Headcount Forecast'!#REF!</definedName>
    <definedName name="yy" localSheetId="3">'[80]13. Headcount Forecast'!#REF!</definedName>
    <definedName name="yy">'[80]13. Headcount Forecast'!#REF!</definedName>
    <definedName name="yyy" localSheetId="4">'[15]13. Headcount Forecast'!#REF!</definedName>
    <definedName name="yyy" localSheetId="1">'[15]13. Headcount Forecast'!#REF!</definedName>
    <definedName name="yyy" localSheetId="3">'[15]13. Headcount Forecast'!#REF!</definedName>
    <definedName name="yyy">'[15]13. Headcount Forecast'!#REF!</definedName>
    <definedName name="yyyyyy" localSheetId="4">'[15]13. Headcount Forecast'!#REF!</definedName>
    <definedName name="yyyyyy" localSheetId="1">'[15]13. Headcount Forecast'!#REF!</definedName>
    <definedName name="yyyyyy" localSheetId="3">'[15]13. Headcount Forecast'!#REF!</definedName>
    <definedName name="yyyyyy">'[15]13. Headcount Forecast'!#REF!</definedName>
    <definedName name="z" localSheetId="4" hidden="1">{#N/A,#N/A,TRUE,"Task Status";#N/A,#N/A,TRUE,"Document Status";#N/A,#N/A,TRUE,"Percent Complete";#N/A,#N/A,TRUE,"Manhour Sum"}</definedName>
    <definedName name="z" localSheetId="1" hidden="1">{#N/A,#N/A,TRUE,"Task Status";#N/A,#N/A,TRUE,"Document Status";#N/A,#N/A,TRUE,"Percent Complete";#N/A,#N/A,TRUE,"Manhour Sum"}</definedName>
    <definedName name="z" localSheetId="3" hidden="1">{#N/A,#N/A,TRUE,"Task Status";#N/A,#N/A,TRUE,"Document Status";#N/A,#N/A,TRUE,"Percent Complete";#N/A,#N/A,TRUE,"Manhour Sum"}</definedName>
    <definedName name="z" hidden="1">{#N/A,#N/A,TRUE,"Task Status";#N/A,#N/A,TRUE,"Document Status";#N/A,#N/A,TRUE,"Percent Complete";#N/A,#N/A,TRUE,"Manhour Sum"}</definedName>
    <definedName name="Z_28562A7B_A76A_41D5_B404_F88EF4E1FBDE_.wvu.PrintArea" localSheetId="4" hidden="1">'FA-Exhibit CCVA'!$B$9:$N$161</definedName>
    <definedName name="Z_28562A7B_A76A_41D5_B404_F88EF4E1FBDE_.wvu.PrintArea" localSheetId="1" hidden="1">'FA-Exhibit Combined'!$B$8:$N$161</definedName>
    <definedName name="Z_28562A7B_A76A_41D5_B404_F88EF4E1FBDE_.wvu.PrintArea" localSheetId="3" hidden="1">'FA-Exhibit COVID'!$B$8:$N$161</definedName>
    <definedName name="Z_28562A7B_A76A_41D5_B404_F88EF4E1FBDE_.wvu.PrintArea" localSheetId="2" hidden="1">'FA-Exhibit EB-2020-0150'!$B$8:$N$160</definedName>
    <definedName name="Z_28562A7B_A76A_41D5_B404_F88EF4E1FBDE_.wvu.Rows" localSheetId="4" hidden="1">'FA-Exhibit CCVA'!$1:$7</definedName>
    <definedName name="Z_28562A7B_A76A_41D5_B404_F88EF4E1FBDE_.wvu.Rows" localSheetId="1" hidden="1">'FA-Exhibit Combined'!$1:$7</definedName>
    <definedName name="Z_28562A7B_A76A_41D5_B404_F88EF4E1FBDE_.wvu.Rows" localSheetId="3" hidden="1">'FA-Exhibit COVID'!$1:$7</definedName>
    <definedName name="Z_28562A7B_A76A_41D5_B404_F88EF4E1FBDE_.wvu.Rows" localSheetId="2" hidden="1">'FA-Exhibit EB-2020-0150'!$1:$7</definedName>
    <definedName name="Z_BF910787_6D09_4F73_97A2_B91E324895DA_.wvu.PrintArea" localSheetId="4" hidden="1">'FA-Exhibit CCVA'!$B$9:$N$161</definedName>
    <definedName name="Z_BF910787_6D09_4F73_97A2_B91E324895DA_.wvu.PrintArea" localSheetId="1" hidden="1">'FA-Exhibit Combined'!$B$8:$N$161</definedName>
    <definedName name="Z_BF910787_6D09_4F73_97A2_B91E324895DA_.wvu.PrintArea" localSheetId="3" hidden="1">'FA-Exhibit COVID'!$B$8:$N$161</definedName>
    <definedName name="Z_BF910787_6D09_4F73_97A2_B91E324895DA_.wvu.PrintArea" localSheetId="2" hidden="1">'FA-Exhibit EB-2020-0150'!$B$8:$N$160</definedName>
    <definedName name="Z_BF910787_6D09_4F73_97A2_B91E324895DA_.wvu.Rows" localSheetId="4" hidden="1">'FA-Exhibit CCVA'!$1:$7</definedName>
    <definedName name="Z_BF910787_6D09_4F73_97A2_B91E324895DA_.wvu.Rows" localSheetId="1" hidden="1">'FA-Exhibit Combined'!$1:$7</definedName>
    <definedName name="Z_BF910787_6D09_4F73_97A2_B91E324895DA_.wvu.Rows" localSheetId="3" hidden="1">'FA-Exhibit COVID'!$1:$7</definedName>
    <definedName name="Z_BF910787_6D09_4F73_97A2_B91E324895DA_.wvu.Rows" localSheetId="2" hidden="1">'FA-Exhibit EB-2020-0150'!$1:$7</definedName>
    <definedName name="zz" localSheetId="4">'[80]13. Headcount Forecast'!#REF!</definedName>
    <definedName name="zz" localSheetId="1">'[80]13. Headcount Forecast'!#REF!</definedName>
    <definedName name="zz" localSheetId="3">'[80]13. Headcount Forecast'!#REF!</definedName>
    <definedName name="zz">'[80]13. Headcount Forecast'!#REF!</definedName>
    <definedName name="zzz"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z">'[15]13. Headcount Forecast'!#REF!</definedName>
    <definedName name="zzzzz">'[15]13. Headcount Forecast'!#REF!</definedName>
  </definedNames>
  <calcPr calcId="191028" iterate="1"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5" i="65" l="1"/>
  <c r="F106" i="65"/>
  <c r="V29" i="65"/>
  <c r="V25" i="65"/>
  <c r="J29" i="65"/>
  <c r="J28" i="65"/>
  <c r="J25" i="65"/>
  <c r="F25" i="65"/>
  <c r="F29" i="65"/>
  <c r="F28" i="65"/>
  <c r="E29" i="65"/>
  <c r="E28" i="65"/>
  <c r="E25" i="65"/>
  <c r="H25" i="65" s="1"/>
  <c r="M58" i="65" l="1"/>
  <c r="N58" i="65" s="1"/>
  <c r="M57" i="65"/>
  <c r="N57" i="65" s="1"/>
  <c r="L56" i="65"/>
  <c r="L59" i="65" s="1"/>
  <c r="G56" i="65"/>
  <c r="G59" i="65" s="1"/>
  <c r="T55" i="65"/>
  <c r="X29" i="65"/>
  <c r="Y29" i="65" s="1"/>
  <c r="Y28" i="65"/>
  <c r="Y25" i="65"/>
  <c r="M58" i="67"/>
  <c r="N58" i="67" s="1"/>
  <c r="M57" i="67"/>
  <c r="N57" i="67" s="1"/>
  <c r="L56" i="67"/>
  <c r="L59" i="67" s="1"/>
  <c r="J56" i="67"/>
  <c r="J59" i="67" s="1"/>
  <c r="G56" i="67"/>
  <c r="G59" i="67" s="1"/>
  <c r="F56" i="67"/>
  <c r="F59" i="67" s="1"/>
  <c r="E56" i="67"/>
  <c r="E59" i="67" s="1"/>
  <c r="T55" i="67"/>
  <c r="Y29" i="67"/>
  <c r="S29" i="67"/>
  <c r="H29" i="67"/>
  <c r="E105" i="67" s="1"/>
  <c r="E106" i="65" s="1"/>
  <c r="H106" i="65" s="1"/>
  <c r="Y28" i="67"/>
  <c r="V28" i="67"/>
  <c r="S28" i="67"/>
  <c r="H28" i="67"/>
  <c r="E104" i="67" s="1"/>
  <c r="E105" i="65" s="1"/>
  <c r="H105" i="65" s="1"/>
  <c r="Y25" i="67"/>
  <c r="S25" i="67"/>
  <c r="H25" i="67"/>
  <c r="E101" i="67" s="1"/>
  <c r="E102" i="65" s="1"/>
  <c r="H102" i="65" s="1"/>
  <c r="J106" i="64"/>
  <c r="J105" i="64"/>
  <c r="J102" i="64"/>
  <c r="E106" i="64"/>
  <c r="E105" i="64"/>
  <c r="E102" i="64"/>
  <c r="S106" i="62"/>
  <c r="S105" i="62"/>
  <c r="S102" i="62"/>
  <c r="J106" i="62"/>
  <c r="J105" i="62"/>
  <c r="J102" i="62"/>
  <c r="E106" i="62"/>
  <c r="E105" i="62"/>
  <c r="E102" i="62"/>
  <c r="Z29" i="62"/>
  <c r="Z28" i="62"/>
  <c r="Z25" i="62"/>
  <c r="J59" i="62"/>
  <c r="M58" i="62"/>
  <c r="N58" i="62" s="1"/>
  <c r="M57" i="62"/>
  <c r="N57" i="62" s="1"/>
  <c r="L56" i="62"/>
  <c r="L59" i="62" s="1"/>
  <c r="J56" i="62"/>
  <c r="G56" i="62"/>
  <c r="G59" i="62" s="1"/>
  <c r="F56" i="62"/>
  <c r="F59" i="62" s="1"/>
  <c r="E56" i="62"/>
  <c r="E59" i="62" s="1"/>
  <c r="T55" i="62"/>
  <c r="Y29" i="62"/>
  <c r="V29" i="62"/>
  <c r="V55" i="62" s="1"/>
  <c r="S29" i="62"/>
  <c r="U29" i="62" s="1"/>
  <c r="H29" i="62"/>
  <c r="Y28" i="62"/>
  <c r="S28" i="62"/>
  <c r="U28" i="62" s="1"/>
  <c r="W28" i="62" s="1"/>
  <c r="K28" i="62" s="1"/>
  <c r="M28" i="62" s="1"/>
  <c r="H28" i="62"/>
  <c r="Y25" i="62"/>
  <c r="S25" i="62"/>
  <c r="S55" i="62" s="1"/>
  <c r="H25" i="62"/>
  <c r="Z29" i="64"/>
  <c r="Z28" i="64"/>
  <c r="Z25" i="64"/>
  <c r="W25" i="64"/>
  <c r="M58" i="64"/>
  <c r="N58" i="64" s="1"/>
  <c r="M57" i="64"/>
  <c r="N57" i="64" s="1"/>
  <c r="L56" i="64"/>
  <c r="L59" i="64" s="1"/>
  <c r="J56" i="64"/>
  <c r="J59" i="64" s="1"/>
  <c r="G56" i="64"/>
  <c r="G59" i="64" s="1"/>
  <c r="F56" i="64"/>
  <c r="F59" i="64" s="1"/>
  <c r="E56" i="64"/>
  <c r="E59" i="64" s="1"/>
  <c r="T55" i="64"/>
  <c r="Y29" i="64"/>
  <c r="V29" i="64"/>
  <c r="V55" i="64" s="1"/>
  <c r="U29" i="64"/>
  <c r="W29" i="64" s="1"/>
  <c r="S29" i="64"/>
  <c r="H29" i="64"/>
  <c r="Y28" i="64"/>
  <c r="S28" i="64"/>
  <c r="U28" i="64" s="1"/>
  <c r="W28" i="64" s="1"/>
  <c r="H28" i="64"/>
  <c r="Y25" i="64"/>
  <c r="S25" i="64"/>
  <c r="U25" i="64" s="1"/>
  <c r="H25" i="64"/>
  <c r="H56" i="64" s="1"/>
  <c r="H59" i="64" s="1"/>
  <c r="V55" i="67" l="1"/>
  <c r="V28" i="65"/>
  <c r="U28" i="67"/>
  <c r="U28" i="65" s="1"/>
  <c r="S28" i="65"/>
  <c r="U29" i="67"/>
  <c r="S29" i="65"/>
  <c r="U25" i="67"/>
  <c r="U25" i="65" s="1"/>
  <c r="S25" i="65"/>
  <c r="H28" i="65"/>
  <c r="E56" i="65"/>
  <c r="E59" i="65" s="1"/>
  <c r="H29" i="65"/>
  <c r="S55" i="65"/>
  <c r="J56" i="65"/>
  <c r="J59" i="65" s="1"/>
  <c r="V55" i="65"/>
  <c r="F56" i="65"/>
  <c r="F59" i="65" s="1"/>
  <c r="H56" i="67"/>
  <c r="H59" i="67" s="1"/>
  <c r="S55" i="67"/>
  <c r="H56" i="62"/>
  <c r="H59" i="62" s="1"/>
  <c r="W29" i="62"/>
  <c r="K29" i="62" s="1"/>
  <c r="M29" i="62" s="1"/>
  <c r="N29" i="62" s="1"/>
  <c r="U25" i="62"/>
  <c r="W25" i="62" s="1"/>
  <c r="N28" i="62"/>
  <c r="W55" i="62"/>
  <c r="U55" i="62"/>
  <c r="K29" i="64"/>
  <c r="M29" i="64" s="1"/>
  <c r="N29" i="64" s="1"/>
  <c r="K28" i="64"/>
  <c r="M28" i="64" s="1"/>
  <c r="N28" i="64" s="1"/>
  <c r="U55" i="64"/>
  <c r="S55" i="64"/>
  <c r="W29" i="67" l="1"/>
  <c r="U29" i="65"/>
  <c r="U55" i="65" s="1"/>
  <c r="U55" i="67"/>
  <c r="W25" i="67"/>
  <c r="W28" i="67"/>
  <c r="Z28" i="67"/>
  <c r="H56" i="65"/>
  <c r="H59" i="65" s="1"/>
  <c r="Z55" i="62"/>
  <c r="K25" i="62"/>
  <c r="W55" i="64"/>
  <c r="F413" i="65"/>
  <c r="F336" i="65"/>
  <c r="F259" i="65"/>
  <c r="F182" i="65"/>
  <c r="V412" i="67"/>
  <c r="V413" i="65" s="1"/>
  <c r="V335" i="67"/>
  <c r="V362" i="67" s="1"/>
  <c r="V258" i="67"/>
  <c r="V259" i="65" s="1"/>
  <c r="V181" i="67"/>
  <c r="V182" i="65" s="1"/>
  <c r="V104" i="67"/>
  <c r="V105" i="65" s="1"/>
  <c r="X414" i="65"/>
  <c r="Y414" i="65" s="1"/>
  <c r="Y413" i="65"/>
  <c r="Y410" i="65"/>
  <c r="X337" i="65"/>
  <c r="Y337" i="65" s="1"/>
  <c r="Y336" i="65"/>
  <c r="Y333" i="65"/>
  <c r="X260" i="65"/>
  <c r="Y260" i="65" s="1"/>
  <c r="Y259" i="65"/>
  <c r="Y256" i="65"/>
  <c r="X183" i="65"/>
  <c r="Y183" i="65" s="1"/>
  <c r="Y182" i="65"/>
  <c r="Y179" i="65"/>
  <c r="X106" i="65"/>
  <c r="Y106" i="65" s="1"/>
  <c r="T440" i="65"/>
  <c r="T398" i="65"/>
  <c r="T363" i="65"/>
  <c r="T321" i="65"/>
  <c r="T286" i="65"/>
  <c r="T244" i="65"/>
  <c r="T209" i="65"/>
  <c r="T167" i="65"/>
  <c r="T132" i="65"/>
  <c r="Y105" i="65"/>
  <c r="Y102" i="65"/>
  <c r="T440" i="64"/>
  <c r="Y414" i="64"/>
  <c r="V414" i="64"/>
  <c r="V440" i="64" s="1"/>
  <c r="Y413" i="64"/>
  <c r="Y410" i="64"/>
  <c r="T398" i="64"/>
  <c r="T363" i="64"/>
  <c r="Y337" i="64"/>
  <c r="V337" i="64"/>
  <c r="V363" i="64" s="1"/>
  <c r="Y336" i="64"/>
  <c r="Y333" i="64"/>
  <c r="T321" i="64"/>
  <c r="T286" i="64"/>
  <c r="Y260" i="64"/>
  <c r="V260" i="64"/>
  <c r="V286" i="64" s="1"/>
  <c r="Y259" i="64"/>
  <c r="Y256" i="64"/>
  <c r="T244" i="64"/>
  <c r="T209" i="64"/>
  <c r="Y183" i="64"/>
  <c r="V183" i="64"/>
  <c r="V209" i="64" s="1"/>
  <c r="Y182" i="64"/>
  <c r="Y179" i="64"/>
  <c r="T167" i="64"/>
  <c r="T132" i="64"/>
  <c r="Y106" i="64"/>
  <c r="V106" i="64"/>
  <c r="V132" i="64" s="1"/>
  <c r="S106" i="64"/>
  <c r="U106" i="64" s="1"/>
  <c r="Y105" i="64"/>
  <c r="S105" i="64"/>
  <c r="U105" i="64" s="1"/>
  <c r="W105" i="64" s="1"/>
  <c r="Z105" i="64" s="1"/>
  <c r="Y102" i="64"/>
  <c r="S102" i="64"/>
  <c r="U102" i="64" s="1"/>
  <c r="T440" i="62"/>
  <c r="Y414" i="62"/>
  <c r="V414" i="62"/>
  <c r="V440" i="62" s="1"/>
  <c r="Y413" i="62"/>
  <c r="Y410" i="62"/>
  <c r="T398" i="62"/>
  <c r="T363" i="62"/>
  <c r="Y337" i="62"/>
  <c r="V337" i="62"/>
  <c r="V363" i="62" s="1"/>
  <c r="Y336" i="62"/>
  <c r="Y333" i="62"/>
  <c r="T321" i="62"/>
  <c r="V286" i="62"/>
  <c r="T286" i="62"/>
  <c r="Y260" i="62"/>
  <c r="V260" i="62"/>
  <c r="Y259" i="62"/>
  <c r="Y256" i="62"/>
  <c r="T244" i="62"/>
  <c r="T209" i="62"/>
  <c r="Y183" i="62"/>
  <c r="V183" i="62"/>
  <c r="V209" i="62" s="1"/>
  <c r="Y182" i="62"/>
  <c r="Y179" i="62"/>
  <c r="T167" i="62"/>
  <c r="T132" i="62"/>
  <c r="Y106" i="62"/>
  <c r="V106" i="62"/>
  <c r="V132" i="62" s="1"/>
  <c r="U106" i="62"/>
  <c r="Y105" i="62"/>
  <c r="U105" i="62"/>
  <c r="W105" i="62" s="1"/>
  <c r="Z105" i="62" s="1"/>
  <c r="Y102" i="62"/>
  <c r="T166" i="67"/>
  <c r="T243" i="67"/>
  <c r="T320" i="67"/>
  <c r="T397" i="67"/>
  <c r="T439" i="67"/>
  <c r="Y413" i="67"/>
  <c r="Y412" i="67"/>
  <c r="Y409" i="67"/>
  <c r="T362" i="67"/>
  <c r="Y336" i="67"/>
  <c r="Y335" i="67"/>
  <c r="Y332" i="67"/>
  <c r="T285" i="67"/>
  <c r="Y259" i="67"/>
  <c r="Y258" i="67"/>
  <c r="Y255" i="67"/>
  <c r="T208" i="67"/>
  <c r="Y182" i="67"/>
  <c r="Y181" i="67"/>
  <c r="Y178" i="67"/>
  <c r="S105" i="67"/>
  <c r="U105" i="67" s="1"/>
  <c r="S104" i="67"/>
  <c r="U104" i="67" s="1"/>
  <c r="W104" i="67" s="1"/>
  <c r="S101" i="67"/>
  <c r="U101" i="67" s="1"/>
  <c r="W101" i="67" s="1"/>
  <c r="Z101" i="67" s="1"/>
  <c r="Y101" i="67"/>
  <c r="Y105" i="67"/>
  <c r="Y104" i="67"/>
  <c r="T131" i="67"/>
  <c r="Z104" i="67" l="1"/>
  <c r="K28" i="67"/>
  <c r="K28" i="65" s="1"/>
  <c r="M28" i="65" s="1"/>
  <c r="N28" i="65" s="1"/>
  <c r="Z28" i="65"/>
  <c r="W28" i="65"/>
  <c r="Z25" i="67"/>
  <c r="Z25" i="65" s="1"/>
  <c r="W25" i="65"/>
  <c r="W55" i="65" s="1"/>
  <c r="W55" i="67"/>
  <c r="W29" i="65"/>
  <c r="Z29" i="67"/>
  <c r="V336" i="65"/>
  <c r="V285" i="67"/>
  <c r="M28" i="67"/>
  <c r="V131" i="67"/>
  <c r="W105" i="65"/>
  <c r="V208" i="67"/>
  <c r="V439" i="67"/>
  <c r="K56" i="62"/>
  <c r="K59" i="62" s="1"/>
  <c r="K61" i="62" s="1"/>
  <c r="L66" i="62" s="1"/>
  <c r="M25" i="62"/>
  <c r="W106" i="64"/>
  <c r="Z106" i="64" s="1"/>
  <c r="Z55" i="64"/>
  <c r="K25" i="64"/>
  <c r="U106" i="65"/>
  <c r="U105" i="65"/>
  <c r="S102" i="65"/>
  <c r="S105" i="65"/>
  <c r="S106" i="65"/>
  <c r="V414" i="65"/>
  <c r="V337" i="65"/>
  <c r="V260" i="65"/>
  <c r="V183" i="65"/>
  <c r="V106" i="65"/>
  <c r="K106" i="64"/>
  <c r="S132" i="62"/>
  <c r="K105" i="64"/>
  <c r="U132" i="64"/>
  <c r="W102" i="64"/>
  <c r="Z102" i="64" s="1"/>
  <c r="S132" i="64"/>
  <c r="W106" i="62"/>
  <c r="K105" i="62"/>
  <c r="U102" i="62"/>
  <c r="U102" i="65" s="1"/>
  <c r="W105" i="67"/>
  <c r="Z105" i="67" s="1"/>
  <c r="S131" i="67"/>
  <c r="U131" i="67"/>
  <c r="N28" i="67" l="1"/>
  <c r="J104" i="67"/>
  <c r="J105" i="65" s="1"/>
  <c r="K25" i="67"/>
  <c r="K25" i="65" s="1"/>
  <c r="M25" i="65" s="1"/>
  <c r="N25" i="65" s="1"/>
  <c r="K29" i="67"/>
  <c r="Z29" i="65"/>
  <c r="Z55" i="65" s="1"/>
  <c r="Z55" i="67"/>
  <c r="Z106" i="62"/>
  <c r="K106" i="62" s="1"/>
  <c r="M56" i="62"/>
  <c r="M59" i="62" s="1"/>
  <c r="N59" i="62" s="1"/>
  <c r="N25" i="62"/>
  <c r="N56" i="62" s="1"/>
  <c r="M25" i="64"/>
  <c r="K56" i="64"/>
  <c r="K59" i="64" s="1"/>
  <c r="K61" i="64" s="1"/>
  <c r="L66" i="64" s="1"/>
  <c r="K101" i="67"/>
  <c r="K102" i="65" s="1"/>
  <c r="K104" i="67"/>
  <c r="K105" i="65" s="1"/>
  <c r="Z105" i="65"/>
  <c r="Z131" i="67"/>
  <c r="W106" i="65"/>
  <c r="W132" i="64"/>
  <c r="W131" i="67"/>
  <c r="U132" i="62"/>
  <c r="W102" i="62"/>
  <c r="M29" i="67" l="1"/>
  <c r="K29" i="65"/>
  <c r="M29" i="65" s="1"/>
  <c r="M56" i="65" s="1"/>
  <c r="M59" i="65" s="1"/>
  <c r="N59" i="65" s="1"/>
  <c r="M25" i="67"/>
  <c r="J101" i="67" s="1"/>
  <c r="J102" i="65" s="1"/>
  <c r="K56" i="67"/>
  <c r="K59" i="67" s="1"/>
  <c r="K61" i="67" s="1"/>
  <c r="L66" i="67" s="1"/>
  <c r="M105" i="65"/>
  <c r="N105" i="65" s="1"/>
  <c r="M102" i="65"/>
  <c r="N102" i="65" s="1"/>
  <c r="K56" i="65"/>
  <c r="K59" i="65" s="1"/>
  <c r="K61" i="65" s="1"/>
  <c r="L66" i="65" s="1"/>
  <c r="N29" i="65"/>
  <c r="N56" i="65" s="1"/>
  <c r="N25" i="67"/>
  <c r="W102" i="65"/>
  <c r="Z102" i="62"/>
  <c r="M56" i="64"/>
  <c r="M59" i="64" s="1"/>
  <c r="N59" i="64" s="1"/>
  <c r="N25" i="64"/>
  <c r="N56" i="64" s="1"/>
  <c r="K105" i="67"/>
  <c r="K106" i="65" s="1"/>
  <c r="Z106" i="65"/>
  <c r="Z132" i="64"/>
  <c r="K102" i="64"/>
  <c r="W132" i="62"/>
  <c r="Z102" i="65"/>
  <c r="M56" i="67" l="1"/>
  <c r="M59" i="67" s="1"/>
  <c r="N59" i="67" s="1"/>
  <c r="N29" i="67"/>
  <c r="N56" i="67" s="1"/>
  <c r="J105" i="67"/>
  <c r="J106" i="65" s="1"/>
  <c r="M106" i="65" s="1"/>
  <c r="N106" i="65" s="1"/>
  <c r="Z132" i="62"/>
  <c r="K102" i="62"/>
  <c r="F414" i="65" l="1"/>
  <c r="F337" i="65"/>
  <c r="F260" i="65"/>
  <c r="F183" i="65"/>
  <c r="M443" i="65"/>
  <c r="N443" i="65" s="1"/>
  <c r="M366" i="65"/>
  <c r="N366" i="65" s="1"/>
  <c r="M289" i="65"/>
  <c r="N289" i="65" s="1"/>
  <c r="M212" i="65"/>
  <c r="N212" i="65" s="1"/>
  <c r="M442" i="65"/>
  <c r="N442" i="65" s="1"/>
  <c r="M365" i="65"/>
  <c r="N365" i="65" s="1"/>
  <c r="M288" i="65"/>
  <c r="N288" i="65" s="1"/>
  <c r="M211" i="65"/>
  <c r="N211" i="65" s="1"/>
  <c r="L441" i="65"/>
  <c r="L444" i="65" s="1"/>
  <c r="G441" i="65"/>
  <c r="G444" i="65" s="1"/>
  <c r="L364" i="65"/>
  <c r="L367" i="65" s="1"/>
  <c r="G364" i="65"/>
  <c r="G367" i="65" s="1"/>
  <c r="L287" i="65"/>
  <c r="L290" i="65" s="1"/>
  <c r="G287" i="65"/>
  <c r="G290" i="65" s="1"/>
  <c r="L210" i="65"/>
  <c r="L213" i="65" s="1"/>
  <c r="G210" i="65"/>
  <c r="G213" i="65" s="1"/>
  <c r="M106" i="64"/>
  <c r="J183" i="64" s="1"/>
  <c r="M105" i="64"/>
  <c r="J182" i="64" s="1"/>
  <c r="H106" i="64"/>
  <c r="E183" i="64" s="1"/>
  <c r="H105" i="64"/>
  <c r="E182" i="64" s="1"/>
  <c r="H102" i="64"/>
  <c r="E179" i="64" s="1"/>
  <c r="M106" i="62"/>
  <c r="J183" i="62" s="1"/>
  <c r="M102" i="62"/>
  <c r="J179" i="62" s="1"/>
  <c r="H102" i="62"/>
  <c r="E179" i="62" s="1"/>
  <c r="S179" i="62" s="1"/>
  <c r="H105" i="62"/>
  <c r="E182" i="62" s="1"/>
  <c r="H106" i="62"/>
  <c r="E183" i="62" s="1"/>
  <c r="M443" i="64"/>
  <c r="N443" i="64" s="1"/>
  <c r="M366" i="64"/>
  <c r="N366" i="64" s="1"/>
  <c r="M289" i="64"/>
  <c r="N289" i="64" s="1"/>
  <c r="M212" i="64"/>
  <c r="N212" i="64" s="1"/>
  <c r="M442" i="64"/>
  <c r="N442" i="64" s="1"/>
  <c r="M365" i="64"/>
  <c r="N365" i="64" s="1"/>
  <c r="M288" i="64"/>
  <c r="N288" i="64" s="1"/>
  <c r="M211" i="64"/>
  <c r="N211" i="64" s="1"/>
  <c r="L441" i="64"/>
  <c r="L444" i="64" s="1"/>
  <c r="G441" i="64"/>
  <c r="G444" i="64" s="1"/>
  <c r="L364" i="64"/>
  <c r="L367" i="64" s="1"/>
  <c r="G364" i="64"/>
  <c r="G367" i="64" s="1"/>
  <c r="L287" i="64"/>
  <c r="L290" i="64" s="1"/>
  <c r="G287" i="64"/>
  <c r="G290" i="64" s="1"/>
  <c r="F287" i="64"/>
  <c r="F290" i="64" s="1"/>
  <c r="L210" i="64"/>
  <c r="L213" i="64" s="1"/>
  <c r="G210" i="64"/>
  <c r="G213" i="64" s="1"/>
  <c r="F364" i="64"/>
  <c r="F367" i="64" s="1"/>
  <c r="F210" i="64"/>
  <c r="F213" i="64" s="1"/>
  <c r="M443" i="62"/>
  <c r="N443" i="62" s="1"/>
  <c r="M366" i="62"/>
  <c r="N366" i="62" s="1"/>
  <c r="M289" i="62"/>
  <c r="N289" i="62" s="1"/>
  <c r="M212" i="62"/>
  <c r="N212" i="62" s="1"/>
  <c r="M442" i="62"/>
  <c r="N442" i="62" s="1"/>
  <c r="M365" i="62"/>
  <c r="N365" i="62" s="1"/>
  <c r="M288" i="62"/>
  <c r="N288" i="62" s="1"/>
  <c r="M211" i="62"/>
  <c r="N211" i="62" s="1"/>
  <c r="L441" i="62"/>
  <c r="L444" i="62" s="1"/>
  <c r="G441" i="62"/>
  <c r="G444" i="62" s="1"/>
  <c r="L364" i="62"/>
  <c r="L367" i="62" s="1"/>
  <c r="G364" i="62"/>
  <c r="G367" i="62" s="1"/>
  <c r="L287" i="62"/>
  <c r="L290" i="62" s="1"/>
  <c r="G287" i="62"/>
  <c r="G290" i="62" s="1"/>
  <c r="F287" i="62"/>
  <c r="F290" i="62" s="1"/>
  <c r="L210" i="62"/>
  <c r="L213" i="62" s="1"/>
  <c r="G210" i="62"/>
  <c r="G213" i="62" s="1"/>
  <c r="F210" i="62"/>
  <c r="F213" i="62" s="1"/>
  <c r="M442" i="67"/>
  <c r="N442" i="67" s="1"/>
  <c r="M441" i="67"/>
  <c r="N441" i="67" s="1"/>
  <c r="L440" i="67"/>
  <c r="L443" i="67" s="1"/>
  <c r="G440" i="67"/>
  <c r="G443" i="67" s="1"/>
  <c r="F440" i="67"/>
  <c r="F443" i="67" s="1"/>
  <c r="M365" i="67"/>
  <c r="N365" i="67" s="1"/>
  <c r="M364" i="67"/>
  <c r="N364" i="67" s="1"/>
  <c r="L363" i="67"/>
  <c r="L366" i="67" s="1"/>
  <c r="G363" i="67"/>
  <c r="G366" i="67" s="1"/>
  <c r="M288" i="67"/>
  <c r="N288" i="67" s="1"/>
  <c r="M287" i="67"/>
  <c r="N287" i="67" s="1"/>
  <c r="L286" i="67"/>
  <c r="L289" i="67" s="1"/>
  <c r="G286" i="67"/>
  <c r="G289" i="67" s="1"/>
  <c r="F286" i="67"/>
  <c r="F289" i="67" s="1"/>
  <c r="M211" i="67"/>
  <c r="N211" i="67" s="1"/>
  <c r="M210" i="67"/>
  <c r="N210" i="67" s="1"/>
  <c r="L209" i="67"/>
  <c r="L212" i="67" s="1"/>
  <c r="G209" i="67"/>
  <c r="G212" i="67" s="1"/>
  <c r="F209" i="67"/>
  <c r="F212" i="67" s="1"/>
  <c r="M134" i="67"/>
  <c r="N134" i="67" s="1"/>
  <c r="M133" i="67"/>
  <c r="N133" i="67" s="1"/>
  <c r="L132" i="67"/>
  <c r="L135" i="67" s="1"/>
  <c r="J132" i="67"/>
  <c r="J135" i="67" s="1"/>
  <c r="G132" i="67"/>
  <c r="G135" i="67" s="1"/>
  <c r="F132" i="67"/>
  <c r="F135" i="67" s="1"/>
  <c r="H104" i="67"/>
  <c r="E181" i="67" s="1"/>
  <c r="S181" i="67" s="1"/>
  <c r="M135" i="65"/>
  <c r="N135" i="65" s="1"/>
  <c r="M134" i="65"/>
  <c r="N134" i="65" s="1"/>
  <c r="L133" i="65"/>
  <c r="L136" i="65" s="1"/>
  <c r="G133" i="65"/>
  <c r="G136" i="65" s="1"/>
  <c r="M135" i="64"/>
  <c r="N135" i="64" s="1"/>
  <c r="M134" i="64"/>
  <c r="N134" i="64" s="1"/>
  <c r="L133" i="64"/>
  <c r="L136" i="64" s="1"/>
  <c r="J133" i="64"/>
  <c r="J136" i="64" s="1"/>
  <c r="G133" i="64"/>
  <c r="G136" i="64" s="1"/>
  <c r="F133" i="64"/>
  <c r="F136" i="64" s="1"/>
  <c r="M105" i="62"/>
  <c r="J182" i="62" s="1"/>
  <c r="M135" i="62"/>
  <c r="N135" i="62" s="1"/>
  <c r="M134" i="62"/>
  <c r="N134" i="62" s="1"/>
  <c r="L133" i="62"/>
  <c r="L136" i="62" s="1"/>
  <c r="J133" i="62"/>
  <c r="J136" i="62" s="1"/>
  <c r="G133" i="62"/>
  <c r="G136" i="62" s="1"/>
  <c r="U181" i="67" l="1"/>
  <c r="F210" i="65"/>
  <c r="F213" i="65" s="1"/>
  <c r="V209" i="65"/>
  <c r="F287" i="65"/>
  <c r="F290" i="65" s="1"/>
  <c r="V286" i="65"/>
  <c r="F364" i="65"/>
  <c r="F367" i="65" s="1"/>
  <c r="V363" i="65"/>
  <c r="F441" i="65"/>
  <c r="F444" i="65" s="1"/>
  <c r="V440" i="65"/>
  <c r="H179" i="64"/>
  <c r="E256" i="64" s="1"/>
  <c r="S256" i="64" s="1"/>
  <c r="S179" i="64"/>
  <c r="H182" i="64"/>
  <c r="E259" i="64" s="1"/>
  <c r="S182" i="64"/>
  <c r="U182" i="64" s="1"/>
  <c r="W182" i="64" s="1"/>
  <c r="Z182" i="64" s="1"/>
  <c r="K182" i="64" s="1"/>
  <c r="M182" i="64" s="1"/>
  <c r="H183" i="64"/>
  <c r="E260" i="64" s="1"/>
  <c r="S183" i="64"/>
  <c r="U183" i="64" s="1"/>
  <c r="W183" i="64" s="1"/>
  <c r="Z183" i="64" s="1"/>
  <c r="K183" i="64" s="1"/>
  <c r="M183" i="64" s="1"/>
  <c r="J260" i="64" s="1"/>
  <c r="H183" i="62"/>
  <c r="E260" i="62" s="1"/>
  <c r="S260" i="62" s="1"/>
  <c r="U260" i="62" s="1"/>
  <c r="W260" i="62" s="1"/>
  <c r="Z260" i="62" s="1"/>
  <c r="K260" i="62" s="1"/>
  <c r="S183" i="62"/>
  <c r="U183" i="62" s="1"/>
  <c r="W183" i="62" s="1"/>
  <c r="Z183" i="62" s="1"/>
  <c r="K183" i="62" s="1"/>
  <c r="M183" i="62" s="1"/>
  <c r="H182" i="62"/>
  <c r="E259" i="62" s="1"/>
  <c r="S182" i="62"/>
  <c r="U182" i="62" s="1"/>
  <c r="W182" i="62" s="1"/>
  <c r="Z182" i="62" s="1"/>
  <c r="K182" i="62" s="1"/>
  <c r="M182" i="62" s="1"/>
  <c r="J259" i="62" s="1"/>
  <c r="U179" i="62"/>
  <c r="H181" i="67"/>
  <c r="E258" i="67" s="1"/>
  <c r="S258" i="67" s="1"/>
  <c r="E182" i="65"/>
  <c r="H101" i="67"/>
  <c r="E178" i="67" s="1"/>
  <c r="S178" i="67" s="1"/>
  <c r="J133" i="65"/>
  <c r="J136" i="65" s="1"/>
  <c r="E210" i="64"/>
  <c r="E213" i="64" s="1"/>
  <c r="N106" i="64"/>
  <c r="K133" i="64"/>
  <c r="K136" i="64" s="1"/>
  <c r="K138" i="64" s="1"/>
  <c r="L143" i="64" s="1"/>
  <c r="N105" i="64"/>
  <c r="E133" i="64"/>
  <c r="E136" i="64" s="1"/>
  <c r="J210" i="62"/>
  <c r="J213" i="62" s="1"/>
  <c r="E210" i="62"/>
  <c r="E213" i="62" s="1"/>
  <c r="H179" i="62"/>
  <c r="F133" i="62"/>
  <c r="F136" i="62" s="1"/>
  <c r="N102" i="62"/>
  <c r="F441" i="64"/>
  <c r="F444" i="64" s="1"/>
  <c r="F364" i="62"/>
  <c r="F367" i="62" s="1"/>
  <c r="F441" i="62"/>
  <c r="F444" i="62" s="1"/>
  <c r="F363" i="67"/>
  <c r="F366" i="67" s="1"/>
  <c r="N106" i="62"/>
  <c r="H133" i="64"/>
  <c r="H136" i="64" s="1"/>
  <c r="M102" i="64"/>
  <c r="N105" i="62"/>
  <c r="K133" i="62"/>
  <c r="K136" i="62" s="1"/>
  <c r="K138" i="62" s="1"/>
  <c r="L143" i="62" s="1"/>
  <c r="H133" i="62"/>
  <c r="H136" i="62" s="1"/>
  <c r="E133" i="62"/>
  <c r="E136" i="62" s="1"/>
  <c r="M133" i="62"/>
  <c r="M136" i="62" s="1"/>
  <c r="S179" i="65" l="1"/>
  <c r="H210" i="64"/>
  <c r="H213" i="64" s="1"/>
  <c r="H256" i="64"/>
  <c r="E333" i="64" s="1"/>
  <c r="S333" i="64" s="1"/>
  <c r="E287" i="64"/>
  <c r="E290" i="64" s="1"/>
  <c r="S182" i="65"/>
  <c r="U258" i="67"/>
  <c r="W181" i="67"/>
  <c r="U182" i="65"/>
  <c r="H182" i="65"/>
  <c r="F133" i="65"/>
  <c r="F136" i="65" s="1"/>
  <c r="V132" i="65"/>
  <c r="H260" i="62"/>
  <c r="E337" i="62" s="1"/>
  <c r="H337" i="62" s="1"/>
  <c r="E414" i="62" s="1"/>
  <c r="S209" i="62"/>
  <c r="H260" i="64"/>
  <c r="E337" i="64" s="1"/>
  <c r="S260" i="64"/>
  <c r="U260" i="64" s="1"/>
  <c r="W260" i="64" s="1"/>
  <c r="Z260" i="64" s="1"/>
  <c r="K260" i="64" s="1"/>
  <c r="M260" i="64" s="1"/>
  <c r="H259" i="64"/>
  <c r="E336" i="64" s="1"/>
  <c r="S259" i="64"/>
  <c r="U259" i="64" s="1"/>
  <c r="W259" i="64" s="1"/>
  <c r="Z259" i="64" s="1"/>
  <c r="K259" i="64" s="1"/>
  <c r="U179" i="64"/>
  <c r="S209" i="64"/>
  <c r="U256" i="64"/>
  <c r="U209" i="62"/>
  <c r="W179" i="62"/>
  <c r="H259" i="62"/>
  <c r="E336" i="62" s="1"/>
  <c r="S259" i="62"/>
  <c r="U259" i="62" s="1"/>
  <c r="W259" i="62" s="1"/>
  <c r="Z259" i="62" s="1"/>
  <c r="K259" i="62" s="1"/>
  <c r="M259" i="62" s="1"/>
  <c r="J336" i="62" s="1"/>
  <c r="U178" i="67"/>
  <c r="N182" i="62"/>
  <c r="N183" i="64"/>
  <c r="N182" i="64"/>
  <c r="J259" i="64"/>
  <c r="M133" i="64"/>
  <c r="M136" i="64" s="1"/>
  <c r="N136" i="64" s="1"/>
  <c r="J179" i="64"/>
  <c r="N183" i="62"/>
  <c r="J260" i="62"/>
  <c r="H210" i="62"/>
  <c r="H213" i="62" s="1"/>
  <c r="E256" i="62"/>
  <c r="S256" i="62" s="1"/>
  <c r="H105" i="67"/>
  <c r="H178" i="67"/>
  <c r="E179" i="65"/>
  <c r="E259" i="65"/>
  <c r="H258" i="67"/>
  <c r="N102" i="64"/>
  <c r="N133" i="64" s="1"/>
  <c r="E132" i="67"/>
  <c r="E135" i="67" s="1"/>
  <c r="N136" i="62"/>
  <c r="N133" i="62"/>
  <c r="S337" i="62" l="1"/>
  <c r="U337" i="62" s="1"/>
  <c r="W337" i="62" s="1"/>
  <c r="Z337" i="62" s="1"/>
  <c r="K337" i="62" s="1"/>
  <c r="U179" i="65"/>
  <c r="S259" i="65"/>
  <c r="S414" i="62"/>
  <c r="U414" i="62" s="1"/>
  <c r="W414" i="62" s="1"/>
  <c r="Z414" i="62" s="1"/>
  <c r="K414" i="62" s="1"/>
  <c r="H414" i="62"/>
  <c r="Z181" i="67"/>
  <c r="W182" i="65"/>
  <c r="W258" i="67"/>
  <c r="U259" i="65"/>
  <c r="H259" i="65"/>
  <c r="S132" i="65"/>
  <c r="J337" i="64"/>
  <c r="N260" i="64"/>
  <c r="M259" i="64"/>
  <c r="N259" i="64" s="1"/>
  <c r="S286" i="64"/>
  <c r="U286" i="64"/>
  <c r="W256" i="64"/>
  <c r="H336" i="64"/>
  <c r="E413" i="64" s="1"/>
  <c r="S336" i="64"/>
  <c r="U336" i="64" s="1"/>
  <c r="W336" i="64" s="1"/>
  <c r="Z336" i="64" s="1"/>
  <c r="K336" i="64" s="1"/>
  <c r="W179" i="64"/>
  <c r="U209" i="64"/>
  <c r="U333" i="64"/>
  <c r="H287" i="64"/>
  <c r="H290" i="64" s="1"/>
  <c r="H337" i="64"/>
  <c r="S337" i="64"/>
  <c r="U337" i="64" s="1"/>
  <c r="W337" i="64" s="1"/>
  <c r="Z337" i="64" s="1"/>
  <c r="K337" i="64" s="1"/>
  <c r="U256" i="62"/>
  <c r="S286" i="62"/>
  <c r="W209" i="62"/>
  <c r="Z179" i="62"/>
  <c r="H336" i="62"/>
  <c r="S336" i="62"/>
  <c r="U336" i="62" s="1"/>
  <c r="W336" i="62" s="1"/>
  <c r="Z336" i="62" s="1"/>
  <c r="K336" i="62" s="1"/>
  <c r="M336" i="62" s="1"/>
  <c r="J413" i="62" s="1"/>
  <c r="N259" i="62"/>
  <c r="W178" i="67"/>
  <c r="J210" i="64"/>
  <c r="J213" i="64" s="1"/>
  <c r="H256" i="62"/>
  <c r="E287" i="62"/>
  <c r="E290" i="62" s="1"/>
  <c r="M260" i="62"/>
  <c r="M104" i="67"/>
  <c r="E335" i="67"/>
  <c r="S335" i="67" s="1"/>
  <c r="H179" i="65"/>
  <c r="E255" i="67"/>
  <c r="S255" i="67" s="1"/>
  <c r="S256" i="65" s="1"/>
  <c r="E133" i="65"/>
  <c r="E136" i="65" s="1"/>
  <c r="M105" i="67"/>
  <c r="H132" i="67"/>
  <c r="H135" i="67" s="1"/>
  <c r="E182" i="67"/>
  <c r="S182" i="67" s="1"/>
  <c r="S183" i="65" s="1"/>
  <c r="E364" i="64"/>
  <c r="E367" i="64" s="1"/>
  <c r="H333" i="64"/>
  <c r="J336" i="64" l="1"/>
  <c r="M336" i="64" s="1"/>
  <c r="Z178" i="67"/>
  <c r="W179" i="65"/>
  <c r="Z258" i="67"/>
  <c r="W259" i="65"/>
  <c r="U335" i="67"/>
  <c r="S336" i="65"/>
  <c r="K181" i="67"/>
  <c r="K182" i="65" s="1"/>
  <c r="Z182" i="65"/>
  <c r="U132" i="65"/>
  <c r="S363" i="64"/>
  <c r="M337" i="64"/>
  <c r="J414" i="64" s="1"/>
  <c r="W333" i="64"/>
  <c r="U363" i="64"/>
  <c r="W209" i="64"/>
  <c r="Z179" i="64"/>
  <c r="H413" i="64"/>
  <c r="S413" i="64"/>
  <c r="U413" i="64" s="1"/>
  <c r="W413" i="64" s="1"/>
  <c r="Z413" i="64" s="1"/>
  <c r="K413" i="64" s="1"/>
  <c r="E414" i="64"/>
  <c r="Z256" i="64"/>
  <c r="W286" i="64"/>
  <c r="Z209" i="62"/>
  <c r="K179" i="62"/>
  <c r="E413" i="62"/>
  <c r="N336" i="62"/>
  <c r="U286" i="62"/>
  <c r="W256" i="62"/>
  <c r="U182" i="67"/>
  <c r="U183" i="65" s="1"/>
  <c r="S208" i="67"/>
  <c r="U255" i="67"/>
  <c r="U256" i="65" s="1"/>
  <c r="J337" i="62"/>
  <c r="N260" i="62"/>
  <c r="E333" i="62"/>
  <c r="S333" i="62" s="1"/>
  <c r="H287" i="62"/>
  <c r="H290" i="62" s="1"/>
  <c r="H182" i="67"/>
  <c r="E183" i="65"/>
  <c r="E209" i="67"/>
  <c r="E212" i="67" s="1"/>
  <c r="H255" i="67"/>
  <c r="E256" i="65"/>
  <c r="N105" i="67"/>
  <c r="J182" i="67"/>
  <c r="E336" i="65"/>
  <c r="H335" i="67"/>
  <c r="K133" i="65"/>
  <c r="K136" i="65" s="1"/>
  <c r="H133" i="65"/>
  <c r="H136" i="65" s="1"/>
  <c r="N104" i="67"/>
  <c r="J181" i="67"/>
  <c r="H364" i="64"/>
  <c r="H367" i="64" s="1"/>
  <c r="E410" i="64"/>
  <c r="S410" i="64" s="1"/>
  <c r="M101" i="67"/>
  <c r="J178" i="67" s="1"/>
  <c r="K132" i="67"/>
  <c r="K135" i="67" s="1"/>
  <c r="K137" i="67" s="1"/>
  <c r="L142" i="67" s="1"/>
  <c r="J413" i="64" l="1"/>
  <c r="M413" i="64" s="1"/>
  <c r="N413" i="64" s="1"/>
  <c r="N336" i="64"/>
  <c r="N337" i="64"/>
  <c r="K178" i="67"/>
  <c r="Z179" i="65"/>
  <c r="W335" i="67"/>
  <c r="U336" i="65"/>
  <c r="K258" i="67"/>
  <c r="K259" i="65" s="1"/>
  <c r="Z259" i="65"/>
  <c r="S209" i="65"/>
  <c r="H336" i="65"/>
  <c r="W132" i="65"/>
  <c r="Z132" i="65"/>
  <c r="Z209" i="64"/>
  <c r="K179" i="64"/>
  <c r="K179" i="65" s="1"/>
  <c r="Z286" i="64"/>
  <c r="K256" i="64"/>
  <c r="K287" i="64" s="1"/>
  <c r="K290" i="64" s="1"/>
  <c r="K292" i="64" s="1"/>
  <c r="L297" i="64" s="1"/>
  <c r="S414" i="64"/>
  <c r="U414" i="64" s="1"/>
  <c r="W414" i="64" s="1"/>
  <c r="Z414" i="64" s="1"/>
  <c r="K414" i="64" s="1"/>
  <c r="M414" i="64" s="1"/>
  <c r="H414" i="64"/>
  <c r="U410" i="64"/>
  <c r="W363" i="64"/>
  <c r="Z333" i="64"/>
  <c r="M179" i="62"/>
  <c r="K210" i="62"/>
  <c r="K213" i="62" s="1"/>
  <c r="K215" i="62" s="1"/>
  <c r="L220" i="62" s="1"/>
  <c r="W286" i="62"/>
  <c r="Z256" i="62"/>
  <c r="U333" i="62"/>
  <c r="S363" i="62"/>
  <c r="H413" i="62"/>
  <c r="S413" i="62"/>
  <c r="U413" i="62" s="1"/>
  <c r="W413" i="62" s="1"/>
  <c r="Z413" i="62" s="1"/>
  <c r="K413" i="62" s="1"/>
  <c r="M413" i="62" s="1"/>
  <c r="W255" i="67"/>
  <c r="W182" i="67"/>
  <c r="U208" i="67"/>
  <c r="K138" i="65"/>
  <c r="L143" i="65" s="1"/>
  <c r="H333" i="62"/>
  <c r="E364" i="62"/>
  <c r="E367" i="62" s="1"/>
  <c r="M337" i="62"/>
  <c r="J182" i="65"/>
  <c r="M182" i="65" s="1"/>
  <c r="N182" i="65" s="1"/>
  <c r="M181" i="67"/>
  <c r="J183" i="65"/>
  <c r="E259" i="67"/>
  <c r="S259" i="67" s="1"/>
  <c r="S260" i="65" s="1"/>
  <c r="H209" i="67"/>
  <c r="H212" i="67" s="1"/>
  <c r="J179" i="65"/>
  <c r="M178" i="67"/>
  <c r="J209" i="67"/>
  <c r="J212" i="67" s="1"/>
  <c r="N133" i="65"/>
  <c r="M133" i="65"/>
  <c r="M136" i="65" s="1"/>
  <c r="N136" i="65" s="1"/>
  <c r="H256" i="65"/>
  <c r="E332" i="67"/>
  <c r="S332" i="67" s="1"/>
  <c r="S333" i="65" s="1"/>
  <c r="E412" i="67"/>
  <c r="S412" i="67" s="1"/>
  <c r="H183" i="65"/>
  <c r="E210" i="65"/>
  <c r="E213" i="65" s="1"/>
  <c r="H410" i="64"/>
  <c r="E441" i="64"/>
  <c r="E444" i="64" s="1"/>
  <c r="M132" i="67"/>
  <c r="M135" i="67" s="1"/>
  <c r="N135" i="67" s="1"/>
  <c r="N101" i="67"/>
  <c r="N132" i="67" s="1"/>
  <c r="Z255" i="67" l="1"/>
  <c r="W256" i="65"/>
  <c r="Z182" i="67"/>
  <c r="Z208" i="67" s="1"/>
  <c r="W183" i="65"/>
  <c r="U412" i="67"/>
  <c r="S413" i="65"/>
  <c r="Z335" i="67"/>
  <c r="W336" i="65"/>
  <c r="U209" i="65"/>
  <c r="N414" i="64"/>
  <c r="Z363" i="64"/>
  <c r="K333" i="64"/>
  <c r="K364" i="64" s="1"/>
  <c r="K367" i="64" s="1"/>
  <c r="K369" i="64" s="1"/>
  <c r="L374" i="64" s="1"/>
  <c r="S440" i="64"/>
  <c r="K210" i="64"/>
  <c r="K213" i="64" s="1"/>
  <c r="K215" i="64" s="1"/>
  <c r="L220" i="64" s="1"/>
  <c r="M179" i="64"/>
  <c r="U440" i="64"/>
  <c r="W410" i="64"/>
  <c r="N413" i="62"/>
  <c r="Z286" i="62"/>
  <c r="K256" i="62"/>
  <c r="K287" i="62" s="1"/>
  <c r="K290" i="62" s="1"/>
  <c r="K292" i="62" s="1"/>
  <c r="L297" i="62" s="1"/>
  <c r="J256" i="62"/>
  <c r="M210" i="62"/>
  <c r="M213" i="62" s="1"/>
  <c r="N213" i="62" s="1"/>
  <c r="N179" i="62"/>
  <c r="N210" i="62" s="1"/>
  <c r="U363" i="62"/>
  <c r="W333" i="62"/>
  <c r="U259" i="67"/>
  <c r="U260" i="65" s="1"/>
  <c r="S285" i="67"/>
  <c r="U332" i="67"/>
  <c r="U333" i="65" s="1"/>
  <c r="W208" i="67"/>
  <c r="J414" i="62"/>
  <c r="N337" i="62"/>
  <c r="E410" i="62"/>
  <c r="S410" i="62" s="1"/>
  <c r="H364" i="62"/>
  <c r="H367" i="62" s="1"/>
  <c r="J210" i="65"/>
  <c r="J213" i="65" s="1"/>
  <c r="M179" i="65"/>
  <c r="E333" i="65"/>
  <c r="H332" i="67"/>
  <c r="E260" i="65"/>
  <c r="H259" i="67"/>
  <c r="E286" i="67"/>
  <c r="E289" i="67" s="1"/>
  <c r="H210" i="65"/>
  <c r="H213" i="65" s="1"/>
  <c r="J258" i="67"/>
  <c r="N181" i="67"/>
  <c r="E413" i="65"/>
  <c r="H412" i="67"/>
  <c r="J255" i="67"/>
  <c r="N178" i="67"/>
  <c r="H441" i="64"/>
  <c r="H444" i="64" s="1"/>
  <c r="K255" i="67" l="1"/>
  <c r="K256" i="65" s="1"/>
  <c r="Z256" i="65"/>
  <c r="K182" i="67"/>
  <c r="Z183" i="65"/>
  <c r="Z209" i="65" s="1"/>
  <c r="K335" i="67"/>
  <c r="K336" i="65" s="1"/>
  <c r="Z336" i="65"/>
  <c r="W412" i="67"/>
  <c r="U413" i="65"/>
  <c r="W209" i="65"/>
  <c r="S286" i="65"/>
  <c r="H413" i="65"/>
  <c r="N179" i="64"/>
  <c r="N210" i="64" s="1"/>
  <c r="J256" i="64"/>
  <c r="M210" i="64"/>
  <c r="M213" i="64" s="1"/>
  <c r="N213" i="64" s="1"/>
  <c r="W440" i="64"/>
  <c r="Z410" i="64"/>
  <c r="M256" i="62"/>
  <c r="J287" i="62"/>
  <c r="J290" i="62" s="1"/>
  <c r="S440" i="62"/>
  <c r="U410" i="62"/>
  <c r="Z333" i="62"/>
  <c r="W363" i="62"/>
  <c r="W332" i="67"/>
  <c r="W259" i="67"/>
  <c r="U285" i="67"/>
  <c r="H410" i="62"/>
  <c r="E441" i="62"/>
  <c r="E444" i="62" s="1"/>
  <c r="M414" i="62"/>
  <c r="J259" i="65"/>
  <c r="M259" i="65" s="1"/>
  <c r="N259" i="65" s="1"/>
  <c r="M258" i="67"/>
  <c r="E409" i="67"/>
  <c r="S409" i="67" s="1"/>
  <c r="S410" i="65" s="1"/>
  <c r="N179" i="65"/>
  <c r="H260" i="65"/>
  <c r="E287" i="65"/>
  <c r="E290" i="65" s="1"/>
  <c r="J256" i="65"/>
  <c r="H333" i="65"/>
  <c r="H286" i="67"/>
  <c r="H289" i="67" s="1"/>
  <c r="E336" i="67"/>
  <c r="S336" i="67" s="1"/>
  <c r="S337" i="65" s="1"/>
  <c r="M255" i="67" l="1"/>
  <c r="J332" i="67" s="1"/>
  <c r="Z332" i="67"/>
  <c r="W333" i="65"/>
  <c r="Z259" i="67"/>
  <c r="Z285" i="67" s="1"/>
  <c r="W260" i="65"/>
  <c r="M182" i="67"/>
  <c r="K183" i="65"/>
  <c r="K209" i="67"/>
  <c r="K212" i="67" s="1"/>
  <c r="K214" i="67" s="1"/>
  <c r="L219" i="67" s="1"/>
  <c r="Z412" i="67"/>
  <c r="W413" i="65"/>
  <c r="U286" i="65"/>
  <c r="Z440" i="64"/>
  <c r="K410" i="64"/>
  <c r="K441" i="64" s="1"/>
  <c r="K444" i="64" s="1"/>
  <c r="K446" i="64" s="1"/>
  <c r="L451" i="64" s="1"/>
  <c r="J287" i="64"/>
  <c r="J290" i="64" s="1"/>
  <c r="M256" i="64"/>
  <c r="Z363" i="62"/>
  <c r="K333" i="62"/>
  <c r="K364" i="62" s="1"/>
  <c r="K367" i="62" s="1"/>
  <c r="K369" i="62" s="1"/>
  <c r="L374" i="62" s="1"/>
  <c r="J333" i="62"/>
  <c r="N256" i="62"/>
  <c r="N287" i="62" s="1"/>
  <c r="M287" i="62"/>
  <c r="M290" i="62" s="1"/>
  <c r="N290" i="62" s="1"/>
  <c r="U440" i="62"/>
  <c r="W410" i="62"/>
  <c r="U409" i="67"/>
  <c r="U410" i="65" s="1"/>
  <c r="W285" i="67"/>
  <c r="U336" i="67"/>
  <c r="U337" i="65" s="1"/>
  <c r="S362" i="67"/>
  <c r="N414" i="62"/>
  <c r="H441" i="62"/>
  <c r="H444" i="62" s="1"/>
  <c r="M256" i="65"/>
  <c r="H287" i="65"/>
  <c r="H290" i="65" s="1"/>
  <c r="J335" i="67"/>
  <c r="N258" i="67"/>
  <c r="E337" i="65"/>
  <c r="H336" i="67"/>
  <c r="E363" i="67"/>
  <c r="E366" i="67" s="1"/>
  <c r="H409" i="67"/>
  <c r="E410" i="65"/>
  <c r="N255" i="67" l="1"/>
  <c r="K332" i="67"/>
  <c r="K333" i="65" s="1"/>
  <c r="Z333" i="65"/>
  <c r="K210" i="65"/>
  <c r="K213" i="65" s="1"/>
  <c r="M183" i="65"/>
  <c r="J259" i="67"/>
  <c r="N182" i="67"/>
  <c r="N209" i="67" s="1"/>
  <c r="M209" i="67"/>
  <c r="M212" i="67" s="1"/>
  <c r="N212" i="67" s="1"/>
  <c r="K259" i="67"/>
  <c r="Z260" i="65"/>
  <c r="Z286" i="65" s="1"/>
  <c r="K412" i="67"/>
  <c r="K413" i="65" s="1"/>
  <c r="Z413" i="65"/>
  <c r="S363" i="65"/>
  <c r="W286" i="65"/>
  <c r="M287" i="64"/>
  <c r="M290" i="64" s="1"/>
  <c r="N290" i="64" s="1"/>
  <c r="J333" i="64"/>
  <c r="J333" i="65" s="1"/>
  <c r="N256" i="64"/>
  <c r="N287" i="64" s="1"/>
  <c r="M333" i="62"/>
  <c r="J364" i="62"/>
  <c r="J367" i="62" s="1"/>
  <c r="W440" i="62"/>
  <c r="Z410" i="62"/>
  <c r="W336" i="67"/>
  <c r="U362" i="67"/>
  <c r="W409" i="67"/>
  <c r="E413" i="67"/>
  <c r="S413" i="67" s="1"/>
  <c r="S414" i="65" s="1"/>
  <c r="H363" i="67"/>
  <c r="H366" i="67" s="1"/>
  <c r="H410" i="65"/>
  <c r="N256" i="65"/>
  <c r="H337" i="65"/>
  <c r="E364" i="65"/>
  <c r="E367" i="65" s="1"/>
  <c r="J336" i="65"/>
  <c r="M336" i="65" s="1"/>
  <c r="N336" i="65" s="1"/>
  <c r="M335" i="67"/>
  <c r="M332" i="67" l="1"/>
  <c r="N332" i="67" s="1"/>
  <c r="Z409" i="67"/>
  <c r="W410" i="65"/>
  <c r="J260" i="65"/>
  <c r="J286" i="67"/>
  <c r="J289" i="67" s="1"/>
  <c r="M259" i="67"/>
  <c r="K286" i="67"/>
  <c r="K289" i="67" s="1"/>
  <c r="K291" i="67" s="1"/>
  <c r="L296" i="67" s="1"/>
  <c r="K260" i="65"/>
  <c r="K287" i="65" s="1"/>
  <c r="K290" i="65" s="1"/>
  <c r="N183" i="65"/>
  <c r="N210" i="65" s="1"/>
  <c r="M210" i="65"/>
  <c r="M213" i="65" s="1"/>
  <c r="N213" i="65" s="1"/>
  <c r="Z336" i="67"/>
  <c r="W337" i="65"/>
  <c r="K215" i="65"/>
  <c r="L220" i="65" s="1"/>
  <c r="U363" i="65"/>
  <c r="J364" i="64"/>
  <c r="J367" i="64" s="1"/>
  <c r="M333" i="64"/>
  <c r="Z440" i="62"/>
  <c r="K410" i="62"/>
  <c r="K441" i="62" s="1"/>
  <c r="K444" i="62" s="1"/>
  <c r="K446" i="62" s="1"/>
  <c r="L451" i="62" s="1"/>
  <c r="J410" i="62"/>
  <c r="N333" i="62"/>
  <c r="N364" i="62" s="1"/>
  <c r="M364" i="62"/>
  <c r="M367" i="62" s="1"/>
  <c r="N367" i="62" s="1"/>
  <c r="U413" i="67"/>
  <c r="U414" i="65" s="1"/>
  <c r="S439" i="67"/>
  <c r="W362" i="67"/>
  <c r="M333" i="65"/>
  <c r="E414" i="65"/>
  <c r="H413" i="67"/>
  <c r="E440" i="67"/>
  <c r="E443" i="67" s="1"/>
  <c r="H364" i="65"/>
  <c r="H367" i="65" s="1"/>
  <c r="J412" i="67"/>
  <c r="N335" i="67"/>
  <c r="J409" i="67" l="1"/>
  <c r="K409" i="67"/>
  <c r="Z410" i="65"/>
  <c r="K336" i="67"/>
  <c r="Z337" i="65"/>
  <c r="Z363" i="65" s="1"/>
  <c r="K292" i="65"/>
  <c r="L297" i="65" s="1"/>
  <c r="Z362" i="67"/>
  <c r="M286" i="67"/>
  <c r="M289" i="67" s="1"/>
  <c r="N289" i="67" s="1"/>
  <c r="J336" i="67"/>
  <c r="N259" i="67"/>
  <c r="N286" i="67" s="1"/>
  <c r="J287" i="65"/>
  <c r="J290" i="65" s="1"/>
  <c r="M260" i="65"/>
  <c r="S440" i="65"/>
  <c r="W363" i="65"/>
  <c r="J410" i="64"/>
  <c r="N333" i="64"/>
  <c r="N364" i="64" s="1"/>
  <c r="M364" i="64"/>
  <c r="M367" i="64" s="1"/>
  <c r="N367" i="64" s="1"/>
  <c r="M410" i="62"/>
  <c r="J441" i="62"/>
  <c r="J444" i="62" s="1"/>
  <c r="W413" i="67"/>
  <c r="U439" i="67"/>
  <c r="J413" i="65"/>
  <c r="M413" i="65" s="1"/>
  <c r="N413" i="65" s="1"/>
  <c r="M412" i="67"/>
  <c r="H440" i="67"/>
  <c r="H443" i="67" s="1"/>
  <c r="N333" i="65"/>
  <c r="H414" i="65"/>
  <c r="E441" i="65"/>
  <c r="E444" i="65" s="1"/>
  <c r="J410" i="65" l="1"/>
  <c r="M409" i="67"/>
  <c r="K410" i="65"/>
  <c r="Z413" i="67"/>
  <c r="Z439" i="67" s="1"/>
  <c r="W414" i="65"/>
  <c r="J363" i="67"/>
  <c r="J366" i="67" s="1"/>
  <c r="J337" i="65"/>
  <c r="M336" i="67"/>
  <c r="N260" i="65"/>
  <c r="N287" i="65" s="1"/>
  <c r="M287" i="65"/>
  <c r="M290" i="65" s="1"/>
  <c r="N290" i="65" s="1"/>
  <c r="K337" i="65"/>
  <c r="K364" i="65" s="1"/>
  <c r="K367" i="65" s="1"/>
  <c r="K363" i="67"/>
  <c r="K366" i="67" s="1"/>
  <c r="K368" i="67" s="1"/>
  <c r="L373" i="67" s="1"/>
  <c r="U440" i="65"/>
  <c r="M410" i="64"/>
  <c r="J441" i="64"/>
  <c r="J444" i="64" s="1"/>
  <c r="M441" i="62"/>
  <c r="M444" i="62" s="1"/>
  <c r="N444" i="62" s="1"/>
  <c r="N410" i="62"/>
  <c r="N441" i="62" s="1"/>
  <c r="W439" i="67"/>
  <c r="H441" i="65"/>
  <c r="H444" i="65" s="1"/>
  <c r="N409" i="67"/>
  <c r="N412" i="67"/>
  <c r="M410" i="65" l="1"/>
  <c r="K369" i="65"/>
  <c r="L374" i="65" s="1"/>
  <c r="M363" i="67"/>
  <c r="M366" i="67" s="1"/>
  <c r="N366" i="67" s="1"/>
  <c r="J413" i="67"/>
  <c r="N336" i="67"/>
  <c r="N363" i="67" s="1"/>
  <c r="M337" i="65"/>
  <c r="J364" i="65"/>
  <c r="J367" i="65" s="1"/>
  <c r="K413" i="67"/>
  <c r="Z414" i="65"/>
  <c r="Z440" i="65" s="1"/>
  <c r="W440" i="65"/>
  <c r="M441" i="64"/>
  <c r="M444" i="64" s="1"/>
  <c r="N444" i="64" s="1"/>
  <c r="N410" i="64"/>
  <c r="N441" i="64" s="1"/>
  <c r="N410" i="65"/>
  <c r="N337" i="65" l="1"/>
  <c r="N364" i="65" s="1"/>
  <c r="M364" i="65"/>
  <c r="M367" i="65" s="1"/>
  <c r="N367" i="65" s="1"/>
  <c r="J440" i="67"/>
  <c r="J443" i="67" s="1"/>
  <c r="J414" i="65"/>
  <c r="M413" i="67"/>
  <c r="K440" i="67"/>
  <c r="K443" i="67" s="1"/>
  <c r="K445" i="67" s="1"/>
  <c r="L450" i="67" s="1"/>
  <c r="K414" i="65"/>
  <c r="K441" i="65" s="1"/>
  <c r="K444" i="65" s="1"/>
  <c r="N413" i="67" l="1"/>
  <c r="N440" i="67" s="1"/>
  <c r="M440" i="67"/>
  <c r="M443" i="67" s="1"/>
  <c r="N443" i="67" s="1"/>
  <c r="M414" i="65"/>
  <c r="J441" i="65"/>
  <c r="J444" i="65" s="1"/>
  <c r="K446" i="65"/>
  <c r="L451" i="65" s="1"/>
  <c r="N414" i="65" l="1"/>
  <c r="N441" i="65" s="1"/>
  <c r="M441" i="65"/>
  <c r="M444" i="65" s="1"/>
  <c r="N444" i="65" s="1"/>
</calcChain>
</file>

<file path=xl/sharedStrings.xml><?xml version="1.0" encoding="utf-8"?>
<sst xmlns="http://schemas.openxmlformats.org/spreadsheetml/2006/main" count="3568" uniqueCount="111">
  <si>
    <t>File Number:</t>
  </si>
  <si>
    <t>Exhibit:</t>
  </si>
  <si>
    <t>Tab:</t>
  </si>
  <si>
    <t>Schedule:</t>
  </si>
  <si>
    <t>Page:</t>
  </si>
  <si>
    <t>Date:</t>
  </si>
  <si>
    <t>Appendix 2-BA</t>
  </si>
  <si>
    <r>
      <t>Fixed Asset Continuity Schedule - Combined</t>
    </r>
    <r>
      <rPr>
        <b/>
        <vertAlign val="superscript"/>
        <sz val="14"/>
        <rFont val="Arial"/>
        <family val="2"/>
      </rPr>
      <t>1</t>
    </r>
    <r>
      <rPr>
        <b/>
        <sz val="14"/>
        <rFont val="Arial"/>
        <family val="2"/>
      </rPr>
      <t xml:space="preserve"> </t>
    </r>
  </si>
  <si>
    <t>Calculation of Depreciation Expense - Combined</t>
  </si>
  <si>
    <t>Accounting Standard</t>
  </si>
  <si>
    <t>USGAAP</t>
  </si>
  <si>
    <t xml:space="preserve">Year </t>
  </si>
  <si>
    <t>4/1/22 - 12/31/22</t>
  </si>
  <si>
    <t>Cost</t>
  </si>
  <si>
    <t>Accumulated Depreciation</t>
  </si>
  <si>
    <t>A</t>
  </si>
  <si>
    <t>B</t>
  </si>
  <si>
    <t>C = A - B</t>
  </si>
  <si>
    <t>D</t>
  </si>
  <si>
    <t>E = C + D/2</t>
  </si>
  <si>
    <t>F</t>
  </si>
  <si>
    <t>G = 1/F</t>
  </si>
  <si>
    <t>H = (E * G) / 12 * 9</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</si>
  <si>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</si>
  <si>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</si>
  <si>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</si>
  <si>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</si>
  <si>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</si>
  <si>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</si>
  <si>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</si>
  <si>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</si>
  <si>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</si>
  <si>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CCA Class</t>
  </si>
  <si>
    <t>OEB</t>
  </si>
  <si>
    <t>Description</t>
  </si>
  <si>
    <t>Opening Gross PP&amp;E</t>
  </si>
  <si>
    <t>Less Fully Depreciated</t>
  </si>
  <si>
    <t>Net for Depreciation</t>
  </si>
  <si>
    <r>
      <t>Current Year Additions</t>
    </r>
    <r>
      <rPr>
        <b/>
        <vertAlign val="superscript"/>
        <sz val="9"/>
        <color theme="1"/>
        <rFont val="Calibri"/>
        <family val="2"/>
        <scheme val="minor"/>
      </rPr>
      <t>1</t>
    </r>
  </si>
  <si>
    <t>Total for Depreciation</t>
  </si>
  <si>
    <t>Useful Life</t>
  </si>
  <si>
    <t>Depreciation Rate</t>
  </si>
  <si>
    <t xml:space="preserve"> Depreciation Expense</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</si>
  <si>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</si>
  <si>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</si>
  <si>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</si>
  <si>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</si>
  <si>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</si>
  <si>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</si>
  <si>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</si>
  <si>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</si>
  <si>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</si>
  <si>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</si>
  <si>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</si>
  <si>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</si>
  <si>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</si>
  <si>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</si>
  <si>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</si>
  <si>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</si>
  <si>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Poles, Towers &amp; Fixtures</t>
  </si>
  <si>
    <t>Overhead Conductors &amp; Devices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</si>
  <si>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</si>
  <si>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</si>
  <si>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</si>
  <si>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</si>
  <si>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</si>
  <si>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</si>
  <si>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</si>
  <si>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</si>
  <si>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</si>
  <si>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</si>
  <si>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</si>
  <si>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</si>
  <si>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</si>
  <si>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</si>
  <si>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</si>
  <si>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</si>
  <si>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</si>
  <si>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</si>
  <si>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</si>
  <si>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Total</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</si>
  <si>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</si>
  <si>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</si>
  <si>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</si>
  <si>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</si>
  <si>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</si>
  <si>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</si>
  <si>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</si>
  <si>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</si>
  <si>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</si>
  <si>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</si>
  <si>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</si>
  <si>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</si>
  <si>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</si>
  <si>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</si>
  <si>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</si>
  <si>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1/1/23 - 12/31/23</t>
  </si>
  <si>
    <t>H = (E * G)</t>
  </si>
  <si>
    <t>1/1/24 - 12/31/24</t>
  </si>
  <si>
    <t>H = E * G</t>
  </si>
  <si>
    <t>1/1/25 - 12/31/25</t>
  </si>
  <si>
    <t>1/1/26 - 12/31/26</t>
  </si>
  <si>
    <t>1/1/27 - 12/31/27</t>
  </si>
  <si>
    <r>
      <t>Fixed Asset Continuity Schedule - EB-2020-0150</t>
    </r>
    <r>
      <rPr>
        <b/>
        <vertAlign val="superscript"/>
        <sz val="14"/>
        <rFont val="Arial"/>
        <family val="2"/>
      </rPr>
      <t>1</t>
    </r>
    <r>
      <rPr>
        <b/>
        <sz val="14"/>
        <rFont val="Arial"/>
        <family val="2"/>
      </rPr>
      <t xml:space="preserve"> </t>
    </r>
  </si>
  <si>
    <t>Calculation of Depreciation Expense - EB-2020-0150</t>
  </si>
  <si>
    <t>Less Socialized Renewable Energy Generation Investments (input as negative)</t>
  </si>
  <si>
    <t>Less Other Non Rate-Regulated Utility Assets (input as negative)</t>
  </si>
  <si>
    <r>
      <t xml:space="preserve">Fixed Asset Continuity Schedule - COVID </t>
    </r>
    <r>
      <rPr>
        <b/>
        <vertAlign val="superscript"/>
        <sz val="14"/>
        <rFont val="Arial"/>
        <family val="2"/>
      </rPr>
      <t>1</t>
    </r>
    <r>
      <rPr>
        <b/>
        <sz val="14"/>
        <rFont val="Arial"/>
        <family val="2"/>
      </rPr>
      <t xml:space="preserve"> </t>
    </r>
  </si>
  <si>
    <t>Calculation of Depreciation Expense - COVID</t>
  </si>
  <si>
    <r>
      <t xml:space="preserve">Fixed Asset Continuity Schedule - CCVA </t>
    </r>
    <r>
      <rPr>
        <b/>
        <vertAlign val="superscript"/>
        <sz val="14"/>
        <rFont val="Arial"/>
        <family val="2"/>
      </rPr>
      <t>1</t>
    </r>
    <r>
      <rPr>
        <b/>
        <sz val="14"/>
        <rFont val="Arial"/>
        <family val="2"/>
      </rPr>
      <t xml:space="preserve"> </t>
    </r>
  </si>
  <si>
    <t>Calculation of Depreciation Expense - CCVA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</si>
</sst>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
    <numFmt numFmtId="165" formatCode="_-&quot;$&quot;* #,##0_-;\-&quot;$&quot;* #,##0_-;_-&quot;$&quot;* &quot;-&quot;??_-;_-@_-"/>
    <numFmt numFmtId="166" formatCode="_-&quot;$&quot;* #,##0.000000000_-;\-&quot;$&quot;* #,##0.000000000_-;_-&quot;$&quot;* &quot;-&quot;??_-;_-@_-"/>
    <numFmt numFmtId="167" formatCode="_-&quot;$&quot;* #,##0.0000_-;\-&quot;$&quot;* #,##0.0000_-;_-&quot;$&quot;* &quot;-&quot;??_-;_-@_-"/>
    <numFmt numFmtId="168" formatCode="_(&quot;$&quot;* #,##0.00000_);_(&quot;$&quot;* \(#,##0.00000\);_(&quot;$&quot;* &quot;-&quot;??_);_(@_)"/>
  </numFmts>
  <fonts count="8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rgb="FF000000"/>
      <name val="Verdana"/>
      <family val="2"/>
    </font>
    <font>
      <sz val="8"/>
      <color rgb="FF000000"/>
      <name val="Verdana"/>
      <family val="2"/>
    </font>
    <font>
      <b/>
      <sz val="8"/>
      <color rgb="FF00CC00"/>
      <name val="Verdana"/>
      <family val="2"/>
    </font>
    <font>
      <b/>
      <sz val="8"/>
      <color rgb="FFFF9900"/>
      <name val="Verdana"/>
      <family val="2"/>
    </font>
    <font>
      <b/>
      <sz val="8"/>
      <color rgb="FFFF0000"/>
      <name val="Verdana"/>
      <family val="2"/>
    </font>
    <font>
      <sz val="8"/>
      <color rgb="FF000000"/>
      <name val="Arial"/>
      <family val="2"/>
    </font>
    <font>
      <i/>
      <sz val="8"/>
      <color rgb="FF000000"/>
      <name val="Verdana"/>
      <family val="2"/>
    </font>
    <font>
      <b/>
      <i/>
      <sz val="8"/>
      <color rgb="FF000000"/>
      <name val="Verdana"/>
      <family val="2"/>
    </font>
    <font>
      <sz val="8"/>
      <name val="Arial"/>
      <family val="2"/>
    </font>
    <font>
      <sz val="10"/>
      <color theme="1"/>
      <name val="Arial"/>
      <family val="2"/>
    </font>
    <font>
      <sz val="10"/>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b/>
      <sz val="14"/>
      <color indexed="8"/>
      <name val="Arial"/>
      <family val="2"/>
    </font>
    <font>
      <b/>
      <u val="singleAccounting"/>
      <sz val="11"/>
      <name val="Arial"/>
      <family val="2"/>
    </font>
    <font>
      <b/>
      <u val="doubleAccounting"/>
      <sz val="13"/>
      <name val="Arial"/>
      <family val="2"/>
    </font>
    <font>
      <b/>
      <sz val="10"/>
      <name val="Arial"/>
      <family val="2"/>
    </font>
    <font>
      <b/>
      <u val="doubleAccounting"/>
      <sz val="10"/>
      <name val="Arial"/>
      <family val="2"/>
    </font>
    <font>
      <b/>
      <u val="singleAccounting"/>
      <sz val="12"/>
      <color indexed="8"/>
      <name val="Arial"/>
      <family val="2"/>
    </font>
    <font>
      <sz val="11"/>
      <color indexed="8"/>
      <name val="Calibri"/>
      <family val="2"/>
    </font>
    <font>
      <sz val="11"/>
      <color indexed="9"/>
      <name val="Calibri"/>
      <family val="2"/>
    </font>
    <font>
      <sz val="11"/>
      <color indexed="20"/>
      <name val="Calibri"/>
      <family val="2"/>
    </font>
    <font>
      <sz val="11"/>
      <color indexed="37"/>
      <name val="Calibri"/>
      <family val="2"/>
    </font>
    <font>
      <b/>
      <sz val="11"/>
      <color indexed="53"/>
      <name val="Calibri"/>
      <family val="2"/>
    </font>
    <font>
      <b/>
      <sz val="11"/>
      <color indexed="17"/>
      <name val="Calibri"/>
      <family val="2"/>
    </font>
    <font>
      <b/>
      <sz val="11"/>
      <color indexed="9"/>
      <name val="Calibri"/>
      <family val="2"/>
    </font>
    <font>
      <b/>
      <sz val="11"/>
      <color indexed="8"/>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sz val="8"/>
      <color indexed="62"/>
      <name val="Arial"/>
      <family val="2"/>
    </font>
    <font>
      <b/>
      <sz val="8"/>
      <color indexed="8"/>
      <name val="Arial"/>
      <family val="2"/>
    </font>
    <font>
      <b/>
      <sz val="8"/>
      <name val="Arial"/>
      <family val="2"/>
    </font>
    <font>
      <sz val="8"/>
      <color indexed="8"/>
      <name val="Arial"/>
      <family val="2"/>
    </font>
    <font>
      <b/>
      <u val="singleAccounting"/>
      <sz val="10"/>
      <color indexed="8"/>
      <name val="Arial"/>
      <family val="2"/>
    </font>
    <font>
      <b/>
      <sz val="16"/>
      <color indexed="23"/>
      <name val="Arial"/>
      <family val="2"/>
    </font>
    <font>
      <sz val="19"/>
      <name val="Arial"/>
      <family val="2"/>
    </font>
    <font>
      <sz val="10"/>
      <color indexed="10"/>
      <name val="Arial"/>
      <family val="2"/>
    </font>
    <font>
      <sz val="8"/>
      <color indexed="14"/>
      <name val="Arial"/>
      <family val="2"/>
    </font>
    <font>
      <b/>
      <sz val="18"/>
      <color indexed="62"/>
      <name val="Cambria"/>
      <family val="2"/>
    </font>
    <font>
      <sz val="11"/>
      <color indexed="10"/>
      <name val="Calibri"/>
      <family val="2"/>
    </font>
    <font>
      <sz val="11"/>
      <color indexed="14"/>
      <name val="Calibri"/>
      <family val="2"/>
    </font>
    <font>
      <sz val="8"/>
      <color rgb="FF1F497D"/>
      <name val="Verdana"/>
      <family val="2"/>
    </font>
    <font>
      <sz val="8"/>
      <color rgb="FFDBE5F1"/>
      <name val="Verdana"/>
      <family val="2"/>
    </font>
    <font>
      <sz val="9"/>
      <name val="Arial"/>
      <family val="2"/>
    </font>
    <font>
      <u/>
      <sz val="11"/>
      <color theme="10"/>
      <name val="Calibri"/>
      <family val="2"/>
      <scheme val="minor"/>
    </font>
    <font>
      <sz val="11"/>
      <color theme="1"/>
      <name val="Arial"/>
      <family val="2"/>
    </font>
    <font>
      <b/>
      <sz val="11"/>
      <color theme="1"/>
      <name val="Arial"/>
      <family val="2"/>
    </font>
    <font>
      <b/>
      <sz val="11"/>
      <name val="Arial"/>
      <family val="2"/>
    </font>
    <font>
      <b/>
      <sz val="14"/>
      <name val="Arial"/>
      <family val="2"/>
    </font>
    <font>
      <b/>
      <vertAlign val="superscript"/>
      <sz val="14"/>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
      <b/>
      <sz val="14"/>
      <color rgb="FFFF0000"/>
      <name val="Arial"/>
      <family val="2"/>
    </font>
    <font>
      <b/>
      <sz val="9"/>
      <name val="Calibri"/>
      <family val="2"/>
      <scheme val="minor"/>
    </font>
    <font>
      <b/>
      <sz val="9"/>
      <color theme="1"/>
      <name val="Calibri"/>
      <family val="2"/>
      <scheme val="minor"/>
    </font>
    <font>
      <sz val="10"/>
      <name val="Arial"/>
      <family val="2"/>
      <charset val="1"/>
    </font>
    <font>
      <b/>
      <sz val="14"/>
      <color theme="1"/>
      <name val="Arial"/>
      <family val="2"/>
    </font>
    <font>
      <b/>
      <vertAlign val="superscript"/>
      <sz val="9"/>
      <color theme="1"/>
      <name val="Calibri"/>
      <family val="2"/>
      <scheme val="minor"/>
    </font>
  </fonts>
  <fills count="105">
    <fill>
      <patternFill patternType="none"/>
    </fill>
    <fill>
      <patternFill patternType="gray125"/>
    </fill>
    <fill>
      <gradientFill degree="90">
        <stop position="0">
          <color rgb="FFDDE2E7"/>
        </stop>
        <stop position="1">
          <color rgb="FFCED3D8"/>
        </stop>
      </gradientFill>
    </fill>
    <fill>
      <patternFill patternType="solid">
        <fgColor rgb="FFFFFDBF"/>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94D88F"/>
        <bgColor rgb="FF000000"/>
      </patternFill>
    </fill>
    <fill>
      <patternFill patternType="solid">
        <fgColor rgb="FFABEDA5"/>
        <bgColor rgb="FF000000"/>
      </patternFill>
    </fill>
    <fill>
      <patternFill patternType="solid">
        <fgColor rgb="FFC6F9C1"/>
        <bgColor rgb="FF000000"/>
      </patternFill>
    </fill>
    <fill>
      <patternFill patternType="solid">
        <fgColor rgb="FFFDE9D9"/>
        <bgColor rgb="FF000000"/>
      </patternFill>
    </fill>
    <fill>
      <patternFill patternType="solid">
        <fgColor rgb="FFFCD5B4"/>
        <bgColor rgb="FF000000"/>
      </patternFill>
    </fill>
    <fill>
      <patternFill patternType="solid">
        <fgColor rgb="FFFAC090"/>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FFFDBF"/>
        <bgColor rgb="FF000000"/>
      </patternFill>
    </fill>
    <fill>
      <gradientFill degree="90">
        <stop position="0">
          <color rgb="FFF7F7F7"/>
        </stop>
        <stop position="1">
          <color rgb="FFFCFCFC"/>
        </stop>
      </gradientFill>
    </fill>
    <fill>
      <patternFill patternType="solid">
        <fgColor rgb="FFB7CFE8"/>
        <bgColor rgb="FF000000"/>
      </patternFill>
    </fill>
    <fill>
      <patternFill patternType="solid">
        <fgColor rgb="FFC3D6EB"/>
        <bgColor rgb="FF000000"/>
      </patternFill>
    </fill>
    <fill>
      <patternFill patternType="solid">
        <fgColor rgb="FFD5E3F2"/>
        <bgColor rgb="FF000000"/>
      </patternFill>
    </fill>
    <fill>
      <patternFill patternType="solid">
        <fgColor rgb="FFE1E7F5"/>
        <bgColor rgb="FF000000"/>
      </patternFill>
    </fill>
    <fill>
      <patternFill patternType="solid">
        <fgColor indexed="49"/>
      </patternFill>
    </fill>
    <fill>
      <patternFill patternType="solid">
        <fgColor indexed="40"/>
      </patternFill>
    </fill>
    <fill>
      <patternFill patternType="solid">
        <fgColor indexed="29"/>
      </patternFill>
    </fill>
    <fill>
      <patternFill patternType="solid">
        <fgColor indexed="45"/>
      </patternFill>
    </fill>
    <fill>
      <patternFill patternType="solid">
        <fgColor indexed="57"/>
      </patternFill>
    </fill>
    <fill>
      <patternFill patternType="solid">
        <fgColor indexed="10"/>
      </patternFill>
    </fill>
    <fill>
      <patternFill patternType="solid">
        <fgColor indexed="51"/>
      </patternFill>
    </fill>
    <fill>
      <patternFill patternType="solid">
        <fgColor indexed="50"/>
      </patternFill>
    </fill>
    <fill>
      <patternFill patternType="solid">
        <fgColor indexed="43"/>
      </patternFill>
    </fill>
    <fill>
      <patternFill patternType="solid">
        <fgColor indexed="43"/>
        <bgColor indexed="64"/>
      </patternFill>
    </fill>
    <fill>
      <patternFill patternType="solid">
        <fgColor indexed="52"/>
      </patternFill>
    </fill>
    <fill>
      <patternFill patternType="solid">
        <fgColor indexed="53"/>
      </patternFill>
    </fill>
    <fill>
      <patternFill patternType="solid">
        <fgColor indexed="11"/>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
      <patternFill patternType="solid">
        <fgColor indexed="31"/>
      </patternFill>
    </fill>
    <fill>
      <patternFill patternType="solid">
        <fgColor indexed="26"/>
      </patternFill>
    </fill>
    <fill>
      <patternFill patternType="solid">
        <fgColor indexed="35"/>
      </patternFill>
    </fill>
    <fill>
      <patternFill patternType="solid">
        <fgColor indexed="55"/>
      </patternFill>
    </fill>
    <fill>
      <patternFill patternType="solid">
        <fgColor indexed="22"/>
      </patternFill>
    </fill>
    <fill>
      <patternFill patternType="solid">
        <fgColor indexed="4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46"/>
      </patternFill>
    </fill>
    <fill>
      <patternFill patternType="solid">
        <fgColor indexed="35"/>
        <bgColor indexed="35"/>
      </patternFill>
    </fill>
    <fill>
      <patternFill patternType="solid">
        <fgColor indexed="23"/>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60"/>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lightUp">
        <fgColor indexed="48"/>
        <bgColor indexed="41"/>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4"/>
      </patternFill>
    </fill>
    <fill>
      <patternFill patternType="solid">
        <fgColor indexed="9"/>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DBE5F1"/>
        <bgColor rgb="FFFFFFFF"/>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indexed="9"/>
        <bgColor indexed="32"/>
      </patternFill>
    </fill>
    <fill>
      <patternFill patternType="solid">
        <fgColor theme="1" tint="0.499984740745262"/>
        <bgColor indexed="64"/>
      </patternFill>
    </fill>
  </fills>
  <borders count="40">
    <border>
      <left/>
      <right/>
      <top/>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hair">
        <color rgb="FFC0C0C0"/>
      </top>
      <bottom style="hair">
        <color rgb="FFC0C0C0"/>
      </bottom>
      <diagonal/>
    </border>
    <border>
      <left style="hair">
        <color rgb="FF808080"/>
      </left>
      <right style="hair">
        <color rgb="FF808080"/>
      </right>
      <top style="hair">
        <color rgb="FF808080"/>
      </top>
      <bottom style="hair">
        <color rgb="FF808080"/>
      </bottom>
      <diagonal/>
    </border>
    <border>
      <left style="hair">
        <color rgb="FFC0C0C0"/>
      </left>
      <right style="hair">
        <color rgb="FFC0C0C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000000"/>
      </left>
      <right style="thin">
        <color rgb="FF000000"/>
      </right>
      <top style="thin">
        <color rgb="FF000000"/>
      </top>
      <bottom style="thin">
        <color rgb="FF000000"/>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55"/>
      </bottom>
      <diagonal/>
    </border>
    <border>
      <left/>
      <right/>
      <top/>
      <bottom style="thick">
        <color indexed="58"/>
      </bottom>
      <diagonal/>
    </border>
    <border>
      <left/>
      <right/>
      <top/>
      <bottom style="medium">
        <color indexed="55"/>
      </bottom>
      <diagonal/>
    </border>
    <border>
      <left/>
      <right/>
      <top/>
      <bottom style="medium">
        <color indexed="58"/>
      </bottom>
      <diagonal/>
    </border>
    <border>
      <left/>
      <right/>
      <top/>
      <bottom style="double">
        <color indexed="53"/>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9"/>
      </top>
      <bottom style="double">
        <color indexed="49"/>
      </bottom>
      <diagonal/>
    </border>
    <border>
      <left/>
      <right/>
      <top style="thin">
        <color indexed="48"/>
      </top>
      <bottom style="double">
        <color indexed="48"/>
      </bottom>
      <diagonal/>
    </border>
    <border>
      <left style="medium">
        <color rgb="FFFF0000"/>
      </left>
      <right style="medium">
        <color rgb="FFFF0000"/>
      </right>
      <top style="medium">
        <color rgb="FFFF0000"/>
      </top>
      <bottom style="medium">
        <color rgb="FFFF000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0"/>
      </bottom>
      <diagonal/>
    </border>
  </borders>
  <cellStyleXfs count="485">
    <xf numFmtId="0" fontId="0" fillId="0" borderId="0"/>
    <xf numFmtId="0" fontId="14" fillId="2" borderId="1" applyNumberFormat="0" applyAlignment="0" applyProtection="0">
      <alignment horizontal="left" vertical="center" indent="1"/>
    </xf>
    <xf numFmtId="164" fontId="15" fillId="0" borderId="2" applyNumberFormat="0" applyAlignment="0" applyProtection="0">
      <alignment horizontal="right" vertical="center" indent="1"/>
    </xf>
    <xf numFmtId="164" fontId="14" fillId="3" borderId="3" applyNumberFormat="0" applyAlignment="0" applyProtection="0">
      <alignment horizontal="right" vertical="center" indent="1"/>
    </xf>
    <xf numFmtId="164" fontId="15" fillId="4" borderId="1" applyNumberFormat="0" applyAlignment="0" applyProtection="0">
      <alignment horizontal="left" vertical="center" indent="1"/>
    </xf>
    <xf numFmtId="0" fontId="15" fillId="5" borderId="1" applyNumberFormat="0" applyAlignment="0" applyProtection="0">
      <alignment horizontal="left" vertical="center" indent="1"/>
    </xf>
    <xf numFmtId="164" fontId="15" fillId="6" borderId="2" applyNumberFormat="0" applyBorder="0" applyAlignment="0" applyProtection="0">
      <alignment horizontal="right" vertical="center" indent="1"/>
    </xf>
    <xf numFmtId="0" fontId="15" fillId="4" borderId="1" applyNumberFormat="0" applyAlignment="0" applyProtection="0">
      <alignment horizontal="left" vertical="center" indent="1"/>
    </xf>
    <xf numFmtId="164" fontId="14" fillId="3" borderId="3" applyNumberFormat="0" applyAlignment="0" applyProtection="0">
      <alignment horizontal="right" vertical="center" indent="1"/>
    </xf>
    <xf numFmtId="164" fontId="14" fillId="6" borderId="3" applyNumberFormat="0" applyAlignment="0" applyProtection="0">
      <alignment horizontal="right" vertical="center" indent="1"/>
    </xf>
    <xf numFmtId="164" fontId="16" fillId="7" borderId="4" applyNumberFormat="0" applyBorder="0" applyAlignment="0" applyProtection="0">
      <alignment horizontal="right" vertical="center" indent="1"/>
    </xf>
    <xf numFmtId="164" fontId="16" fillId="8" borderId="4" applyNumberFormat="0" applyBorder="0" applyAlignment="0" applyProtection="0">
      <alignment horizontal="right" vertical="center" indent="1"/>
    </xf>
    <xf numFmtId="164" fontId="16" fillId="9" borderId="4" applyNumberFormat="0" applyBorder="0" applyAlignment="0" applyProtection="0">
      <alignment horizontal="right" vertical="center" indent="1"/>
    </xf>
    <xf numFmtId="164" fontId="17" fillId="10" borderId="4" applyNumberFormat="0" applyBorder="0" applyAlignment="0" applyProtection="0">
      <alignment horizontal="right" vertical="center" indent="1"/>
    </xf>
    <xf numFmtId="164" fontId="17" fillId="11" borderId="4" applyNumberFormat="0" applyBorder="0" applyAlignment="0" applyProtection="0">
      <alignment horizontal="right" vertical="center" indent="1"/>
    </xf>
    <xf numFmtId="164" fontId="17" fillId="12" borderId="4" applyNumberFormat="0" applyBorder="0" applyAlignment="0" applyProtection="0">
      <alignment horizontal="right" vertical="center" indent="1"/>
    </xf>
    <xf numFmtId="164" fontId="18" fillId="13" borderId="4" applyNumberFormat="0" applyBorder="0" applyAlignment="0" applyProtection="0">
      <alignment horizontal="right" vertical="center" indent="1"/>
    </xf>
    <xf numFmtId="164" fontId="18" fillId="14" borderId="4" applyNumberFormat="0" applyBorder="0" applyAlignment="0" applyProtection="0">
      <alignment horizontal="right" vertical="center" indent="1"/>
    </xf>
    <xf numFmtId="164" fontId="18" fillId="15" borderId="4" applyNumberFormat="0" applyBorder="0" applyAlignment="0" applyProtection="0">
      <alignment horizontal="right" vertical="center" indent="1"/>
    </xf>
    <xf numFmtId="0" fontId="19" fillId="0" borderId="5" applyNumberFormat="0" applyFont="0" applyFill="0" applyAlignment="0" applyProtection="0"/>
    <xf numFmtId="164" fontId="15" fillId="2" borderId="5" applyNumberFormat="0" applyAlignment="0" applyProtection="0">
      <alignment horizontal="left" vertical="center" indent="1"/>
    </xf>
    <xf numFmtId="0" fontId="14" fillId="16" borderId="1" applyNumberFormat="0" applyAlignment="0" applyProtection="0">
      <alignment horizontal="left" vertical="center" indent="1"/>
    </xf>
    <xf numFmtId="0" fontId="15" fillId="2" borderId="3" applyNumberFormat="0" applyAlignment="0" applyProtection="0">
      <alignment horizontal="left" vertical="center" indent="1"/>
    </xf>
    <xf numFmtId="0" fontId="15" fillId="17" borderId="3" applyNumberFormat="0" applyAlignment="0" applyProtection="0">
      <alignment horizontal="left" vertical="center" indent="1"/>
    </xf>
    <xf numFmtId="0" fontId="15" fillId="18" borderId="1" applyNumberFormat="0" applyAlignment="0" applyProtection="0">
      <alignment horizontal="left" vertical="center" indent="1"/>
    </xf>
    <xf numFmtId="0" fontId="15" fillId="19" borderId="1" applyNumberFormat="0" applyAlignment="0" applyProtection="0">
      <alignment horizontal="left" vertical="center" indent="1"/>
    </xf>
    <xf numFmtId="0" fontId="15" fillId="20" borderId="1" applyNumberFormat="0" applyAlignment="0" applyProtection="0">
      <alignment horizontal="left" vertical="center" indent="1"/>
    </xf>
    <xf numFmtId="0" fontId="15" fillId="21" borderId="1" applyNumberFormat="0" applyAlignment="0" applyProtection="0">
      <alignment horizontal="left" vertical="center" indent="1"/>
    </xf>
    <xf numFmtId="0" fontId="15" fillId="5" borderId="1" applyNumberFormat="0" applyAlignment="0" applyProtection="0">
      <alignment horizontal="left" vertical="center" indent="1"/>
    </xf>
    <xf numFmtId="0" fontId="20" fillId="0" borderId="6" applyNumberFormat="0" applyFill="0" applyBorder="0" applyAlignment="0" applyProtection="0"/>
    <xf numFmtId="164" fontId="21" fillId="3" borderId="3" applyNumberFormat="0" applyAlignment="0" applyProtection="0">
      <alignment horizontal="right" vertical="center" indent="1"/>
    </xf>
    <xf numFmtId="4" fontId="22" fillId="22" borderId="7" applyNumberFormat="0" applyProtection="0">
      <alignment horizontal="left" vertical="center" indent="1"/>
    </xf>
    <xf numFmtId="0" fontId="24" fillId="0" borderId="0"/>
    <xf numFmtId="43" fontId="24" fillId="0" borderId="0" applyFont="0" applyFill="0" applyBorder="0" applyAlignment="0" applyProtection="0"/>
    <xf numFmtId="44" fontId="34" fillId="0" borderId="0" applyFont="0" applyFill="0" applyBorder="0" applyAlignment="0" applyProtection="0"/>
    <xf numFmtId="9" fontId="24" fillId="0" borderId="0" applyFont="0" applyFill="0" applyBorder="0" applyAlignment="0" applyProtection="0"/>
    <xf numFmtId="4" fontId="25" fillId="30" borderId="9" applyNumberFormat="0" applyProtection="0">
      <alignment vertical="center"/>
    </xf>
    <xf numFmtId="4" fontId="26" fillId="31" borderId="9" applyNumberFormat="0" applyProtection="0">
      <alignment vertical="center"/>
    </xf>
    <xf numFmtId="4" fontId="25" fillId="31" borderId="9" applyNumberFormat="0" applyProtection="0">
      <alignment horizontal="left" vertical="center" indent="1"/>
    </xf>
    <xf numFmtId="0" fontId="25" fillId="31" borderId="9" applyNumberFormat="0" applyProtection="0">
      <alignment horizontal="left" vertical="top" indent="1"/>
    </xf>
    <xf numFmtId="4" fontId="30" fillId="0" borderId="0" applyNumberFormat="0" applyProtection="0">
      <alignment horizontal="left" vertical="top" wrapText="1"/>
    </xf>
    <xf numFmtId="4" fontId="27" fillId="25" borderId="9" applyNumberFormat="0" applyProtection="0">
      <alignment horizontal="right" vertical="center"/>
    </xf>
    <xf numFmtId="4" fontId="27" fillId="24" borderId="9" applyNumberFormat="0" applyProtection="0">
      <alignment horizontal="right" vertical="center"/>
    </xf>
    <xf numFmtId="4" fontId="27" fillId="27" borderId="9" applyNumberFormat="0" applyProtection="0">
      <alignment horizontal="right" vertical="center"/>
    </xf>
    <xf numFmtId="4" fontId="27" fillId="28" borderId="9" applyNumberFormat="0" applyProtection="0">
      <alignment horizontal="right" vertical="center"/>
    </xf>
    <xf numFmtId="4" fontId="27" fillId="32" borderId="9" applyNumberFormat="0" applyProtection="0">
      <alignment horizontal="right" vertical="center"/>
    </xf>
    <xf numFmtId="4" fontId="27" fillId="33" borderId="9" applyNumberFormat="0" applyProtection="0">
      <alignment horizontal="right" vertical="center"/>
    </xf>
    <xf numFmtId="4" fontId="27" fillId="26" borderId="9" applyNumberFormat="0" applyProtection="0">
      <alignment horizontal="right" vertical="center"/>
    </xf>
    <xf numFmtId="4" fontId="27" fillId="29" borderId="9" applyNumberFormat="0" applyProtection="0">
      <alignment horizontal="right" vertical="center"/>
    </xf>
    <xf numFmtId="4" fontId="27" fillId="34" borderId="9" applyNumberFormat="0" applyProtection="0">
      <alignment horizontal="right" vertical="center"/>
    </xf>
    <xf numFmtId="4" fontId="25" fillId="0" borderId="0" applyNumberFormat="0" applyProtection="0">
      <alignment horizontal="left" vertical="center" indent="1"/>
    </xf>
    <xf numFmtId="4" fontId="27" fillId="0" borderId="0" applyNumberFormat="0" applyProtection="0">
      <alignment horizontal="left" vertical="center" indent="1"/>
    </xf>
    <xf numFmtId="4" fontId="28" fillId="35" borderId="0" applyNumberFormat="0" applyProtection="0">
      <alignment horizontal="left" vertical="center" indent="1"/>
    </xf>
    <xf numFmtId="4" fontId="27" fillId="23" borderId="9" applyNumberFormat="0" applyProtection="0">
      <alignment horizontal="right" vertical="center"/>
    </xf>
    <xf numFmtId="4" fontId="27" fillId="0" borderId="0" applyNumberFormat="0" applyProtection="0">
      <alignment horizontal="left" vertical="center" indent="1"/>
    </xf>
    <xf numFmtId="4" fontId="27" fillId="0" borderId="0" applyNumberFormat="0" applyProtection="0">
      <alignment horizontal="left" vertical="center" indent="1"/>
    </xf>
    <xf numFmtId="0" fontId="32" fillId="0" borderId="0" applyNumberFormat="0" applyProtection="0">
      <alignment horizontal="left" indent="1"/>
    </xf>
    <xf numFmtId="0" fontId="24" fillId="35" borderId="9" applyNumberFormat="0" applyProtection="0">
      <alignment horizontal="left" vertical="top" indent="1"/>
    </xf>
    <xf numFmtId="0" fontId="31" fillId="0" borderId="0" applyNumberFormat="0" applyProtection="0">
      <alignment horizontal="left" indent="1"/>
    </xf>
    <xf numFmtId="0" fontId="24" fillId="36" borderId="9" applyNumberFormat="0" applyProtection="0">
      <alignment horizontal="left" vertical="top" indent="1"/>
    </xf>
    <xf numFmtId="0" fontId="33" fillId="0" borderId="0" applyNumberFormat="0" applyProtection="0">
      <alignment horizontal="left" indent="1"/>
    </xf>
    <xf numFmtId="0" fontId="24" fillId="37" borderId="9" applyNumberFormat="0" applyProtection="0">
      <alignment horizontal="left" vertical="top" indent="1"/>
    </xf>
    <xf numFmtId="0" fontId="24" fillId="0" borderId="0" applyNumberFormat="0" applyProtection="0">
      <alignment horizontal="left" vertical="center" indent="1"/>
    </xf>
    <xf numFmtId="0" fontId="24" fillId="38" borderId="9" applyNumberFormat="0" applyProtection="0">
      <alignment horizontal="left" vertical="top" indent="1"/>
    </xf>
    <xf numFmtId="4" fontId="27" fillId="39" borderId="9" applyNumberFormat="0" applyProtection="0">
      <alignment vertical="center"/>
    </xf>
    <xf numFmtId="4" fontId="29" fillId="39" borderId="9" applyNumberFormat="0" applyProtection="0">
      <alignment vertical="center"/>
    </xf>
    <xf numFmtId="4" fontId="27" fillId="39" borderId="9" applyNumberFormat="0" applyProtection="0">
      <alignment horizontal="left" vertical="center" indent="1"/>
    </xf>
    <xf numFmtId="0" fontId="27" fillId="39" borderId="9" applyNumberFormat="0" applyProtection="0">
      <alignment horizontal="left" vertical="top" indent="1"/>
    </xf>
    <xf numFmtId="4" fontId="27" fillId="0" borderId="0" applyNumberFormat="0" applyProtection="0">
      <alignment horizontal="right" vertical="justify"/>
    </xf>
    <xf numFmtId="4" fontId="29" fillId="40" borderId="9" applyNumberFormat="0" applyProtection="0">
      <alignment horizontal="right" vertical="center"/>
    </xf>
    <xf numFmtId="4" fontId="27" fillId="0" borderId="0" applyNumberFormat="0" applyProtection="0">
      <alignment horizontal="left" vertical="center" indent="1"/>
    </xf>
    <xf numFmtId="0" fontId="35" fillId="0" borderId="0" applyNumberFormat="0" applyProtection="0">
      <alignment horizontal="center" wrapText="1"/>
    </xf>
    <xf numFmtId="4" fontId="30" fillId="0" borderId="0" applyNumberFormat="0" applyProtection="0">
      <alignment horizontal="left" vertical="top"/>
    </xf>
    <xf numFmtId="4" fontId="25" fillId="0" borderId="0" applyNumberFormat="0" applyProtection="0">
      <alignment horizontal="right" vertical="top"/>
    </xf>
    <xf numFmtId="0" fontId="36" fillId="41" borderId="0" applyNumberFormat="0" applyBorder="0" applyAlignment="0" applyProtection="0"/>
    <xf numFmtId="0" fontId="36" fillId="24"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41" borderId="0" applyNumberFormat="0" applyBorder="0" applyAlignment="0" applyProtection="0"/>
    <xf numFmtId="0" fontId="36" fillId="25" borderId="0" applyNumberFormat="0" applyBorder="0" applyAlignment="0" applyProtection="0"/>
    <xf numFmtId="0" fontId="36" fillId="44" borderId="0" applyNumberFormat="0" applyBorder="0" applyAlignment="0" applyProtection="0"/>
    <xf numFmtId="0" fontId="36" fillId="24" borderId="0" applyNumberFormat="0" applyBorder="0" applyAlignment="0" applyProtection="0"/>
    <xf numFmtId="0" fontId="36" fillId="26" borderId="0" applyNumberFormat="0" applyBorder="0" applyAlignment="0" applyProtection="0"/>
    <xf numFmtId="0" fontId="36" fillId="45" borderId="0" applyNumberFormat="0" applyBorder="0" applyAlignment="0" applyProtection="0"/>
    <xf numFmtId="0" fontId="36" fillId="44" borderId="0" applyNumberFormat="0" applyBorder="0" applyAlignment="0" applyProtection="0"/>
    <xf numFmtId="0" fontId="36" fillId="46" borderId="0" applyNumberFormat="0" applyBorder="0" applyAlignment="0" applyProtection="0"/>
    <xf numFmtId="0" fontId="37" fillId="44" borderId="0" applyNumberFormat="0" applyBorder="0" applyAlignment="0" applyProtection="0"/>
    <xf numFmtId="0" fontId="37" fillId="24" borderId="0" applyNumberFormat="0" applyBorder="0" applyAlignment="0" applyProtection="0"/>
    <xf numFmtId="0" fontId="37" fillId="26" borderId="0" applyNumberFormat="0" applyBorder="0" applyAlignment="0" applyProtection="0"/>
    <xf numFmtId="0" fontId="37" fillId="45" borderId="0" applyNumberFormat="0" applyBorder="0" applyAlignment="0" applyProtection="0"/>
    <xf numFmtId="0" fontId="37" fillId="22" borderId="0" applyNumberFormat="0" applyBorder="0" applyAlignment="0" applyProtection="0"/>
    <xf numFmtId="0" fontId="37"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22"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7" fillId="53"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27"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7" fillId="57"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26"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6" fillId="51" borderId="0" applyNumberFormat="0" applyBorder="0" applyAlignment="0" applyProtection="0"/>
    <xf numFmtId="0" fontId="36" fillId="59" borderId="0" applyNumberFormat="0" applyBorder="0" applyAlignment="0" applyProtection="0"/>
    <xf numFmtId="0" fontId="37" fillId="52"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22"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67" borderId="0" applyNumberFormat="0" applyBorder="0" applyAlignment="0" applyProtection="0"/>
    <xf numFmtId="0" fontId="37" fillId="67" borderId="0" applyNumberFormat="0" applyBorder="0" applyAlignment="0" applyProtection="0"/>
    <xf numFmtId="0" fontId="37" fillId="28" borderId="0" applyNumberFormat="0" applyBorder="0" applyAlignment="0" applyProtection="0"/>
    <xf numFmtId="0" fontId="37" fillId="67" borderId="0" applyNumberFormat="0" applyBorder="0" applyAlignment="0" applyProtection="0"/>
    <xf numFmtId="0" fontId="37" fillId="67" borderId="0" applyNumberFormat="0" applyBorder="0" applyAlignment="0" applyProtection="0"/>
    <xf numFmtId="0" fontId="37" fillId="67" borderId="0" applyNumberFormat="0" applyBorder="0" applyAlignment="0" applyProtection="0"/>
    <xf numFmtId="0" fontId="37" fillId="67" borderId="0" applyNumberFormat="0" applyBorder="0" applyAlignment="0" applyProtection="0"/>
    <xf numFmtId="0" fontId="37" fillId="67" borderId="0" applyNumberFormat="0" applyBorder="0" applyAlignment="0" applyProtection="0"/>
    <xf numFmtId="0" fontId="37" fillId="67" borderId="0" applyNumberFormat="0" applyBorder="0" applyAlignment="0" applyProtection="0"/>
    <xf numFmtId="0" fontId="37" fillId="67" borderId="0" applyNumberFormat="0" applyBorder="0" applyAlignment="0" applyProtection="0"/>
    <xf numFmtId="0" fontId="37" fillId="67" borderId="0" applyNumberFormat="0" applyBorder="0" applyAlignment="0" applyProtection="0"/>
    <xf numFmtId="0" fontId="38" fillId="68" borderId="0" applyNumberFormat="0" applyBorder="0" applyAlignment="0" applyProtection="0"/>
    <xf numFmtId="0" fontId="39" fillId="64" borderId="0" applyNumberFormat="0" applyBorder="0" applyAlignment="0" applyProtection="0"/>
    <xf numFmtId="0" fontId="40" fillId="43" borderId="10" applyNumberFormat="0" applyAlignment="0" applyProtection="0"/>
    <xf numFmtId="0" fontId="41" fillId="69" borderId="7" applyNumberFormat="0" applyAlignment="0" applyProtection="0"/>
    <xf numFmtId="0" fontId="42" fillId="70" borderId="11" applyNumberFormat="0" applyAlignment="0" applyProtection="0"/>
    <xf numFmtId="0" fontId="42" fillId="60" borderId="11" applyNumberFormat="0" applyAlignment="0" applyProtection="0"/>
    <xf numFmtId="44" fontId="23" fillId="0" borderId="0" applyFont="0" applyFill="0" applyBorder="0" applyAlignment="0" applyProtection="0"/>
    <xf numFmtId="0" fontId="43" fillId="71" borderId="0" applyNumberFormat="0" applyBorder="0" applyAlignment="0" applyProtection="0"/>
    <xf numFmtId="0" fontId="43" fillId="72" borderId="0" applyNumberFormat="0" applyBorder="0" applyAlignment="0" applyProtection="0"/>
    <xf numFmtId="0" fontId="43" fillId="73" borderId="0" applyNumberFormat="0" applyBorder="0" applyAlignment="0" applyProtection="0"/>
    <xf numFmtId="0" fontId="44" fillId="0" borderId="0" applyNumberFormat="0" applyFill="0" applyBorder="0" applyAlignment="0" applyProtection="0"/>
    <xf numFmtId="0" fontId="45" fillId="29" borderId="0" applyNumberFormat="0" applyBorder="0" applyAlignment="0" applyProtection="0"/>
    <xf numFmtId="0" fontId="36" fillId="56" borderId="0" applyNumberFormat="0" applyBorder="0" applyAlignment="0" applyProtection="0"/>
    <xf numFmtId="0" fontId="46" fillId="0" borderId="12" applyNumberFormat="0" applyFill="0" applyAlignment="0" applyProtection="0"/>
    <xf numFmtId="0" fontId="46" fillId="0" borderId="13" applyNumberFormat="0" applyFill="0" applyAlignment="0" applyProtection="0"/>
    <xf numFmtId="0" fontId="47" fillId="0" borderId="14" applyNumberFormat="0" applyFill="0" applyAlignment="0" applyProtection="0"/>
    <xf numFmtId="0" fontId="47" fillId="0" borderId="15" applyNumberFormat="0" applyFill="0" applyAlignment="0" applyProtection="0"/>
    <xf numFmtId="0" fontId="48" fillId="0" borderId="16" applyNumberFormat="0" applyFill="0" applyAlignment="0" applyProtection="0"/>
    <xf numFmtId="0" fontId="48" fillId="0" borderId="17" applyNumberFormat="0" applyFill="0" applyAlignment="0" applyProtection="0"/>
    <xf numFmtId="0" fontId="48" fillId="0" borderId="0" applyNumberFormat="0" applyFill="0" applyBorder="0" applyAlignment="0" applyProtection="0"/>
    <xf numFmtId="0" fontId="49" fillId="46" borderId="10" applyNumberFormat="0" applyAlignment="0" applyProtection="0"/>
    <xf numFmtId="0" fontId="50" fillId="65" borderId="7" applyNumberFormat="0" applyAlignment="0" applyProtection="0"/>
    <xf numFmtId="0" fontId="51" fillId="0" borderId="18" applyNumberFormat="0" applyFill="0" applyAlignment="0" applyProtection="0"/>
    <xf numFmtId="0" fontId="45" fillId="0" borderId="19" applyNumberFormat="0" applyFill="0" applyAlignment="0" applyProtection="0"/>
    <xf numFmtId="0" fontId="52" fillId="30" borderId="0" applyNumberFormat="0" applyBorder="0" applyAlignment="0" applyProtection="0"/>
    <xf numFmtId="0" fontId="45" fillId="65" borderId="0" applyNumberFormat="0" applyBorder="0" applyAlignment="0" applyProtection="0"/>
    <xf numFmtId="0" fontId="24" fillId="0" borderId="0"/>
    <xf numFmtId="0" fontId="13" fillId="0" borderId="0"/>
    <xf numFmtId="0" fontId="24" fillId="0" borderId="0"/>
    <xf numFmtId="0" fontId="23" fillId="0" borderId="0"/>
    <xf numFmtId="0" fontId="22" fillId="74" borderId="0"/>
    <xf numFmtId="0" fontId="22" fillId="74" borderId="0"/>
    <xf numFmtId="0" fontId="13" fillId="0" borderId="0"/>
    <xf numFmtId="0" fontId="24" fillId="0" borderId="0"/>
    <xf numFmtId="0" fontId="24" fillId="42" borderId="10" applyNumberFormat="0" applyFont="0" applyAlignment="0" applyProtection="0"/>
    <xf numFmtId="0" fontId="24" fillId="42" borderId="10" applyNumberFormat="0" applyFont="0" applyAlignment="0" applyProtection="0"/>
    <xf numFmtId="0" fontId="22" fillId="64" borderId="7" applyNumberFormat="0" applyFont="0" applyAlignment="0" applyProtection="0"/>
    <xf numFmtId="0" fontId="24" fillId="42" borderId="10" applyNumberFormat="0" applyFont="0" applyAlignment="0" applyProtection="0"/>
    <xf numFmtId="0" fontId="53" fillId="43" borderId="20" applyNumberFormat="0" applyAlignment="0" applyProtection="0"/>
    <xf numFmtId="0" fontId="53" fillId="69" borderId="20" applyNumberFormat="0" applyAlignment="0" applyProtection="0"/>
    <xf numFmtId="4" fontId="27" fillId="31" borderId="20" applyNumberFormat="0" applyProtection="0">
      <alignment vertical="center"/>
    </xf>
    <xf numFmtId="4" fontId="27" fillId="31" borderId="20" applyNumberFormat="0" applyProtection="0">
      <alignment vertical="center"/>
    </xf>
    <xf numFmtId="4" fontId="25" fillId="30" borderId="9" applyNumberFormat="0" applyProtection="0">
      <alignment vertical="center"/>
    </xf>
    <xf numFmtId="4" fontId="25" fillId="30" borderId="9" applyNumberFormat="0" applyProtection="0">
      <alignment vertical="center"/>
    </xf>
    <xf numFmtId="4" fontId="22" fillId="30" borderId="7" applyNumberFormat="0" applyProtection="0">
      <alignment vertical="center"/>
    </xf>
    <xf numFmtId="4" fontId="29" fillId="31" borderId="20" applyNumberFormat="0" applyProtection="0">
      <alignment vertical="center"/>
    </xf>
    <xf numFmtId="4" fontId="29" fillId="31" borderId="20" applyNumberFormat="0" applyProtection="0">
      <alignment vertical="center"/>
    </xf>
    <xf numFmtId="4" fontId="26" fillId="31" borderId="9" applyNumberFormat="0" applyProtection="0">
      <alignment vertical="center"/>
    </xf>
    <xf numFmtId="4" fontId="26" fillId="31" borderId="9" applyNumberFormat="0" applyProtection="0">
      <alignment vertical="center"/>
    </xf>
    <xf numFmtId="4" fontId="54" fillId="31" borderId="7" applyNumberFormat="0" applyProtection="0">
      <alignment vertical="center"/>
    </xf>
    <xf numFmtId="4" fontId="27" fillId="31" borderId="20" applyNumberFormat="0" applyProtection="0">
      <alignment horizontal="left" vertical="center" indent="1"/>
    </xf>
    <xf numFmtId="4" fontId="27" fillId="31" borderId="20" applyNumberFormat="0" applyProtection="0">
      <alignment horizontal="left" vertical="center" indent="1"/>
    </xf>
    <xf numFmtId="4" fontId="25" fillId="31" borderId="9" applyNumberFormat="0" applyProtection="0">
      <alignment horizontal="left" vertical="center" indent="1"/>
    </xf>
    <xf numFmtId="4" fontId="25" fillId="31" borderId="9" applyNumberFormat="0" applyProtection="0">
      <alignment horizontal="left" vertical="center" indent="1"/>
    </xf>
    <xf numFmtId="4" fontId="22" fillId="31" borderId="7" applyNumberFormat="0" applyProtection="0">
      <alignment horizontal="left" vertical="center" indent="1"/>
    </xf>
    <xf numFmtId="4" fontId="27" fillId="31" borderId="20" applyNumberFormat="0" applyProtection="0">
      <alignment horizontal="left" vertical="center" indent="1"/>
    </xf>
    <xf numFmtId="4" fontId="27" fillId="31" borderId="20" applyNumberFormat="0" applyProtection="0">
      <alignment horizontal="left" vertical="center" indent="1"/>
    </xf>
    <xf numFmtId="0" fontId="25" fillId="31" borderId="9" applyNumberFormat="0" applyProtection="0">
      <alignment horizontal="left" vertical="top" indent="1"/>
    </xf>
    <xf numFmtId="0" fontId="25" fillId="31" borderId="9" applyNumberFormat="0" applyProtection="0">
      <alignment horizontal="left" vertical="top" indent="1"/>
    </xf>
    <xf numFmtId="0" fontId="55" fillId="30" borderId="9" applyNumberFormat="0" applyProtection="0">
      <alignment horizontal="left" vertical="top" indent="1"/>
    </xf>
    <xf numFmtId="0" fontId="24" fillId="75" borderId="20" applyNumberFormat="0" applyProtection="0">
      <alignment horizontal="left" vertical="center" indent="1"/>
    </xf>
    <xf numFmtId="0" fontId="24" fillId="75" borderId="20" applyNumberFormat="0" applyProtection="0">
      <alignment horizontal="left" vertical="center" indent="1"/>
    </xf>
    <xf numFmtId="4" fontId="30" fillId="0" borderId="0" applyNumberFormat="0" applyProtection="0">
      <alignment horizontal="left" vertical="top" wrapText="1"/>
    </xf>
    <xf numFmtId="0" fontId="24" fillId="75" borderId="20" applyNumberFormat="0" applyProtection="0">
      <alignment horizontal="left" vertical="center" indent="1"/>
    </xf>
    <xf numFmtId="0" fontId="24" fillId="75" borderId="20" applyNumberFormat="0" applyProtection="0">
      <alignment horizontal="left" vertical="center" indent="1"/>
    </xf>
    <xf numFmtId="4" fontId="30" fillId="0" borderId="0" applyNumberFormat="0" applyProtection="0">
      <alignment horizontal="left" vertical="top" wrapText="1"/>
    </xf>
    <xf numFmtId="4" fontId="22" fillId="22" borderId="7" applyNumberFormat="0" applyProtection="0">
      <alignment horizontal="left" vertical="center" indent="1"/>
    </xf>
    <xf numFmtId="4" fontId="27" fillId="76" borderId="20" applyNumberFormat="0" applyProtection="0">
      <alignment horizontal="right" vertical="center"/>
    </xf>
    <xf numFmtId="4" fontId="27" fillId="76" borderId="20" applyNumberFormat="0" applyProtection="0">
      <alignment horizontal="right" vertical="center"/>
    </xf>
    <xf numFmtId="4" fontId="27" fillId="25" borderId="9" applyNumberFormat="0" applyProtection="0">
      <alignment horizontal="right" vertical="center"/>
    </xf>
    <xf numFmtId="4" fontId="27" fillId="25" borderId="9" applyNumberFormat="0" applyProtection="0">
      <alignment horizontal="right" vertical="center"/>
    </xf>
    <xf numFmtId="4" fontId="22" fillId="25" borderId="7" applyNumberFormat="0" applyProtection="0">
      <alignment horizontal="right" vertical="center"/>
    </xf>
    <xf numFmtId="4" fontId="27" fillId="77" borderId="20" applyNumberFormat="0" applyProtection="0">
      <alignment horizontal="right" vertical="center"/>
    </xf>
    <xf numFmtId="4" fontId="27" fillId="77" borderId="20" applyNumberFormat="0" applyProtection="0">
      <alignment horizontal="right" vertical="center"/>
    </xf>
    <xf numFmtId="4" fontId="27" fillId="24" borderId="9" applyNumberFormat="0" applyProtection="0">
      <alignment horizontal="right" vertical="center"/>
    </xf>
    <xf numFmtId="4" fontId="27" fillId="24" borderId="9" applyNumberFormat="0" applyProtection="0">
      <alignment horizontal="right" vertical="center"/>
    </xf>
    <xf numFmtId="4" fontId="22" fillId="78" borderId="7" applyNumberFormat="0" applyProtection="0">
      <alignment horizontal="right" vertical="center"/>
    </xf>
    <xf numFmtId="4" fontId="27" fillId="79" borderId="20" applyNumberFormat="0" applyProtection="0">
      <alignment horizontal="right" vertical="center"/>
    </xf>
    <xf numFmtId="4" fontId="27" fillId="79" borderId="20" applyNumberFormat="0" applyProtection="0">
      <alignment horizontal="right" vertical="center"/>
    </xf>
    <xf numFmtId="4" fontId="27" fillId="27" borderId="9" applyNumberFormat="0" applyProtection="0">
      <alignment horizontal="right" vertical="center"/>
    </xf>
    <xf numFmtId="4" fontId="27" fillId="27" borderId="9" applyNumberFormat="0" applyProtection="0">
      <alignment horizontal="right" vertical="center"/>
    </xf>
    <xf numFmtId="4" fontId="22" fillId="27" borderId="21" applyNumberFormat="0" applyProtection="0">
      <alignment horizontal="right" vertical="center"/>
    </xf>
    <xf numFmtId="4" fontId="27" fillId="80" borderId="20" applyNumberFormat="0" applyProtection="0">
      <alignment horizontal="right" vertical="center"/>
    </xf>
    <xf numFmtId="4" fontId="27" fillId="80" borderId="20" applyNumberFormat="0" applyProtection="0">
      <alignment horizontal="right" vertical="center"/>
    </xf>
    <xf numFmtId="4" fontId="27" fillId="28" borderId="9" applyNumberFormat="0" applyProtection="0">
      <alignment horizontal="right" vertical="center"/>
    </xf>
    <xf numFmtId="4" fontId="27" fillId="28" borderId="9" applyNumberFormat="0" applyProtection="0">
      <alignment horizontal="right" vertical="center"/>
    </xf>
    <xf numFmtId="4" fontId="22" fillId="28" borderId="7" applyNumberFormat="0" applyProtection="0">
      <alignment horizontal="right" vertical="center"/>
    </xf>
    <xf numFmtId="4" fontId="27" fillId="81" borderId="20" applyNumberFormat="0" applyProtection="0">
      <alignment horizontal="right" vertical="center"/>
    </xf>
    <xf numFmtId="4" fontId="27" fillId="81" borderId="20" applyNumberFormat="0" applyProtection="0">
      <alignment horizontal="right" vertical="center"/>
    </xf>
    <xf numFmtId="4" fontId="27" fillId="32" borderId="9" applyNumberFormat="0" applyProtection="0">
      <alignment horizontal="right" vertical="center"/>
    </xf>
    <xf numFmtId="4" fontId="27" fillId="32" borderId="9" applyNumberFormat="0" applyProtection="0">
      <alignment horizontal="right" vertical="center"/>
    </xf>
    <xf numFmtId="4" fontId="22" fillId="32" borderId="7" applyNumberFormat="0" applyProtection="0">
      <alignment horizontal="right" vertical="center"/>
    </xf>
    <xf numFmtId="4" fontId="27" fillId="82" borderId="20" applyNumberFormat="0" applyProtection="0">
      <alignment horizontal="right" vertical="center"/>
    </xf>
    <xf numFmtId="4" fontId="27" fillId="82" borderId="20" applyNumberFormat="0" applyProtection="0">
      <alignment horizontal="right" vertical="center"/>
    </xf>
    <xf numFmtId="4" fontId="27" fillId="33" borderId="9" applyNumberFormat="0" applyProtection="0">
      <alignment horizontal="right" vertical="center"/>
    </xf>
    <xf numFmtId="4" fontId="27" fillId="33" borderId="9" applyNumberFormat="0" applyProtection="0">
      <alignment horizontal="right" vertical="center"/>
    </xf>
    <xf numFmtId="4" fontId="22" fillId="33" borderId="7" applyNumberFormat="0" applyProtection="0">
      <alignment horizontal="right" vertical="center"/>
    </xf>
    <xf numFmtId="4" fontId="27" fillId="83" borderId="20" applyNumberFormat="0" applyProtection="0">
      <alignment horizontal="right" vertical="center"/>
    </xf>
    <xf numFmtId="4" fontId="27" fillId="83" borderId="20" applyNumberFormat="0" applyProtection="0">
      <alignment horizontal="right" vertical="center"/>
    </xf>
    <xf numFmtId="4" fontId="27" fillId="26" borderId="9" applyNumberFormat="0" applyProtection="0">
      <alignment horizontal="right" vertical="center"/>
    </xf>
    <xf numFmtId="4" fontId="27" fillId="26" borderId="9" applyNumberFormat="0" applyProtection="0">
      <alignment horizontal="right" vertical="center"/>
    </xf>
    <xf numFmtId="4" fontId="22" fillId="26" borderId="7" applyNumberFormat="0" applyProtection="0">
      <alignment horizontal="right" vertical="center"/>
    </xf>
    <xf numFmtId="4" fontId="27" fillId="84" borderId="20" applyNumberFormat="0" applyProtection="0">
      <alignment horizontal="right" vertical="center"/>
    </xf>
    <xf numFmtId="4" fontId="27" fillId="84" borderId="20" applyNumberFormat="0" applyProtection="0">
      <alignment horizontal="right" vertical="center"/>
    </xf>
    <xf numFmtId="4" fontId="27" fillId="29" borderId="9" applyNumberFormat="0" applyProtection="0">
      <alignment horizontal="right" vertical="center"/>
    </xf>
    <xf numFmtId="4" fontId="27" fillId="29" borderId="9" applyNumberFormat="0" applyProtection="0">
      <alignment horizontal="right" vertical="center"/>
    </xf>
    <xf numFmtId="4" fontId="22" fillId="29" borderId="7" applyNumberFormat="0" applyProtection="0">
      <alignment horizontal="right" vertical="center"/>
    </xf>
    <xf numFmtId="4" fontId="27" fillId="85" borderId="20" applyNumberFormat="0" applyProtection="0">
      <alignment horizontal="right" vertical="center"/>
    </xf>
    <xf numFmtId="4" fontId="27" fillId="85" borderId="20" applyNumberFormat="0" applyProtection="0">
      <alignment horizontal="right" vertical="center"/>
    </xf>
    <xf numFmtId="4" fontId="27" fillId="34" borderId="9" applyNumberFormat="0" applyProtection="0">
      <alignment horizontal="right" vertical="center"/>
    </xf>
    <xf numFmtId="4" fontId="27" fillId="34" borderId="9" applyNumberFormat="0" applyProtection="0">
      <alignment horizontal="right" vertical="center"/>
    </xf>
    <xf numFmtId="4" fontId="22" fillId="34" borderId="7" applyNumberFormat="0" applyProtection="0">
      <alignment horizontal="right" vertical="center"/>
    </xf>
    <xf numFmtId="4" fontId="25" fillId="86" borderId="20" applyNumberFormat="0" applyProtection="0">
      <alignment horizontal="left" vertical="center" indent="1"/>
    </xf>
    <xf numFmtId="4" fontId="25" fillId="86" borderId="20" applyNumberFormat="0" applyProtection="0">
      <alignment horizontal="left" vertical="center" indent="1"/>
    </xf>
    <xf numFmtId="4" fontId="25" fillId="0" borderId="0" applyNumberFormat="0" applyProtection="0">
      <alignment horizontal="left" vertical="center" indent="1"/>
    </xf>
    <xf numFmtId="4" fontId="25" fillId="0" borderId="0" applyNumberFormat="0" applyProtection="0">
      <alignment horizontal="left" vertical="center" indent="1"/>
    </xf>
    <xf numFmtId="4" fontId="22" fillId="87" borderId="21" applyNumberFormat="0" applyProtection="0">
      <alignment horizontal="left" vertical="center" indent="1"/>
    </xf>
    <xf numFmtId="4" fontId="27" fillId="88" borderId="22" applyNumberFormat="0" applyProtection="0">
      <alignment horizontal="left" vertical="center" indent="1"/>
    </xf>
    <xf numFmtId="4" fontId="27" fillId="88" borderId="22" applyNumberFormat="0" applyProtection="0">
      <alignment horizontal="left" vertical="center" indent="1"/>
    </xf>
    <xf numFmtId="4" fontId="27" fillId="0" borderId="0" applyNumberFormat="0" applyProtection="0">
      <alignment horizontal="left" vertical="center" indent="1"/>
    </xf>
    <xf numFmtId="4" fontId="27" fillId="0" borderId="0" applyNumberFormat="0" applyProtection="0">
      <alignment horizontal="left" vertical="center" indent="1"/>
    </xf>
    <xf numFmtId="4" fontId="24" fillId="61" borderId="21" applyNumberFormat="0" applyProtection="0">
      <alignment horizontal="left" vertical="center" indent="1"/>
    </xf>
    <xf numFmtId="4" fontId="28" fillId="35" borderId="0" applyNumberFormat="0" applyProtection="0">
      <alignment horizontal="left" vertical="center" indent="1"/>
    </xf>
    <xf numFmtId="4" fontId="24" fillId="61" borderId="21" applyNumberFormat="0" applyProtection="0">
      <alignment horizontal="left" vertical="center" indent="1"/>
    </xf>
    <xf numFmtId="0" fontId="24" fillId="75" borderId="20" applyNumberFormat="0" applyProtection="0">
      <alignment horizontal="left" vertical="center" indent="1"/>
    </xf>
    <xf numFmtId="0" fontId="24" fillId="75" borderId="20" applyNumberFormat="0" applyProtection="0">
      <alignment horizontal="left" vertical="center" indent="1"/>
    </xf>
    <xf numFmtId="4" fontId="27" fillId="23" borderId="9" applyNumberFormat="0" applyProtection="0">
      <alignment horizontal="right" vertical="center"/>
    </xf>
    <xf numFmtId="4" fontId="27" fillId="23" borderId="9" applyNumberFormat="0" applyProtection="0">
      <alignment horizontal="right" vertical="center"/>
    </xf>
    <xf numFmtId="4" fontId="22" fillId="23" borderId="7" applyNumberFormat="0" applyProtection="0">
      <alignment horizontal="right" vertical="center"/>
    </xf>
    <xf numFmtId="4" fontId="27" fillId="88" borderId="20" applyNumberFormat="0" applyProtection="0">
      <alignment horizontal="left" vertical="center" indent="1"/>
    </xf>
    <xf numFmtId="4" fontId="27" fillId="88" borderId="20" applyNumberFormat="0" applyProtection="0">
      <alignment horizontal="left" vertical="center" indent="1"/>
    </xf>
    <xf numFmtId="4" fontId="27" fillId="0" borderId="0" applyNumberFormat="0" applyProtection="0">
      <alignment horizontal="left" vertical="center" indent="1"/>
    </xf>
    <xf numFmtId="4" fontId="27" fillId="0" borderId="0" applyNumberFormat="0" applyProtection="0">
      <alignment horizontal="left" vertical="center" indent="1"/>
    </xf>
    <xf numFmtId="4" fontId="22" fillId="40" borderId="21" applyNumberFormat="0" applyProtection="0">
      <alignment horizontal="left" vertical="center" indent="1"/>
    </xf>
    <xf numFmtId="4" fontId="27" fillId="89" borderId="20" applyNumberFormat="0" applyProtection="0">
      <alignment horizontal="left" vertical="center" indent="1"/>
    </xf>
    <xf numFmtId="4" fontId="27" fillId="89" borderId="20" applyNumberFormat="0" applyProtection="0">
      <alignment horizontal="left" vertical="center" indent="1"/>
    </xf>
    <xf numFmtId="4" fontId="27" fillId="0" borderId="0" applyNumberFormat="0" applyProtection="0">
      <alignment horizontal="left" vertical="center" indent="1"/>
    </xf>
    <xf numFmtId="4" fontId="27" fillId="0" borderId="0" applyNumberFormat="0" applyProtection="0">
      <alignment horizontal="left" vertical="center" indent="1"/>
    </xf>
    <xf numFmtId="4" fontId="22" fillId="23" borderId="21" applyNumberFormat="0" applyProtection="0">
      <alignment horizontal="left" vertical="center" indent="1"/>
    </xf>
    <xf numFmtId="0" fontId="24" fillId="89" borderId="20" applyNumberFormat="0" applyProtection="0">
      <alignment horizontal="left" vertical="center" indent="1"/>
    </xf>
    <xf numFmtId="0" fontId="24" fillId="89" borderId="20" applyNumberFormat="0" applyProtection="0">
      <alignment horizontal="left" vertical="center" indent="1"/>
    </xf>
    <xf numFmtId="0" fontId="32" fillId="0" borderId="0" applyNumberFormat="0" applyProtection="0">
      <alignment horizontal="left" indent="1"/>
    </xf>
    <xf numFmtId="0" fontId="32" fillId="0" borderId="0" applyNumberFormat="0" applyProtection="0">
      <alignment horizontal="left" indent="1"/>
    </xf>
    <xf numFmtId="0" fontId="22" fillId="45" borderId="7" applyNumberFormat="0" applyProtection="0">
      <alignment horizontal="left" vertical="center" indent="1"/>
    </xf>
    <xf numFmtId="0" fontId="24" fillId="89" borderId="20" applyNumberFormat="0" applyProtection="0">
      <alignment horizontal="left" vertical="center" indent="1"/>
    </xf>
    <xf numFmtId="0" fontId="24" fillId="89" borderId="20" applyNumberFormat="0" applyProtection="0">
      <alignment horizontal="left" vertical="center" indent="1"/>
    </xf>
    <xf numFmtId="0" fontId="24" fillId="35" borderId="9" applyNumberFormat="0" applyProtection="0">
      <alignment horizontal="left" vertical="top" indent="1"/>
    </xf>
    <xf numFmtId="0" fontId="24" fillId="35" borderId="9" applyNumberFormat="0" applyProtection="0">
      <alignment horizontal="left" vertical="top" indent="1"/>
    </xf>
    <xf numFmtId="0" fontId="22" fillId="61" borderId="9" applyNumberFormat="0" applyProtection="0">
      <alignment horizontal="left" vertical="top" indent="1"/>
    </xf>
    <xf numFmtId="0" fontId="24" fillId="90" borderId="20" applyNumberFormat="0" applyProtection="0">
      <alignment horizontal="left" vertical="center" indent="1"/>
    </xf>
    <xf numFmtId="0" fontId="24" fillId="90" borderId="20" applyNumberFormat="0" applyProtection="0">
      <alignment horizontal="left" vertical="center" indent="1"/>
    </xf>
    <xf numFmtId="0" fontId="31" fillId="0" borderId="0" applyNumberFormat="0" applyProtection="0">
      <alignment horizontal="left" indent="1"/>
    </xf>
    <xf numFmtId="0" fontId="31" fillId="0" borderId="0" applyNumberFormat="0" applyProtection="0">
      <alignment horizontal="left" indent="1"/>
    </xf>
    <xf numFmtId="0" fontId="22" fillId="70" borderId="7" applyNumberFormat="0" applyProtection="0">
      <alignment horizontal="left" vertical="center" indent="1"/>
    </xf>
    <xf numFmtId="0" fontId="24" fillId="90" borderId="20" applyNumberFormat="0" applyProtection="0">
      <alignment horizontal="left" vertical="center" indent="1"/>
    </xf>
    <xf numFmtId="0" fontId="24" fillId="90" borderId="20" applyNumberFormat="0" applyProtection="0">
      <alignment horizontal="left" vertical="center" indent="1"/>
    </xf>
    <xf numFmtId="0" fontId="24" fillId="36" borderId="9" applyNumberFormat="0" applyProtection="0">
      <alignment horizontal="left" vertical="top" indent="1"/>
    </xf>
    <xf numFmtId="0" fontId="24" fillId="36" borderId="9" applyNumberFormat="0" applyProtection="0">
      <alignment horizontal="left" vertical="top" indent="1"/>
    </xf>
    <xf numFmtId="0" fontId="22" fillId="23" borderId="9" applyNumberFormat="0" applyProtection="0">
      <alignment horizontal="left" vertical="top" indent="1"/>
    </xf>
    <xf numFmtId="0" fontId="24" fillId="91" borderId="20" applyNumberFormat="0" applyProtection="0">
      <alignment horizontal="left" vertical="center" indent="1"/>
    </xf>
    <xf numFmtId="0" fontId="24" fillId="91" borderId="20" applyNumberFormat="0" applyProtection="0">
      <alignment horizontal="left" vertical="center" indent="1"/>
    </xf>
    <xf numFmtId="0" fontId="33" fillId="0" borderId="0" applyNumberFormat="0" applyProtection="0">
      <alignment horizontal="left" indent="1"/>
    </xf>
    <xf numFmtId="0" fontId="33" fillId="0" borderId="0" applyNumberFormat="0" applyProtection="0">
      <alignment horizontal="left" indent="1"/>
    </xf>
    <xf numFmtId="0" fontId="22" fillId="92" borderId="7" applyNumberFormat="0" applyProtection="0">
      <alignment horizontal="left" vertical="center" indent="1"/>
    </xf>
    <xf numFmtId="0" fontId="24" fillId="91" borderId="20" applyNumberFormat="0" applyProtection="0">
      <alignment horizontal="left" vertical="center" indent="1"/>
    </xf>
    <xf numFmtId="0" fontId="24" fillId="91" borderId="20" applyNumberFormat="0" applyProtection="0">
      <alignment horizontal="left" vertical="center" indent="1"/>
    </xf>
    <xf numFmtId="0" fontId="24" fillId="37" borderId="9" applyNumberFormat="0" applyProtection="0">
      <alignment horizontal="left" vertical="top" indent="1"/>
    </xf>
    <xf numFmtId="0" fontId="24" fillId="37" borderId="9" applyNumberFormat="0" applyProtection="0">
      <alignment horizontal="left" vertical="top" indent="1"/>
    </xf>
    <xf numFmtId="0" fontId="22" fillId="92" borderId="9" applyNumberFormat="0" applyProtection="0">
      <alignment horizontal="left" vertical="top" indent="1"/>
    </xf>
    <xf numFmtId="0" fontId="24" fillId="75" borderId="20" applyNumberFormat="0" applyProtection="0">
      <alignment horizontal="left" vertical="center" indent="1"/>
    </xf>
    <xf numFmtId="0" fontId="24" fillId="75" borderId="20" applyNumberFormat="0" applyProtection="0">
      <alignment horizontal="left" vertical="center" indent="1"/>
    </xf>
    <xf numFmtId="0" fontId="24" fillId="0" borderId="0" applyNumberFormat="0" applyProtection="0">
      <alignment horizontal="left" vertical="center" indent="1"/>
    </xf>
    <xf numFmtId="0" fontId="24" fillId="0" borderId="0" applyNumberFormat="0" applyProtection="0">
      <alignment horizontal="left" vertical="center" indent="1"/>
    </xf>
    <xf numFmtId="0" fontId="22" fillId="40" borderId="7" applyNumberFormat="0" applyProtection="0">
      <alignment horizontal="left" vertical="center" indent="1"/>
    </xf>
    <xf numFmtId="0" fontId="24" fillId="75" borderId="20" applyNumberFormat="0" applyProtection="0">
      <alignment horizontal="left" vertical="center" indent="1"/>
    </xf>
    <xf numFmtId="0" fontId="24" fillId="75" borderId="20" applyNumberFormat="0" applyProtection="0">
      <alignment horizontal="left" vertical="center" indent="1"/>
    </xf>
    <xf numFmtId="0" fontId="24" fillId="38" borderId="9" applyNumberFormat="0" applyProtection="0">
      <alignment horizontal="left" vertical="top" indent="1"/>
    </xf>
    <xf numFmtId="0" fontId="24" fillId="38" borderId="9" applyNumberFormat="0" applyProtection="0">
      <alignment horizontal="left" vertical="top" indent="1"/>
    </xf>
    <xf numFmtId="0" fontId="22" fillId="40" borderId="9" applyNumberFormat="0" applyProtection="0">
      <alignment horizontal="left" vertical="top" indent="1"/>
    </xf>
    <xf numFmtId="0" fontId="24" fillId="0" borderId="0"/>
    <xf numFmtId="0" fontId="24" fillId="0" borderId="0"/>
    <xf numFmtId="0" fontId="22" fillId="93" borderId="23" applyNumberFormat="0">
      <protection locked="0"/>
    </xf>
    <xf numFmtId="0" fontId="56" fillId="61" borderId="24" applyBorder="0"/>
    <xf numFmtId="4" fontId="27" fillId="39" borderId="20" applyNumberFormat="0" applyProtection="0">
      <alignment vertical="center"/>
    </xf>
    <xf numFmtId="4" fontId="27" fillId="39" borderId="20" applyNumberFormat="0" applyProtection="0">
      <alignment vertical="center"/>
    </xf>
    <xf numFmtId="4" fontId="27" fillId="39" borderId="9" applyNumberFormat="0" applyProtection="0">
      <alignment vertical="center"/>
    </xf>
    <xf numFmtId="4" fontId="27" fillId="39" borderId="9" applyNumberFormat="0" applyProtection="0">
      <alignment vertical="center"/>
    </xf>
    <xf numFmtId="4" fontId="57" fillId="42" borderId="9" applyNumberFormat="0" applyProtection="0">
      <alignment vertical="center"/>
    </xf>
    <xf numFmtId="4" fontId="29" fillId="39" borderId="20" applyNumberFormat="0" applyProtection="0">
      <alignment vertical="center"/>
    </xf>
    <xf numFmtId="4" fontId="29" fillId="39" borderId="20" applyNumberFormat="0" applyProtection="0">
      <alignment vertical="center"/>
    </xf>
    <xf numFmtId="4" fontId="29" fillId="39" borderId="9" applyNumberFormat="0" applyProtection="0">
      <alignment vertical="center"/>
    </xf>
    <xf numFmtId="4" fontId="29" fillId="39" borderId="9" applyNumberFormat="0" applyProtection="0">
      <alignment vertical="center"/>
    </xf>
    <xf numFmtId="4" fontId="54" fillId="39" borderId="8" applyNumberFormat="0" applyProtection="0">
      <alignment vertical="center"/>
    </xf>
    <xf numFmtId="4" fontId="27" fillId="39" borderId="20" applyNumberFormat="0" applyProtection="0">
      <alignment horizontal="left" vertical="center" indent="1"/>
    </xf>
    <xf numFmtId="4" fontId="27" fillId="39" borderId="20" applyNumberFormat="0" applyProtection="0">
      <alignment horizontal="left" vertical="center" indent="1"/>
    </xf>
    <xf numFmtId="4" fontId="27" fillId="39" borderId="9" applyNumberFormat="0" applyProtection="0">
      <alignment horizontal="left" vertical="center" indent="1"/>
    </xf>
    <xf numFmtId="4" fontId="27" fillId="39" borderId="9" applyNumberFormat="0" applyProtection="0">
      <alignment horizontal="left" vertical="center" indent="1"/>
    </xf>
    <xf numFmtId="4" fontId="57" fillId="45" borderId="9" applyNumberFormat="0" applyProtection="0">
      <alignment horizontal="left" vertical="center" indent="1"/>
    </xf>
    <xf numFmtId="4" fontId="27" fillId="39" borderId="20" applyNumberFormat="0" applyProtection="0">
      <alignment horizontal="left" vertical="center" indent="1"/>
    </xf>
    <xf numFmtId="4" fontId="27" fillId="39" borderId="20" applyNumberFormat="0" applyProtection="0">
      <alignment horizontal="left" vertical="center" indent="1"/>
    </xf>
    <xf numFmtId="0" fontId="27" fillId="39" borderId="9" applyNumberFormat="0" applyProtection="0">
      <alignment horizontal="left" vertical="top" indent="1"/>
    </xf>
    <xf numFmtId="0" fontId="27" fillId="39" borderId="9" applyNumberFormat="0" applyProtection="0">
      <alignment horizontal="left" vertical="top" indent="1"/>
    </xf>
    <xf numFmtId="0" fontId="57" fillId="42" borderId="9" applyNumberFormat="0" applyProtection="0">
      <alignment horizontal="left" vertical="top" indent="1"/>
    </xf>
    <xf numFmtId="4" fontId="27" fillId="88" borderId="20" applyNumberFormat="0" applyProtection="0">
      <alignment horizontal="right" vertical="center"/>
    </xf>
    <xf numFmtId="4" fontId="27" fillId="88" borderId="20" applyNumberFormat="0" applyProtection="0">
      <alignment horizontal="right" vertical="center"/>
    </xf>
    <xf numFmtId="4" fontId="27" fillId="0" borderId="0" applyNumberFormat="0" applyProtection="0">
      <alignment horizontal="right" vertical="justify"/>
    </xf>
    <xf numFmtId="4" fontId="27" fillId="0" borderId="0" applyNumberFormat="0" applyProtection="0">
      <alignment horizontal="right" vertical="justify"/>
    </xf>
    <xf numFmtId="4" fontId="22" fillId="0" borderId="7" applyNumberFormat="0" applyProtection="0">
      <alignment horizontal="right" vertical="center"/>
    </xf>
    <xf numFmtId="4" fontId="29" fillId="88" borderId="20" applyNumberFormat="0" applyProtection="0">
      <alignment horizontal="right" vertical="center"/>
    </xf>
    <xf numFmtId="4" fontId="29" fillId="88" borderId="20" applyNumberFormat="0" applyProtection="0">
      <alignment horizontal="right" vertical="center"/>
    </xf>
    <xf numFmtId="4" fontId="29" fillId="40" borderId="9" applyNumberFormat="0" applyProtection="0">
      <alignment horizontal="right" vertical="center"/>
    </xf>
    <xf numFmtId="4" fontId="29" fillId="40" borderId="9" applyNumberFormat="0" applyProtection="0">
      <alignment horizontal="right" vertical="center"/>
    </xf>
    <xf numFmtId="4" fontId="54" fillId="94" borderId="7" applyNumberFormat="0" applyProtection="0">
      <alignment horizontal="right" vertical="center"/>
    </xf>
    <xf numFmtId="0" fontId="24" fillId="75" borderId="20" applyNumberFormat="0" applyProtection="0">
      <alignment horizontal="left" vertical="center" indent="1"/>
    </xf>
    <xf numFmtId="0" fontId="24" fillId="75" borderId="20" applyNumberFormat="0" applyProtection="0">
      <alignment horizontal="left" vertical="center" indent="1"/>
    </xf>
    <xf numFmtId="4" fontId="27" fillId="0" borderId="0" applyNumberFormat="0" applyProtection="0">
      <alignment horizontal="left" vertical="center" indent="1"/>
    </xf>
    <xf numFmtId="0" fontId="24" fillId="75" borderId="20" applyNumberFormat="0" applyProtection="0">
      <alignment horizontal="left" vertical="center" indent="1"/>
    </xf>
    <xf numFmtId="0" fontId="24" fillId="75" borderId="20" applyNumberFormat="0" applyProtection="0">
      <alignment horizontal="left" vertical="center" indent="1"/>
    </xf>
    <xf numFmtId="4" fontId="27" fillId="0" borderId="0" applyNumberFormat="0" applyProtection="0">
      <alignment horizontal="left" vertical="center" indent="1"/>
    </xf>
    <xf numFmtId="4" fontId="22" fillId="22" borderId="7" applyNumberFormat="0" applyProtection="0">
      <alignment horizontal="left" vertical="center" indent="1"/>
    </xf>
    <xf numFmtId="0" fontId="58" fillId="0" borderId="0" applyNumberFormat="0" applyProtection="0">
      <alignment horizontal="center" wrapText="1"/>
    </xf>
    <xf numFmtId="0" fontId="24" fillId="75" borderId="20" applyNumberFormat="0" applyProtection="0">
      <alignment horizontal="left" vertical="center" indent="1"/>
    </xf>
    <xf numFmtId="0" fontId="35" fillId="0" borderId="0" applyNumberFormat="0" applyProtection="0">
      <alignment horizontal="center" wrapText="1"/>
    </xf>
    <xf numFmtId="0" fontId="24" fillId="75" borderId="20" applyNumberFormat="0" applyProtection="0">
      <alignment horizontal="left" vertical="center" indent="1"/>
    </xf>
    <xf numFmtId="0" fontId="24" fillId="75" borderId="20" applyNumberFormat="0" applyProtection="0">
      <alignment horizontal="left" vertical="center" indent="1"/>
    </xf>
    <xf numFmtId="0" fontId="35" fillId="0" borderId="0" applyNumberFormat="0" applyProtection="0">
      <alignment horizontal="center" wrapText="1"/>
    </xf>
    <xf numFmtId="0" fontId="57" fillId="23" borderId="9" applyNumberFormat="0" applyProtection="0">
      <alignment horizontal="left" vertical="top" indent="1"/>
    </xf>
    <xf numFmtId="0" fontId="59" fillId="0" borderId="0"/>
    <xf numFmtId="0" fontId="59" fillId="0" borderId="0"/>
    <xf numFmtId="4" fontId="30" fillId="0" borderId="0" applyNumberFormat="0" applyProtection="0">
      <alignment horizontal="left" vertical="top"/>
    </xf>
    <xf numFmtId="0" fontId="59" fillId="0" borderId="0"/>
    <xf numFmtId="0" fontId="59" fillId="0" borderId="0"/>
    <xf numFmtId="4" fontId="30" fillId="0" borderId="0" applyNumberFormat="0" applyProtection="0">
      <alignment horizontal="left" vertical="top"/>
    </xf>
    <xf numFmtId="4" fontId="60" fillId="95" borderId="21" applyNumberFormat="0" applyProtection="0">
      <alignment horizontal="left" vertical="center" indent="1"/>
    </xf>
    <xf numFmtId="0" fontId="22" fillId="96" borderId="8"/>
    <xf numFmtId="4" fontId="61" fillId="88" borderId="20" applyNumberFormat="0" applyProtection="0">
      <alignment horizontal="right" vertical="center"/>
    </xf>
    <xf numFmtId="4" fontId="61" fillId="88" borderId="20" applyNumberFormat="0" applyProtection="0">
      <alignment horizontal="right" vertical="center"/>
    </xf>
    <xf numFmtId="4" fontId="25" fillId="0" borderId="0" applyNumberFormat="0" applyProtection="0">
      <alignment horizontal="right" vertical="top"/>
    </xf>
    <xf numFmtId="4" fontId="25" fillId="0" borderId="0" applyNumberFormat="0" applyProtection="0">
      <alignment horizontal="right" vertical="top"/>
    </xf>
    <xf numFmtId="4" fontId="62" fillId="93" borderId="7" applyNumberFormat="0" applyProtection="0">
      <alignment horizontal="right" vertical="center"/>
    </xf>
    <xf numFmtId="0" fontId="63" fillId="0" borderId="0" applyNumberFormat="0" applyFill="0" applyBorder="0" applyAlignment="0" applyProtection="0"/>
    <xf numFmtId="0" fontId="63" fillId="0" borderId="0" applyNumberFormat="0" applyFill="0" applyBorder="0" applyAlignment="0" applyProtection="0"/>
    <xf numFmtId="0" fontId="43" fillId="0" borderId="25" applyNumberFormat="0" applyFill="0" applyAlignment="0" applyProtection="0"/>
    <xf numFmtId="0" fontId="43" fillId="0" borderId="26"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164" fontId="66" fillId="97" borderId="5" applyNumberFormat="0" applyAlignment="0" applyProtection="0">
      <alignment horizontal="left" vertical="center" indent="1"/>
    </xf>
    <xf numFmtId="164" fontId="67" fillId="97" borderId="0" applyNumberFormat="0" applyAlignment="0" applyProtection="0">
      <alignment horizontal="left" vertical="center" indent="1"/>
    </xf>
    <xf numFmtId="0" fontId="19" fillId="0" borderId="27" applyNumberFormat="0" applyFont="0" applyFill="0" applyAlignment="0" applyProtection="0"/>
    <xf numFmtId="164" fontId="66" fillId="0" borderId="28" applyNumberFormat="0" applyFill="0" applyBorder="0" applyAlignment="0" applyProtection="0">
      <alignment horizontal="right" vertical="center"/>
    </xf>
    <xf numFmtId="0" fontId="12" fillId="0" borderId="0"/>
    <xf numFmtId="43" fontId="12" fillId="0" borderId="0" applyFont="0" applyFill="0" applyBorder="0" applyAlignment="0" applyProtection="0"/>
    <xf numFmtId="0" fontId="24" fillId="0" borderId="0"/>
    <xf numFmtId="9" fontId="12" fillId="0" borderId="0" applyFont="0" applyFill="0" applyBorder="0" applyAlignment="0" applyProtection="0"/>
    <xf numFmtId="0" fontId="11" fillId="0" borderId="0"/>
    <xf numFmtId="9" fontId="11" fillId="0" borderId="0" applyFont="0" applyFill="0" applyBorder="0" applyAlignment="0" applyProtection="0"/>
    <xf numFmtId="0" fontId="10" fillId="0" borderId="0"/>
    <xf numFmtId="43" fontId="10" fillId="0" borderId="0" applyFont="0" applyFill="0" applyBorder="0" applyAlignment="0" applyProtection="0"/>
    <xf numFmtId="0" fontId="68" fillId="0" borderId="0"/>
    <xf numFmtId="9" fontId="10" fillId="0" borderId="0" applyFont="0" applyFill="0" applyBorder="0" applyAlignment="0" applyProtection="0"/>
    <xf numFmtId="0" fontId="69" fillId="0" borderId="0" applyNumberFormat="0" applyFill="0" applyBorder="0" applyAlignment="0" applyProtection="0"/>
    <xf numFmtId="0" fontId="24" fillId="0" borderId="0"/>
    <xf numFmtId="0" fontId="24" fillId="0" borderId="0"/>
    <xf numFmtId="0" fontId="24" fillId="0" borderId="0"/>
    <xf numFmtId="0" fontId="24" fillId="0" borderId="0"/>
    <xf numFmtId="0" fontId="9" fillId="0" borderId="0"/>
    <xf numFmtId="9" fontId="9" fillId="0" borderId="0" applyFont="0" applyFill="0" applyBorder="0" applyAlignment="0" applyProtection="0"/>
    <xf numFmtId="43" fontId="9" fillId="0" borderId="0" applyFont="0" applyFill="0" applyBorder="0" applyAlignment="0" applyProtection="0"/>
    <xf numFmtId="9" fontId="23"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6" fillId="0" borderId="0"/>
    <xf numFmtId="43"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4" fillId="0" borderId="0"/>
    <xf numFmtId="0" fontId="24" fillId="0" borderId="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84" fillId="0" borderId="0"/>
    <xf numFmtId="0" fontId="24" fillId="0" borderId="0"/>
    <xf numFmtId="0" fontId="1" fillId="0" borderId="0"/>
  </cellStyleXfs>
  <cellXfs count="101">
    <xf numFmtId="0" fontId="0" fillId="0" borderId="0" xfId="0"/>
    <xf numFmtId="0" fontId="24" fillId="0" borderId="0" xfId="32" applyAlignment="1" applyProtection="1">
      <alignment horizontal="center"/>
      <protection locked="0"/>
    </xf>
    <xf numFmtId="49" fontId="24" fillId="0" borderId="0" xfId="32" applyNumberFormat="1" applyAlignment="1" applyProtection="1">
      <alignment horizontal="center"/>
      <protection locked="0"/>
    </xf>
    <xf numFmtId="0" fontId="24" fillId="0" borderId="0" xfId="32" applyProtection="1">
      <protection locked="0"/>
    </xf>
    <xf numFmtId="0" fontId="33" fillId="0" borderId="0" xfId="32" applyFont="1" applyProtection="1">
      <protection locked="0"/>
    </xf>
    <xf numFmtId="0" fontId="22" fillId="0" borderId="0" xfId="465" applyFont="1" applyAlignment="1" applyProtection="1">
      <alignment horizontal="right" vertical="top"/>
      <protection locked="0"/>
    </xf>
    <xf numFmtId="0" fontId="22" fillId="0" borderId="0" xfId="32" applyFont="1" applyAlignment="1" applyProtection="1">
      <alignment horizontal="right" vertical="top"/>
      <protection locked="0"/>
    </xf>
    <xf numFmtId="0" fontId="33" fillId="0" borderId="0" xfId="32" applyFont="1" applyAlignment="1" applyProtection="1">
      <alignment horizontal="right"/>
      <protection locked="0"/>
    </xf>
    <xf numFmtId="0" fontId="70" fillId="100" borderId="0" xfId="465" applyFont="1" applyFill="1" applyAlignment="1" applyProtection="1">
      <alignment horizontal="center" vertical="center"/>
      <protection locked="0"/>
    </xf>
    <xf numFmtId="0" fontId="24" fillId="94" borderId="36" xfId="32" applyFill="1" applyBorder="1" applyProtection="1">
      <protection locked="0"/>
    </xf>
    <xf numFmtId="0" fontId="33" fillId="94" borderId="31" xfId="32" applyFont="1" applyFill="1" applyBorder="1" applyProtection="1">
      <protection locked="0"/>
    </xf>
    <xf numFmtId="0" fontId="33" fillId="94" borderId="35" xfId="32" applyFont="1" applyFill="1" applyBorder="1" applyProtection="1">
      <protection locked="0"/>
    </xf>
    <xf numFmtId="0" fontId="33" fillId="94" borderId="8" xfId="32" applyFont="1" applyFill="1" applyBorder="1" applyAlignment="1" applyProtection="1">
      <alignment horizontal="center" wrapText="1"/>
      <protection locked="0"/>
    </xf>
    <xf numFmtId="49" fontId="33" fillId="94" borderId="8" xfId="32" applyNumberFormat="1" applyFont="1" applyFill="1" applyBorder="1" applyAlignment="1" applyProtection="1">
      <alignment horizontal="center" wrapText="1"/>
      <protection locked="0"/>
    </xf>
    <xf numFmtId="0" fontId="33" fillId="94" borderId="8" xfId="32" applyFont="1" applyFill="1" applyBorder="1" applyProtection="1">
      <protection locked="0"/>
    </xf>
    <xf numFmtId="0" fontId="33" fillId="0" borderId="8" xfId="32" applyFont="1" applyBorder="1" applyAlignment="1" applyProtection="1">
      <alignment horizontal="center" wrapText="1"/>
      <protection locked="0"/>
    </xf>
    <xf numFmtId="0" fontId="33" fillId="94" borderId="8" xfId="32" applyFont="1" applyFill="1" applyBorder="1" applyAlignment="1" applyProtection="1">
      <alignment horizontal="center"/>
      <protection locked="0"/>
    </xf>
    <xf numFmtId="0" fontId="24" fillId="94" borderId="37" xfId="32" applyFill="1" applyBorder="1" applyProtection="1">
      <protection locked="0"/>
    </xf>
    <xf numFmtId="0" fontId="33" fillId="94" borderId="33" xfId="32" applyFont="1" applyFill="1" applyBorder="1" applyAlignment="1" applyProtection="1">
      <alignment horizontal="center" wrapText="1"/>
      <protection locked="0"/>
    </xf>
    <xf numFmtId="0" fontId="24" fillId="99" borderId="8" xfId="32" applyFill="1" applyBorder="1" applyAlignment="1" applyProtection="1">
      <alignment horizontal="center" vertical="center"/>
      <protection locked="0"/>
    </xf>
    <xf numFmtId="49" fontId="24" fillId="0" borderId="8" xfId="32" applyNumberFormat="1" applyBorder="1" applyAlignment="1" applyProtection="1">
      <alignment horizontal="center" vertical="center"/>
      <protection locked="0"/>
    </xf>
    <xf numFmtId="0" fontId="24" fillId="0" borderId="8" xfId="32" applyBorder="1" applyAlignment="1" applyProtection="1">
      <alignment vertical="center" wrapText="1"/>
      <protection locked="0"/>
    </xf>
    <xf numFmtId="165" fontId="70" fillId="0" borderId="8" xfId="466" applyNumberFormat="1" applyFont="1" applyFill="1" applyBorder="1" applyAlignment="1" applyProtection="1">
      <alignment horizontal="center"/>
      <protection locked="0"/>
    </xf>
    <xf numFmtId="165" fontId="70" fillId="0" borderId="8" xfId="466" applyNumberFormat="1" applyFont="1" applyBorder="1" applyProtection="1">
      <protection locked="0"/>
    </xf>
    <xf numFmtId="0" fontId="24" fillId="94" borderId="38" xfId="32" applyFill="1" applyBorder="1" applyProtection="1">
      <protection locked="0"/>
    </xf>
    <xf numFmtId="165" fontId="24" fillId="0" borderId="8" xfId="32" applyNumberFormat="1" applyBorder="1" applyProtection="1">
      <protection locked="0"/>
    </xf>
    <xf numFmtId="165" fontId="24" fillId="0" borderId="0" xfId="32" applyNumberFormat="1" applyProtection="1">
      <protection locked="0"/>
    </xf>
    <xf numFmtId="0" fontId="24" fillId="0" borderId="38" xfId="32" applyBorder="1" applyProtection="1">
      <protection locked="0"/>
    </xf>
    <xf numFmtId="0" fontId="24" fillId="0" borderId="8" xfId="32" applyBorder="1" applyAlignment="1" applyProtection="1">
      <alignment horizontal="center" vertical="center"/>
      <protection locked="0"/>
    </xf>
    <xf numFmtId="166" fontId="24" fillId="0" borderId="0" xfId="32" applyNumberFormat="1" applyProtection="1">
      <protection locked="0"/>
    </xf>
    <xf numFmtId="0" fontId="24" fillId="99" borderId="34" xfId="32" applyFill="1" applyBorder="1" applyAlignment="1" applyProtection="1">
      <alignment horizontal="center"/>
      <protection locked="0"/>
    </xf>
    <xf numFmtId="0" fontId="24" fillId="0" borderId="8" xfId="32" applyBorder="1" applyAlignment="1" applyProtection="1">
      <alignment horizontal="left" vertical="center"/>
      <protection locked="0"/>
    </xf>
    <xf numFmtId="0" fontId="24" fillId="0" borderId="8" xfId="32" applyBorder="1" applyAlignment="1" applyProtection="1">
      <alignment horizontal="center"/>
      <protection locked="0"/>
    </xf>
    <xf numFmtId="49" fontId="24" fillId="0" borderId="8" xfId="32" applyNumberFormat="1" applyBorder="1" applyAlignment="1" applyProtection="1">
      <alignment horizontal="center"/>
      <protection locked="0"/>
    </xf>
    <xf numFmtId="0" fontId="24" fillId="0" borderId="8" xfId="32" applyBorder="1" applyProtection="1">
      <protection locked="0"/>
    </xf>
    <xf numFmtId="165" fontId="33" fillId="0" borderId="8" xfId="32" applyNumberFormat="1" applyFont="1" applyBorder="1" applyProtection="1">
      <protection locked="0"/>
    </xf>
    <xf numFmtId="165" fontId="33" fillId="102" borderId="8" xfId="32" applyNumberFormat="1" applyFont="1" applyFill="1" applyBorder="1" applyProtection="1">
      <protection locked="0"/>
    </xf>
    <xf numFmtId="165" fontId="33" fillId="0" borderId="8" xfId="32" applyNumberFormat="1" applyFont="1" applyBorder="1" applyAlignment="1" applyProtection="1">
      <alignment vertical="center" wrapText="1"/>
      <protection locked="0"/>
    </xf>
    <xf numFmtId="165" fontId="78" fillId="0" borderId="8" xfId="32" applyNumberFormat="1" applyFont="1" applyBorder="1" applyAlignment="1" applyProtection="1">
      <alignment vertical="top" wrapText="1"/>
      <protection locked="0"/>
    </xf>
    <xf numFmtId="165" fontId="70" fillId="0" borderId="0" xfId="466" applyNumberFormat="1" applyFont="1" applyFill="1" applyBorder="1" applyProtection="1">
      <protection locked="0"/>
    </xf>
    <xf numFmtId="167" fontId="24" fillId="0" borderId="0" xfId="32" applyNumberFormat="1" applyProtection="1">
      <protection locked="0"/>
    </xf>
    <xf numFmtId="168" fontId="24" fillId="0" borderId="0" xfId="32" applyNumberFormat="1" applyProtection="1">
      <protection locked="0"/>
    </xf>
    <xf numFmtId="165" fontId="70" fillId="0" borderId="30" xfId="466" applyNumberFormat="1" applyFont="1" applyBorder="1" applyProtection="1">
      <protection locked="0"/>
    </xf>
    <xf numFmtId="0" fontId="78" fillId="0" borderId="0" xfId="32" applyFont="1" applyAlignment="1" applyProtection="1">
      <alignment horizontal="center"/>
      <protection locked="0"/>
    </xf>
    <xf numFmtId="0" fontId="24" fillId="0" borderId="0" xfId="32" applyAlignment="1" applyProtection="1">
      <alignment horizontal="center" vertical="top"/>
      <protection locked="0"/>
    </xf>
    <xf numFmtId="49" fontId="24" fillId="0" borderId="0" xfId="32" applyNumberFormat="1" applyAlignment="1" applyProtection="1">
      <alignment horizontal="center" vertical="top"/>
      <protection locked="0"/>
    </xf>
    <xf numFmtId="0" fontId="24" fillId="0" borderId="0" xfId="32" applyAlignment="1" applyProtection="1">
      <alignment vertical="top"/>
      <protection locked="0"/>
    </xf>
    <xf numFmtId="49" fontId="24" fillId="0" borderId="0" xfId="32" applyNumberFormat="1" applyAlignment="1" applyProtection="1">
      <alignment horizontal="left" vertical="top"/>
      <protection locked="0"/>
    </xf>
    <xf numFmtId="165" fontId="23" fillId="0" borderId="8" xfId="466" applyNumberFormat="1" applyFont="1" applyFill="1" applyBorder="1" applyAlignment="1" applyProtection="1">
      <alignment horizontal="center"/>
      <protection locked="0"/>
    </xf>
    <xf numFmtId="165" fontId="23" fillId="0" borderId="8" xfId="466" applyNumberFormat="1" applyFont="1" applyBorder="1" applyProtection="1">
      <protection locked="0"/>
    </xf>
    <xf numFmtId="165" fontId="70" fillId="101" borderId="8" xfId="466" applyNumberFormat="1" applyFont="1" applyFill="1" applyBorder="1" applyProtection="1">
      <protection locked="0"/>
    </xf>
    <xf numFmtId="165" fontId="23" fillId="101" borderId="8" xfId="466" applyNumberFormat="1" applyFont="1" applyFill="1" applyBorder="1" applyProtection="1">
      <protection locked="0"/>
    </xf>
    <xf numFmtId="165" fontId="24" fillId="101" borderId="8" xfId="32" applyNumberFormat="1" applyFill="1" applyBorder="1" applyProtection="1">
      <protection locked="0"/>
    </xf>
    <xf numFmtId="0" fontId="22" fillId="101" borderId="39" xfId="32" applyFont="1" applyFill="1" applyBorder="1" applyAlignment="1" applyProtection="1">
      <alignment horizontal="right" vertical="top"/>
      <protection locked="0"/>
    </xf>
    <xf numFmtId="0" fontId="22" fillId="101" borderId="0" xfId="32" applyFont="1" applyFill="1" applyAlignment="1" applyProtection="1">
      <alignment horizontal="right" vertical="top"/>
      <protection locked="0"/>
    </xf>
    <xf numFmtId="14" fontId="22" fillId="101" borderId="0" xfId="32" applyNumberFormat="1" applyFont="1" applyFill="1" applyAlignment="1" applyProtection="1">
      <alignment horizontal="right" vertical="top"/>
      <protection locked="0"/>
    </xf>
    <xf numFmtId="165" fontId="70" fillId="101" borderId="39" xfId="466" applyNumberFormat="1" applyFont="1" applyFill="1" applyBorder="1" applyProtection="1">
      <protection locked="0"/>
    </xf>
    <xf numFmtId="165" fontId="70" fillId="101" borderId="29" xfId="466" applyNumberFormat="1" applyFont="1" applyFill="1" applyBorder="1" applyProtection="1">
      <protection locked="0"/>
    </xf>
    <xf numFmtId="0" fontId="24" fillId="101" borderId="8" xfId="32" applyFill="1" applyBorder="1" applyProtection="1">
      <protection locked="0"/>
    </xf>
    <xf numFmtId="0" fontId="24" fillId="101" borderId="8" xfId="32" applyFill="1" applyBorder="1" applyAlignment="1" applyProtection="1">
      <alignment horizontal="center" vertical="center"/>
      <protection locked="0"/>
    </xf>
    <xf numFmtId="0" fontId="22" fillId="0" borderId="0" xfId="468" applyFont="1" applyAlignment="1" applyProtection="1">
      <alignment horizontal="right" vertical="top"/>
      <protection locked="0"/>
    </xf>
    <xf numFmtId="0" fontId="70" fillId="100" borderId="0" xfId="468" applyFont="1" applyFill="1" applyAlignment="1" applyProtection="1">
      <alignment horizontal="center" vertical="center"/>
      <protection locked="0"/>
    </xf>
    <xf numFmtId="165" fontId="70" fillId="0" borderId="8" xfId="469" applyNumberFormat="1" applyFont="1" applyFill="1" applyBorder="1" applyAlignment="1" applyProtection="1">
      <alignment horizontal="center"/>
      <protection locked="0"/>
    </xf>
    <xf numFmtId="165" fontId="70" fillId="0" borderId="8" xfId="469" applyNumberFormat="1" applyFont="1" applyBorder="1" applyProtection="1">
      <protection locked="0"/>
    </xf>
    <xf numFmtId="165" fontId="70" fillId="0" borderId="0" xfId="469" applyNumberFormat="1" applyFont="1" applyFill="1" applyBorder="1" applyProtection="1">
      <protection locked="0"/>
    </xf>
    <xf numFmtId="165" fontId="70" fillId="0" borderId="30" xfId="469" applyNumberFormat="1" applyFont="1" applyBorder="1" applyProtection="1">
      <protection locked="0"/>
    </xf>
    <xf numFmtId="165" fontId="70" fillId="101" borderId="8" xfId="469" applyNumberFormat="1" applyFont="1" applyFill="1" applyBorder="1" applyProtection="1">
      <protection locked="0"/>
    </xf>
    <xf numFmtId="165" fontId="70" fillId="101" borderId="39" xfId="469" applyNumberFormat="1" applyFont="1" applyFill="1" applyBorder="1" applyProtection="1">
      <protection locked="0"/>
    </xf>
    <xf numFmtId="165" fontId="70" fillId="101" borderId="29" xfId="469" applyNumberFormat="1" applyFont="1" applyFill="1" applyBorder="1" applyProtection="1">
      <protection locked="0"/>
    </xf>
    <xf numFmtId="165" fontId="23" fillId="0" borderId="8" xfId="469" applyNumberFormat="1" applyFont="1" applyFill="1" applyBorder="1" applyAlignment="1" applyProtection="1">
      <alignment horizontal="center"/>
      <protection locked="0"/>
    </xf>
    <xf numFmtId="165" fontId="23" fillId="101" borderId="8" xfId="469" applyNumberFormat="1" applyFont="1" applyFill="1" applyBorder="1" applyProtection="1">
      <protection locked="0"/>
    </xf>
    <xf numFmtId="165" fontId="23" fillId="0" borderId="8" xfId="469" applyNumberFormat="1" applyFont="1" applyBorder="1" applyProtection="1">
      <protection locked="0"/>
    </xf>
    <xf numFmtId="0" fontId="24" fillId="101" borderId="34" xfId="32" applyFill="1" applyBorder="1" applyAlignment="1" applyProtection="1">
      <alignment horizontal="center"/>
      <protection locked="0"/>
    </xf>
    <xf numFmtId="0" fontId="33" fillId="0" borderId="8" xfId="32" applyFont="1" applyBorder="1" applyProtection="1">
      <protection locked="0"/>
    </xf>
    <xf numFmtId="0" fontId="33" fillId="0" borderId="0" xfId="32" applyFont="1" applyAlignment="1" applyProtection="1">
      <alignment horizontal="center"/>
      <protection locked="0"/>
    </xf>
    <xf numFmtId="0" fontId="82" fillId="103" borderId="8" xfId="32" applyFont="1" applyFill="1" applyBorder="1" applyAlignment="1">
      <alignment horizontal="center" vertical="center" wrapText="1"/>
    </xf>
    <xf numFmtId="0" fontId="83" fillId="0" borderId="8" xfId="480" applyFont="1" applyBorder="1" applyAlignment="1">
      <alignment horizontal="center" vertical="center" wrapText="1"/>
    </xf>
    <xf numFmtId="165" fontId="71" fillId="104" borderId="8" xfId="469" applyNumberFormat="1" applyFont="1" applyFill="1" applyBorder="1" applyAlignment="1" applyProtection="1">
      <alignment horizontal="center"/>
      <protection locked="0"/>
    </xf>
    <xf numFmtId="165" fontId="70" fillId="101" borderId="8" xfId="469" applyNumberFormat="1" applyFont="1" applyFill="1" applyBorder="1" applyAlignment="1" applyProtection="1">
      <alignment horizontal="center"/>
      <protection locked="0"/>
    </xf>
    <xf numFmtId="0" fontId="70" fillId="0" borderId="8" xfId="469" applyNumberFormat="1" applyFont="1" applyFill="1" applyBorder="1" applyAlignment="1" applyProtection="1">
      <alignment horizontal="center"/>
      <protection locked="0"/>
    </xf>
    <xf numFmtId="10" fontId="70" fillId="0" borderId="8" xfId="450" applyNumberFormat="1" applyFont="1" applyFill="1" applyBorder="1" applyAlignment="1" applyProtection="1">
      <alignment horizontal="center"/>
      <protection locked="0"/>
    </xf>
    <xf numFmtId="37" fontId="70" fillId="0" borderId="8" xfId="469" applyNumberFormat="1" applyFont="1" applyFill="1" applyBorder="1" applyAlignment="1" applyProtection="1">
      <alignment horizontal="center"/>
      <protection locked="0"/>
    </xf>
    <xf numFmtId="10" fontId="71" fillId="104" borderId="8" xfId="450" applyNumberFormat="1" applyFont="1" applyFill="1" applyBorder="1" applyAlignment="1" applyProtection="1">
      <alignment horizontal="center"/>
      <protection locked="0"/>
    </xf>
    <xf numFmtId="165" fontId="23" fillId="101" borderId="8" xfId="469" applyNumberFormat="1" applyFont="1" applyFill="1" applyBorder="1" applyAlignment="1" applyProtection="1">
      <alignment horizontal="center"/>
      <protection locked="0"/>
    </xf>
    <xf numFmtId="37" fontId="23" fillId="0" borderId="8" xfId="469" applyNumberFormat="1" applyFont="1" applyFill="1" applyBorder="1" applyAlignment="1" applyProtection="1">
      <alignment horizontal="center"/>
      <protection locked="0"/>
    </xf>
    <xf numFmtId="10" fontId="23" fillId="0" borderId="8" xfId="450" applyNumberFormat="1" applyFont="1" applyFill="1" applyBorder="1" applyAlignment="1" applyProtection="1">
      <alignment horizontal="center"/>
      <protection locked="0"/>
    </xf>
    <xf numFmtId="0" fontId="23" fillId="0" borderId="8" xfId="469" applyNumberFormat="1" applyFont="1" applyFill="1" applyBorder="1" applyAlignment="1" applyProtection="1">
      <alignment horizontal="center"/>
      <protection locked="0"/>
    </xf>
    <xf numFmtId="0" fontId="24" fillId="0" borderId="0" xfId="32" applyAlignment="1" applyProtection="1">
      <alignment horizontal="left" vertical="top" wrapText="1"/>
      <protection locked="0"/>
    </xf>
    <xf numFmtId="0" fontId="73" fillId="0" borderId="0" xfId="32" applyFont="1" applyAlignment="1" applyProtection="1">
      <alignment horizontal="center" vertical="top"/>
      <protection locked="0"/>
    </xf>
    <xf numFmtId="0" fontId="33" fillId="0" borderId="32" xfId="32" applyFont="1" applyBorder="1" applyAlignment="1" applyProtection="1">
      <alignment horizontal="left"/>
      <protection locked="0"/>
    </xf>
    <xf numFmtId="0" fontId="33" fillId="0" borderId="30" xfId="32" applyFont="1" applyBorder="1" applyAlignment="1" applyProtection="1">
      <alignment horizontal="left"/>
      <protection locked="0"/>
    </xf>
    <xf numFmtId="0" fontId="33" fillId="0" borderId="33" xfId="32" applyFont="1" applyBorder="1" applyAlignment="1" applyProtection="1">
      <alignment horizontal="left"/>
      <protection locked="0"/>
    </xf>
    <xf numFmtId="0" fontId="81" fillId="98" borderId="0" xfId="32" applyFont="1" applyFill="1" applyAlignment="1" applyProtection="1">
      <alignment horizontal="center" vertical="top"/>
      <protection locked="0"/>
    </xf>
    <xf numFmtId="0" fontId="72" fillId="101" borderId="0" xfId="32" applyFont="1" applyFill="1" applyAlignment="1" applyProtection="1">
      <alignment horizontal="center"/>
      <protection locked="0"/>
    </xf>
    <xf numFmtId="0" fontId="33" fillId="94" borderId="36" xfId="32" applyFont="1" applyFill="1" applyBorder="1" applyAlignment="1" applyProtection="1">
      <alignment horizontal="center"/>
      <protection locked="0"/>
    </xf>
    <xf numFmtId="0" fontId="33" fillId="94" borderId="31" xfId="32" applyFont="1" applyFill="1" applyBorder="1" applyAlignment="1" applyProtection="1">
      <alignment horizontal="center"/>
      <protection locked="0"/>
    </xf>
    <xf numFmtId="0" fontId="33" fillId="94" borderId="35" xfId="32" applyFont="1" applyFill="1" applyBorder="1" applyAlignment="1" applyProtection="1">
      <alignment horizontal="center"/>
      <protection locked="0"/>
    </xf>
    <xf numFmtId="165" fontId="33" fillId="0" borderId="32" xfId="32" applyNumberFormat="1" applyFont="1" applyBorder="1" applyAlignment="1" applyProtection="1">
      <alignment horizontal="left"/>
      <protection locked="0"/>
    </xf>
    <xf numFmtId="165" fontId="33" fillId="0" borderId="30" xfId="32" applyNumberFormat="1" applyFont="1" applyBorder="1" applyAlignment="1" applyProtection="1">
      <alignment horizontal="left"/>
      <protection locked="0"/>
    </xf>
    <xf numFmtId="165" fontId="33" fillId="0" borderId="33" xfId="32" applyNumberFormat="1" applyFont="1" applyBorder="1" applyAlignment="1" applyProtection="1">
      <alignment horizontal="left"/>
      <protection locked="0"/>
    </xf>
    <xf numFmtId="0" fontId="85" fillId="0" borderId="0" xfId="484" applyFont="1" applyAlignment="1">
      <alignment horizontal="center"/>
    </xf>
  </cellXfs>
  <cellStyles count="485">
    <cellStyle name="20% - Accent1 2" xfId="74" xr:uid="{00000000-0005-0000-0000-000000000000}"/>
    <cellStyle name="20% - Accent2 2" xfId="75" xr:uid="{00000000-0005-0000-0000-000001000000}"/>
    <cellStyle name="20% - Accent3 2" xfId="76" xr:uid="{00000000-0005-0000-0000-000002000000}"/>
    <cellStyle name="20% - Accent4 2" xfId="77" xr:uid="{00000000-0005-0000-0000-000003000000}"/>
    <cellStyle name="20% - Accent5 2" xfId="78" xr:uid="{00000000-0005-0000-0000-000004000000}"/>
    <cellStyle name="20% - Accent6 2" xfId="79" xr:uid="{00000000-0005-0000-0000-000005000000}"/>
    <cellStyle name="40% - Accent1 2" xfId="80" xr:uid="{00000000-0005-0000-0000-000006000000}"/>
    <cellStyle name="40% - Accent2 2" xfId="81" xr:uid="{00000000-0005-0000-0000-000007000000}"/>
    <cellStyle name="40% - Accent3 2" xfId="82" xr:uid="{00000000-0005-0000-0000-000008000000}"/>
    <cellStyle name="40% - Accent4 2" xfId="83" xr:uid="{00000000-0005-0000-0000-000009000000}"/>
    <cellStyle name="40% - Accent5 2" xfId="84" xr:uid="{00000000-0005-0000-0000-00000A000000}"/>
    <cellStyle name="40% - Accent6 2" xfId="85" xr:uid="{00000000-0005-0000-0000-00000B000000}"/>
    <cellStyle name="60% - Accent1 2" xfId="86" xr:uid="{00000000-0005-0000-0000-00000C000000}"/>
    <cellStyle name="60% - Accent2 2" xfId="87" xr:uid="{00000000-0005-0000-0000-00000D000000}"/>
    <cellStyle name="60% - Accent3 2" xfId="88" xr:uid="{00000000-0005-0000-0000-00000E000000}"/>
    <cellStyle name="60% - Accent4 2" xfId="89" xr:uid="{00000000-0005-0000-0000-00000F000000}"/>
    <cellStyle name="60% - Accent5 2" xfId="90" xr:uid="{00000000-0005-0000-0000-000010000000}"/>
    <cellStyle name="60% - Accent6 2" xfId="91" xr:uid="{00000000-0005-0000-0000-000011000000}"/>
    <cellStyle name="Accent1 - 20%" xfId="92" xr:uid="{00000000-0005-0000-0000-000012000000}"/>
    <cellStyle name="Accent1 - 40%" xfId="93" xr:uid="{00000000-0005-0000-0000-000013000000}"/>
    <cellStyle name="Accent1 - 60%" xfId="94" xr:uid="{00000000-0005-0000-0000-000014000000}"/>
    <cellStyle name="Accent1 10" xfId="95" xr:uid="{00000000-0005-0000-0000-000015000000}"/>
    <cellStyle name="Accent1 11" xfId="96" xr:uid="{00000000-0005-0000-0000-000016000000}"/>
    <cellStyle name="Accent1 12" xfId="97" xr:uid="{00000000-0005-0000-0000-000017000000}"/>
    <cellStyle name="Accent1 2" xfId="98" xr:uid="{00000000-0005-0000-0000-000018000000}"/>
    <cellStyle name="Accent1 2 2" xfId="99" xr:uid="{00000000-0005-0000-0000-000019000000}"/>
    <cellStyle name="Accent1 3" xfId="100" xr:uid="{00000000-0005-0000-0000-00001A000000}"/>
    <cellStyle name="Accent1 4" xfId="101" xr:uid="{00000000-0005-0000-0000-00001B000000}"/>
    <cellStyle name="Accent1 5" xfId="102" xr:uid="{00000000-0005-0000-0000-00001C000000}"/>
    <cellStyle name="Accent1 6" xfId="103" xr:uid="{00000000-0005-0000-0000-00001D000000}"/>
    <cellStyle name="Accent1 7" xfId="104" xr:uid="{00000000-0005-0000-0000-00001E000000}"/>
    <cellStyle name="Accent1 8" xfId="105" xr:uid="{00000000-0005-0000-0000-00001F000000}"/>
    <cellStyle name="Accent1 9" xfId="106" xr:uid="{00000000-0005-0000-0000-000020000000}"/>
    <cellStyle name="Accent2 - 20%" xfId="107" xr:uid="{00000000-0005-0000-0000-000021000000}"/>
    <cellStyle name="Accent2 - 40%" xfId="108" xr:uid="{00000000-0005-0000-0000-000022000000}"/>
    <cellStyle name="Accent2 - 60%" xfId="109" xr:uid="{00000000-0005-0000-0000-000023000000}"/>
    <cellStyle name="Accent2 10" xfId="110" xr:uid="{00000000-0005-0000-0000-000024000000}"/>
    <cellStyle name="Accent2 11" xfId="111" xr:uid="{00000000-0005-0000-0000-000025000000}"/>
    <cellStyle name="Accent2 12" xfId="112" xr:uid="{00000000-0005-0000-0000-000026000000}"/>
    <cellStyle name="Accent2 2" xfId="113" xr:uid="{00000000-0005-0000-0000-000027000000}"/>
    <cellStyle name="Accent2 2 2" xfId="114" xr:uid="{00000000-0005-0000-0000-000028000000}"/>
    <cellStyle name="Accent2 3" xfId="115" xr:uid="{00000000-0005-0000-0000-000029000000}"/>
    <cellStyle name="Accent2 4" xfId="116" xr:uid="{00000000-0005-0000-0000-00002A000000}"/>
    <cellStyle name="Accent2 5" xfId="117" xr:uid="{00000000-0005-0000-0000-00002B000000}"/>
    <cellStyle name="Accent2 6" xfId="118" xr:uid="{00000000-0005-0000-0000-00002C000000}"/>
    <cellStyle name="Accent2 7" xfId="119" xr:uid="{00000000-0005-0000-0000-00002D000000}"/>
    <cellStyle name="Accent2 8" xfId="120" xr:uid="{00000000-0005-0000-0000-00002E000000}"/>
    <cellStyle name="Accent2 9" xfId="121" xr:uid="{00000000-0005-0000-0000-00002F000000}"/>
    <cellStyle name="Accent3 - 20%" xfId="122" xr:uid="{00000000-0005-0000-0000-000030000000}"/>
    <cellStyle name="Accent3 - 40%" xfId="123" xr:uid="{00000000-0005-0000-0000-000031000000}"/>
    <cellStyle name="Accent3 - 60%" xfId="124" xr:uid="{00000000-0005-0000-0000-000032000000}"/>
    <cellStyle name="Accent3 10" xfId="125" xr:uid="{00000000-0005-0000-0000-000033000000}"/>
    <cellStyle name="Accent3 11" xfId="126" xr:uid="{00000000-0005-0000-0000-000034000000}"/>
    <cellStyle name="Accent3 12" xfId="127" xr:uid="{00000000-0005-0000-0000-000035000000}"/>
    <cellStyle name="Accent3 2" xfId="128" xr:uid="{00000000-0005-0000-0000-000036000000}"/>
    <cellStyle name="Accent3 2 2" xfId="129" xr:uid="{00000000-0005-0000-0000-000037000000}"/>
    <cellStyle name="Accent3 3" xfId="130" xr:uid="{00000000-0005-0000-0000-000038000000}"/>
    <cellStyle name="Accent3 4" xfId="131" xr:uid="{00000000-0005-0000-0000-000039000000}"/>
    <cellStyle name="Accent3 5" xfId="132" xr:uid="{00000000-0005-0000-0000-00003A000000}"/>
    <cellStyle name="Accent3 6" xfId="133" xr:uid="{00000000-0005-0000-0000-00003B000000}"/>
    <cellStyle name="Accent3 7" xfId="134" xr:uid="{00000000-0005-0000-0000-00003C000000}"/>
    <cellStyle name="Accent3 8" xfId="135" xr:uid="{00000000-0005-0000-0000-00003D000000}"/>
    <cellStyle name="Accent3 9" xfId="136" xr:uid="{00000000-0005-0000-0000-00003E000000}"/>
    <cellStyle name="Accent4 - 20%" xfId="137" xr:uid="{00000000-0005-0000-0000-00003F000000}"/>
    <cellStyle name="Accent4 - 40%" xfId="138" xr:uid="{00000000-0005-0000-0000-000040000000}"/>
    <cellStyle name="Accent4 - 60%" xfId="139" xr:uid="{00000000-0005-0000-0000-000041000000}"/>
    <cellStyle name="Accent4 10" xfId="140" xr:uid="{00000000-0005-0000-0000-000042000000}"/>
    <cellStyle name="Accent4 11" xfId="141" xr:uid="{00000000-0005-0000-0000-000043000000}"/>
    <cellStyle name="Accent4 12" xfId="142" xr:uid="{00000000-0005-0000-0000-000044000000}"/>
    <cellStyle name="Accent4 2" xfId="143" xr:uid="{00000000-0005-0000-0000-000045000000}"/>
    <cellStyle name="Accent4 2 2" xfId="144" xr:uid="{00000000-0005-0000-0000-000046000000}"/>
    <cellStyle name="Accent4 3" xfId="145" xr:uid="{00000000-0005-0000-0000-000047000000}"/>
    <cellStyle name="Accent4 4" xfId="146" xr:uid="{00000000-0005-0000-0000-000048000000}"/>
    <cellStyle name="Accent4 5" xfId="147" xr:uid="{00000000-0005-0000-0000-000049000000}"/>
    <cellStyle name="Accent4 6" xfId="148" xr:uid="{00000000-0005-0000-0000-00004A000000}"/>
    <cellStyle name="Accent4 7" xfId="149" xr:uid="{00000000-0005-0000-0000-00004B000000}"/>
    <cellStyle name="Accent4 8" xfId="150" xr:uid="{00000000-0005-0000-0000-00004C000000}"/>
    <cellStyle name="Accent4 9" xfId="151" xr:uid="{00000000-0005-0000-0000-00004D000000}"/>
    <cellStyle name="Accent5 - 20%" xfId="152" xr:uid="{00000000-0005-0000-0000-00004E000000}"/>
    <cellStyle name="Accent5 - 40%" xfId="153" xr:uid="{00000000-0005-0000-0000-00004F000000}"/>
    <cellStyle name="Accent5 - 60%" xfId="154" xr:uid="{00000000-0005-0000-0000-000050000000}"/>
    <cellStyle name="Accent5 10" xfId="155" xr:uid="{00000000-0005-0000-0000-000051000000}"/>
    <cellStyle name="Accent5 11" xfId="156" xr:uid="{00000000-0005-0000-0000-000052000000}"/>
    <cellStyle name="Accent5 12" xfId="157" xr:uid="{00000000-0005-0000-0000-000053000000}"/>
    <cellStyle name="Accent5 2" xfId="158" xr:uid="{00000000-0005-0000-0000-000054000000}"/>
    <cellStyle name="Accent5 2 2" xfId="159" xr:uid="{00000000-0005-0000-0000-000055000000}"/>
    <cellStyle name="Accent5 3" xfId="160" xr:uid="{00000000-0005-0000-0000-000056000000}"/>
    <cellStyle name="Accent5 4" xfId="161" xr:uid="{00000000-0005-0000-0000-000057000000}"/>
    <cellStyle name="Accent5 5" xfId="162" xr:uid="{00000000-0005-0000-0000-000058000000}"/>
    <cellStyle name="Accent5 6" xfId="163" xr:uid="{00000000-0005-0000-0000-000059000000}"/>
    <cellStyle name="Accent5 7" xfId="164" xr:uid="{00000000-0005-0000-0000-00005A000000}"/>
    <cellStyle name="Accent5 8" xfId="165" xr:uid="{00000000-0005-0000-0000-00005B000000}"/>
    <cellStyle name="Accent5 9" xfId="166" xr:uid="{00000000-0005-0000-0000-00005C000000}"/>
    <cellStyle name="Accent6 - 20%" xfId="167" xr:uid="{00000000-0005-0000-0000-00005D000000}"/>
    <cellStyle name="Accent6 - 40%" xfId="168" xr:uid="{00000000-0005-0000-0000-00005E000000}"/>
    <cellStyle name="Accent6 - 60%" xfId="169" xr:uid="{00000000-0005-0000-0000-00005F000000}"/>
    <cellStyle name="Accent6 10" xfId="170" xr:uid="{00000000-0005-0000-0000-000060000000}"/>
    <cellStyle name="Accent6 11" xfId="171" xr:uid="{00000000-0005-0000-0000-000061000000}"/>
    <cellStyle name="Accent6 12" xfId="172" xr:uid="{00000000-0005-0000-0000-000062000000}"/>
    <cellStyle name="Accent6 2" xfId="173" xr:uid="{00000000-0005-0000-0000-000063000000}"/>
    <cellStyle name="Accent6 2 2" xfId="174" xr:uid="{00000000-0005-0000-0000-000064000000}"/>
    <cellStyle name="Accent6 3" xfId="175" xr:uid="{00000000-0005-0000-0000-000065000000}"/>
    <cellStyle name="Accent6 4" xfId="176" xr:uid="{00000000-0005-0000-0000-000066000000}"/>
    <cellStyle name="Accent6 5" xfId="177" xr:uid="{00000000-0005-0000-0000-000067000000}"/>
    <cellStyle name="Accent6 6" xfId="178" xr:uid="{00000000-0005-0000-0000-000068000000}"/>
    <cellStyle name="Accent6 7" xfId="179" xr:uid="{00000000-0005-0000-0000-000069000000}"/>
    <cellStyle name="Accent6 8" xfId="180" xr:uid="{00000000-0005-0000-0000-00006A000000}"/>
    <cellStyle name="Accent6 9" xfId="181" xr:uid="{00000000-0005-0000-0000-00006B000000}"/>
    <cellStyle name="Bad 2" xfId="182" xr:uid="{00000000-0005-0000-0000-00006C000000}"/>
    <cellStyle name="Bad 2 2" xfId="183" xr:uid="{00000000-0005-0000-0000-00006D000000}"/>
    <cellStyle name="Calculation 2" xfId="184" xr:uid="{00000000-0005-0000-0000-00006E000000}"/>
    <cellStyle name="Calculation 2 2" xfId="185" xr:uid="{00000000-0005-0000-0000-00006F000000}"/>
    <cellStyle name="Check Cell 2" xfId="186" xr:uid="{00000000-0005-0000-0000-000070000000}"/>
    <cellStyle name="Check Cell 2 2" xfId="187" xr:uid="{00000000-0005-0000-0000-000071000000}"/>
    <cellStyle name="Comma 10" xfId="471" xr:uid="{FCC4A758-47D4-4596-A583-5DC33C97B5A6}"/>
    <cellStyle name="Comma 11" xfId="474" xr:uid="{FE112428-4964-4630-ADFA-1AB923227814}"/>
    <cellStyle name="Comma 12" xfId="478" xr:uid="{3D02A6DB-B8E4-488D-B16A-E75751D1C84D}"/>
    <cellStyle name="Comma 2" xfId="33" xr:uid="{00000000-0005-0000-0000-000072000000}"/>
    <cellStyle name="Comma 3" xfId="433" xr:uid="{AD2CCCA2-2894-46D1-9E68-5AA3482D4C24}"/>
    <cellStyle name="Comma 3 2" xfId="460" xr:uid="{B73AE3BE-95D0-4096-97A3-03DD98D54594}"/>
    <cellStyle name="Comma 4" xfId="439" xr:uid="{54F0E640-E522-41CE-9E2C-4E5AF55B5A1D}"/>
    <cellStyle name="Comma 4 2" xfId="454" xr:uid="{F168BAB0-5971-4C22-830E-B6D850EA00A8}"/>
    <cellStyle name="Comma 5" xfId="449" xr:uid="{898D9624-1088-42D5-9CF6-0BD0E8D3F92F}"/>
    <cellStyle name="Comma 6" xfId="452" xr:uid="{C12F8A84-D22A-ED44-83E8-84A3F8938441}"/>
    <cellStyle name="Comma 7" xfId="456" xr:uid="{181972DE-FE2D-4DF6-88C3-E14DC94EACCE}"/>
    <cellStyle name="Comma 8" xfId="463" xr:uid="{B32C5E16-1941-47AD-B473-440DCE6A2A62}"/>
    <cellStyle name="Comma 9" xfId="467" xr:uid="{BDA0CD3D-BEE6-49D7-BB42-4D1AF80AB985}"/>
    <cellStyle name="Currency 2" xfId="34" xr:uid="{00000000-0005-0000-0000-000073000000}"/>
    <cellStyle name="Currency 3" xfId="188" xr:uid="{00000000-0005-0000-0000-000074000000}"/>
    <cellStyle name="Currency 4" xfId="466" xr:uid="{5870DCC5-1399-4A58-BAFF-DA9C4A2DB21C}"/>
    <cellStyle name="Currency 5" xfId="469" xr:uid="{0378E89F-8636-4470-A86C-8895E6A590DB}"/>
    <cellStyle name="Emphasis 1" xfId="189" xr:uid="{00000000-0005-0000-0000-000075000000}"/>
    <cellStyle name="Emphasis 2" xfId="190" xr:uid="{00000000-0005-0000-0000-000076000000}"/>
    <cellStyle name="Emphasis 3" xfId="191" xr:uid="{00000000-0005-0000-0000-000077000000}"/>
    <cellStyle name="Explanatory Text 2" xfId="192" xr:uid="{00000000-0005-0000-0000-000078000000}"/>
    <cellStyle name="Good 2" xfId="193" xr:uid="{00000000-0005-0000-0000-000079000000}"/>
    <cellStyle name="Good 2 2" xfId="194" xr:uid="{00000000-0005-0000-0000-00007A000000}"/>
    <cellStyle name="Heading 1 2" xfId="195" xr:uid="{00000000-0005-0000-0000-00007B000000}"/>
    <cellStyle name="Heading 1 2 2" xfId="196" xr:uid="{00000000-0005-0000-0000-00007C000000}"/>
    <cellStyle name="Heading 2 2" xfId="197" xr:uid="{00000000-0005-0000-0000-00007D000000}"/>
    <cellStyle name="Heading 2 2 2" xfId="198" xr:uid="{00000000-0005-0000-0000-00007E000000}"/>
    <cellStyle name="Heading 3 2" xfId="199" xr:uid="{00000000-0005-0000-0000-00007F000000}"/>
    <cellStyle name="Heading 3 2 2" xfId="200" xr:uid="{00000000-0005-0000-0000-000080000000}"/>
    <cellStyle name="Heading 4 2" xfId="201" xr:uid="{00000000-0005-0000-0000-000081000000}"/>
    <cellStyle name="Hyperlink 2" xfId="442" xr:uid="{58B9573F-9DD7-465A-85B4-47325276C312}"/>
    <cellStyle name="Input 2" xfId="202" xr:uid="{00000000-0005-0000-0000-000082000000}"/>
    <cellStyle name="Input 2 2" xfId="203" xr:uid="{00000000-0005-0000-0000-000083000000}"/>
    <cellStyle name="Linked Cell 2" xfId="204" xr:uid="{00000000-0005-0000-0000-000084000000}"/>
    <cellStyle name="Linked Cell 2 2" xfId="205" xr:uid="{00000000-0005-0000-0000-000085000000}"/>
    <cellStyle name="Neutral 2" xfId="206" xr:uid="{00000000-0005-0000-0000-000086000000}"/>
    <cellStyle name="Neutral 2 2" xfId="207" xr:uid="{00000000-0005-0000-0000-000087000000}"/>
    <cellStyle name="Normal" xfId="0" builtinId="0"/>
    <cellStyle name="Normal - Style1 11 2 2" xfId="434" xr:uid="{1430B495-7F92-4000-95A5-B1E46770FD5F}"/>
    <cellStyle name="Normal 10" xfId="447" xr:uid="{5939D85E-12DD-4084-BFAA-30817119499B}"/>
    <cellStyle name="Normal 11" xfId="451" xr:uid="{BF7F3E33-9FF2-F84D-868D-D5C87BEE6828}"/>
    <cellStyle name="Normal 11 2" xfId="457" xr:uid="{2468D640-502C-49DE-BEB5-84D6F12683A7}"/>
    <cellStyle name="Normal 11 3" xfId="458" xr:uid="{5BDCFE68-C436-40CF-A991-7F8BB551E691}"/>
    <cellStyle name="Normal 12" xfId="462" xr:uid="{14C9A81B-AB56-4EF4-A858-3D73562D3B8C}"/>
    <cellStyle name="Normal 13" xfId="465" xr:uid="{C9F5A07E-B854-4780-B9AB-6BED3E7C002A}"/>
    <cellStyle name="Normal 14" xfId="468" xr:uid="{2F961C8D-B8F3-4519-9096-58114FFDC961}"/>
    <cellStyle name="Normal 15" xfId="472" xr:uid="{7925ADE1-F8C0-481D-B659-93946E6F6740}"/>
    <cellStyle name="Normal 16" xfId="477" xr:uid="{A8F63A13-6DBF-4502-9256-A873C766EC4F}"/>
    <cellStyle name="Normal 17" xfId="479" xr:uid="{2A229142-6421-42D8-8BB5-83E6EAAE4AC1}"/>
    <cellStyle name="Normal 18" xfId="480" xr:uid="{ED25723F-6BDE-40F3-A043-B24CCBBC621B}"/>
    <cellStyle name="Normal 19" xfId="484" xr:uid="{6620F93C-B50B-46F9-A7C3-B02FB520F7E4}"/>
    <cellStyle name="Normal 2" xfId="32" xr:uid="{00000000-0005-0000-0000-000089000000}"/>
    <cellStyle name="Normal 2 2" xfId="208" xr:uid="{00000000-0005-0000-0000-00008A000000}"/>
    <cellStyle name="Normal 2 2 2" xfId="209" xr:uid="{00000000-0005-0000-0000-00008B000000}"/>
    <cellStyle name="Normal 2 2 3" xfId="483" xr:uid="{F6695AF2-5802-47BA-A6D3-16CC69F64539}"/>
    <cellStyle name="Normal 2 2 4" xfId="482" xr:uid="{A49192C2-E55D-4AE8-8EC1-2C6C7341798E}"/>
    <cellStyle name="Normal 20" xfId="444" xr:uid="{C328026A-54A8-4A26-AA18-57399984F548}"/>
    <cellStyle name="Normal 3" xfId="210" xr:uid="{00000000-0005-0000-0000-00008C000000}"/>
    <cellStyle name="Normal 3 2" xfId="211" xr:uid="{00000000-0005-0000-0000-00008D000000}"/>
    <cellStyle name="Normal 3 2 2" xfId="443" xr:uid="{1C3884BE-1359-4C73-ADE1-9A4BB31B4C46}"/>
    <cellStyle name="Normal 3 3" xfId="212" xr:uid="{00000000-0005-0000-0000-00008E000000}"/>
    <cellStyle name="Normal 355" xfId="440" xr:uid="{AC46A614-AE6A-496B-985B-27D5D5F54FE3}"/>
    <cellStyle name="Normal 4" xfId="213" xr:uid="{00000000-0005-0000-0000-00008F000000}"/>
    <cellStyle name="Normal 4 2" xfId="475" xr:uid="{0AB842DA-86C8-4842-95B7-7A5302933660}"/>
    <cellStyle name="Normal 5" xfId="214" xr:uid="{00000000-0005-0000-0000-000090000000}"/>
    <cellStyle name="Normal 5 2" xfId="476" xr:uid="{1CE9DE0F-CA4D-4BB3-9595-6270DEBC2C67}"/>
    <cellStyle name="Normal 6" xfId="215" xr:uid="{00000000-0005-0000-0000-000091000000}"/>
    <cellStyle name="Normal 7" xfId="432" xr:uid="{F19A8DBC-CEFA-427D-9537-D733BD3F3588}"/>
    <cellStyle name="Normal 7 2" xfId="446" xr:uid="{42435E7F-1C2D-45FF-A728-643803440FCA}"/>
    <cellStyle name="Normal 7 3" xfId="459" xr:uid="{94B44911-0D23-4C77-91E4-54AA1F2B0CE6}"/>
    <cellStyle name="Normal 8" xfId="436" xr:uid="{4C09E811-B65C-449A-9117-84C69019A613}"/>
    <cellStyle name="Normal 8 2" xfId="445" xr:uid="{50292FE6-C43B-4D64-B652-2838B5FB0174}"/>
    <cellStyle name="Normal 8 3" xfId="461" xr:uid="{D5D56CC4-94DB-49F4-B62A-CB912EBD6056}"/>
    <cellStyle name="Normal 9" xfId="438" xr:uid="{6A6AFE79-BE59-43E8-8541-FD606FE86E93}"/>
    <cellStyle name="Normal 9 2" xfId="453" xr:uid="{AEB39988-E5D1-483C-B89C-14222CBBCAD5}"/>
    <cellStyle name="Note 2" xfId="216" xr:uid="{00000000-0005-0000-0000-000092000000}"/>
    <cellStyle name="Note 2 2" xfId="217" xr:uid="{00000000-0005-0000-0000-000093000000}"/>
    <cellStyle name="Note 2 3" xfId="218" xr:uid="{00000000-0005-0000-0000-000094000000}"/>
    <cellStyle name="Note 3" xfId="219" xr:uid="{00000000-0005-0000-0000-000095000000}"/>
    <cellStyle name="Output 2" xfId="220" xr:uid="{00000000-0005-0000-0000-000096000000}"/>
    <cellStyle name="Output 2 2" xfId="221" xr:uid="{00000000-0005-0000-0000-000097000000}"/>
    <cellStyle name="Percent" xfId="450" builtinId="5"/>
    <cellStyle name="Percent 10" xfId="481" xr:uid="{FB007CB8-E178-4793-AF0A-9C0B389416D7}"/>
    <cellStyle name="Percent 2" xfId="35" xr:uid="{00000000-0005-0000-0000-000098000000}"/>
    <cellStyle name="Percent 3" xfId="435" xr:uid="{A72768AC-A150-4F29-BA11-4DA3E2321D83}"/>
    <cellStyle name="Percent 4" xfId="437" xr:uid="{F0DADABE-DB7F-44A6-905B-3C8343D86018}"/>
    <cellStyle name="Percent 5" xfId="441" xr:uid="{46CD8F9E-29C4-4647-B902-28C14C1C358A}"/>
    <cellStyle name="Percent 5 2" xfId="455" xr:uid="{C724E6AC-6DAC-4FA3-8672-08061CE30BD4}"/>
    <cellStyle name="Percent 6" xfId="448" xr:uid="{BCBD7738-7C04-4237-99C2-8B15EE212C05}"/>
    <cellStyle name="Percent 7" xfId="464" xr:uid="{07184E99-8538-4FCA-968C-5468B085A1BB}"/>
    <cellStyle name="Percent 8" xfId="470" xr:uid="{9B0B1627-F083-46C2-8EF5-56391217A950}"/>
    <cellStyle name="Percent 9" xfId="473" xr:uid="{1AE40044-AA7F-4CB7-9BDE-966C5796C2B3}"/>
    <cellStyle name="SAPBEXaggData" xfId="36" xr:uid="{00000000-0005-0000-0000-000099000000}"/>
    <cellStyle name="SAPBEXaggData 2" xfId="222" xr:uid="{00000000-0005-0000-0000-00009A000000}"/>
    <cellStyle name="SAPBEXaggData 2 2" xfId="223" xr:uid="{00000000-0005-0000-0000-00009B000000}"/>
    <cellStyle name="SAPBEXaggData 2 3" xfId="224" xr:uid="{00000000-0005-0000-0000-00009C000000}"/>
    <cellStyle name="SAPBEXaggData 3" xfId="225" xr:uid="{00000000-0005-0000-0000-00009D000000}"/>
    <cellStyle name="SAPBEXaggData 4" xfId="226" xr:uid="{00000000-0005-0000-0000-00009E000000}"/>
    <cellStyle name="SAPBEXaggDataEmph" xfId="37" xr:uid="{00000000-0005-0000-0000-00009F000000}"/>
    <cellStyle name="SAPBEXaggDataEmph 2" xfId="227" xr:uid="{00000000-0005-0000-0000-0000A0000000}"/>
    <cellStyle name="SAPBEXaggDataEmph 2 2" xfId="228" xr:uid="{00000000-0005-0000-0000-0000A1000000}"/>
    <cellStyle name="SAPBEXaggDataEmph 2 3" xfId="229" xr:uid="{00000000-0005-0000-0000-0000A2000000}"/>
    <cellStyle name="SAPBEXaggDataEmph 3" xfId="230" xr:uid="{00000000-0005-0000-0000-0000A3000000}"/>
    <cellStyle name="SAPBEXaggDataEmph 4" xfId="231" xr:uid="{00000000-0005-0000-0000-0000A4000000}"/>
    <cellStyle name="SAPBEXaggItem" xfId="38" xr:uid="{00000000-0005-0000-0000-0000A5000000}"/>
    <cellStyle name="SAPBEXaggItem 2" xfId="232" xr:uid="{00000000-0005-0000-0000-0000A6000000}"/>
    <cellStyle name="SAPBEXaggItem 2 2" xfId="233" xr:uid="{00000000-0005-0000-0000-0000A7000000}"/>
    <cellStyle name="SAPBEXaggItem 2 3" xfId="234" xr:uid="{00000000-0005-0000-0000-0000A8000000}"/>
    <cellStyle name="SAPBEXaggItem 3" xfId="235" xr:uid="{00000000-0005-0000-0000-0000A9000000}"/>
    <cellStyle name="SAPBEXaggItem 4" xfId="236" xr:uid="{00000000-0005-0000-0000-0000AA000000}"/>
    <cellStyle name="SAPBEXaggItemX" xfId="39" xr:uid="{00000000-0005-0000-0000-0000AB000000}"/>
    <cellStyle name="SAPBEXaggItemX 2" xfId="237" xr:uid="{00000000-0005-0000-0000-0000AC000000}"/>
    <cellStyle name="SAPBEXaggItemX 2 2" xfId="238" xr:uid="{00000000-0005-0000-0000-0000AD000000}"/>
    <cellStyle name="SAPBEXaggItemX 2 3" xfId="239" xr:uid="{00000000-0005-0000-0000-0000AE000000}"/>
    <cellStyle name="SAPBEXaggItemX 3" xfId="240" xr:uid="{00000000-0005-0000-0000-0000AF000000}"/>
    <cellStyle name="SAPBEXaggItemX 4" xfId="241" xr:uid="{00000000-0005-0000-0000-0000B0000000}"/>
    <cellStyle name="SAPBEXchaText" xfId="40" xr:uid="{00000000-0005-0000-0000-0000B1000000}"/>
    <cellStyle name="SAPBEXchaText 2" xfId="242" xr:uid="{00000000-0005-0000-0000-0000B2000000}"/>
    <cellStyle name="SAPBEXchaText 2 2" xfId="243" xr:uid="{00000000-0005-0000-0000-0000B3000000}"/>
    <cellStyle name="SAPBEXchaText 2 3" xfId="244" xr:uid="{00000000-0005-0000-0000-0000B4000000}"/>
    <cellStyle name="SAPBEXchaText 2 4" xfId="245" xr:uid="{00000000-0005-0000-0000-0000B5000000}"/>
    <cellStyle name="SAPBEXchaText 3" xfId="246" xr:uid="{00000000-0005-0000-0000-0000B6000000}"/>
    <cellStyle name="SAPBEXchaText 4" xfId="247" xr:uid="{00000000-0005-0000-0000-0000B7000000}"/>
    <cellStyle name="SAPBEXchaText 5" xfId="248" xr:uid="{00000000-0005-0000-0000-0000B8000000}"/>
    <cellStyle name="SAPBEXexcBad7" xfId="41" xr:uid="{00000000-0005-0000-0000-0000B9000000}"/>
    <cellStyle name="SAPBEXexcBad7 2" xfId="249" xr:uid="{00000000-0005-0000-0000-0000BA000000}"/>
    <cellStyle name="SAPBEXexcBad7 2 2" xfId="250" xr:uid="{00000000-0005-0000-0000-0000BB000000}"/>
    <cellStyle name="SAPBEXexcBad7 2 3" xfId="251" xr:uid="{00000000-0005-0000-0000-0000BC000000}"/>
    <cellStyle name="SAPBEXexcBad7 3" xfId="252" xr:uid="{00000000-0005-0000-0000-0000BD000000}"/>
    <cellStyle name="SAPBEXexcBad7 4" xfId="253" xr:uid="{00000000-0005-0000-0000-0000BE000000}"/>
    <cellStyle name="SAPBEXexcBad8" xfId="42" xr:uid="{00000000-0005-0000-0000-0000BF000000}"/>
    <cellStyle name="SAPBEXexcBad8 2" xfId="254" xr:uid="{00000000-0005-0000-0000-0000C0000000}"/>
    <cellStyle name="SAPBEXexcBad8 2 2" xfId="255" xr:uid="{00000000-0005-0000-0000-0000C1000000}"/>
    <cellStyle name="SAPBEXexcBad8 2 3" xfId="256" xr:uid="{00000000-0005-0000-0000-0000C2000000}"/>
    <cellStyle name="SAPBEXexcBad8 3" xfId="257" xr:uid="{00000000-0005-0000-0000-0000C3000000}"/>
    <cellStyle name="SAPBEXexcBad8 4" xfId="258" xr:uid="{00000000-0005-0000-0000-0000C4000000}"/>
    <cellStyle name="SAPBEXexcBad9" xfId="43" xr:uid="{00000000-0005-0000-0000-0000C5000000}"/>
    <cellStyle name="SAPBEXexcBad9 2" xfId="259" xr:uid="{00000000-0005-0000-0000-0000C6000000}"/>
    <cellStyle name="SAPBEXexcBad9 2 2" xfId="260" xr:uid="{00000000-0005-0000-0000-0000C7000000}"/>
    <cellStyle name="SAPBEXexcBad9 2 3" xfId="261" xr:uid="{00000000-0005-0000-0000-0000C8000000}"/>
    <cellStyle name="SAPBEXexcBad9 3" xfId="262" xr:uid="{00000000-0005-0000-0000-0000C9000000}"/>
    <cellStyle name="SAPBEXexcBad9 4" xfId="263" xr:uid="{00000000-0005-0000-0000-0000CA000000}"/>
    <cellStyle name="SAPBEXexcCritical4" xfId="44" xr:uid="{00000000-0005-0000-0000-0000CB000000}"/>
    <cellStyle name="SAPBEXexcCritical4 2" xfId="264" xr:uid="{00000000-0005-0000-0000-0000CC000000}"/>
    <cellStyle name="SAPBEXexcCritical4 2 2" xfId="265" xr:uid="{00000000-0005-0000-0000-0000CD000000}"/>
    <cellStyle name="SAPBEXexcCritical4 2 3" xfId="266" xr:uid="{00000000-0005-0000-0000-0000CE000000}"/>
    <cellStyle name="SAPBEXexcCritical4 3" xfId="267" xr:uid="{00000000-0005-0000-0000-0000CF000000}"/>
    <cellStyle name="SAPBEXexcCritical4 4" xfId="268" xr:uid="{00000000-0005-0000-0000-0000D0000000}"/>
    <cellStyle name="SAPBEXexcCritical5" xfId="45" xr:uid="{00000000-0005-0000-0000-0000D1000000}"/>
    <cellStyle name="SAPBEXexcCritical5 2" xfId="269" xr:uid="{00000000-0005-0000-0000-0000D2000000}"/>
    <cellStyle name="SAPBEXexcCritical5 2 2" xfId="270" xr:uid="{00000000-0005-0000-0000-0000D3000000}"/>
    <cellStyle name="SAPBEXexcCritical5 2 3" xfId="271" xr:uid="{00000000-0005-0000-0000-0000D4000000}"/>
    <cellStyle name="SAPBEXexcCritical5 3" xfId="272" xr:uid="{00000000-0005-0000-0000-0000D5000000}"/>
    <cellStyle name="SAPBEXexcCritical5 4" xfId="273" xr:uid="{00000000-0005-0000-0000-0000D6000000}"/>
    <cellStyle name="SAPBEXexcCritical6" xfId="46" xr:uid="{00000000-0005-0000-0000-0000D7000000}"/>
    <cellStyle name="SAPBEXexcCritical6 2" xfId="274" xr:uid="{00000000-0005-0000-0000-0000D8000000}"/>
    <cellStyle name="SAPBEXexcCritical6 2 2" xfId="275" xr:uid="{00000000-0005-0000-0000-0000D9000000}"/>
    <cellStyle name="SAPBEXexcCritical6 2 3" xfId="276" xr:uid="{00000000-0005-0000-0000-0000DA000000}"/>
    <cellStyle name="SAPBEXexcCritical6 3" xfId="277" xr:uid="{00000000-0005-0000-0000-0000DB000000}"/>
    <cellStyle name="SAPBEXexcCritical6 4" xfId="278" xr:uid="{00000000-0005-0000-0000-0000DC000000}"/>
    <cellStyle name="SAPBEXexcGood1" xfId="47" xr:uid="{00000000-0005-0000-0000-0000DD000000}"/>
    <cellStyle name="SAPBEXexcGood1 2" xfId="279" xr:uid="{00000000-0005-0000-0000-0000DE000000}"/>
    <cellStyle name="SAPBEXexcGood1 2 2" xfId="280" xr:uid="{00000000-0005-0000-0000-0000DF000000}"/>
    <cellStyle name="SAPBEXexcGood1 2 3" xfId="281" xr:uid="{00000000-0005-0000-0000-0000E0000000}"/>
    <cellStyle name="SAPBEXexcGood1 3" xfId="282" xr:uid="{00000000-0005-0000-0000-0000E1000000}"/>
    <cellStyle name="SAPBEXexcGood1 4" xfId="283" xr:uid="{00000000-0005-0000-0000-0000E2000000}"/>
    <cellStyle name="SAPBEXexcGood2" xfId="48" xr:uid="{00000000-0005-0000-0000-0000E3000000}"/>
    <cellStyle name="SAPBEXexcGood2 2" xfId="284" xr:uid="{00000000-0005-0000-0000-0000E4000000}"/>
    <cellStyle name="SAPBEXexcGood2 2 2" xfId="285" xr:uid="{00000000-0005-0000-0000-0000E5000000}"/>
    <cellStyle name="SAPBEXexcGood2 2 3" xfId="286" xr:uid="{00000000-0005-0000-0000-0000E6000000}"/>
    <cellStyle name="SAPBEXexcGood2 3" xfId="287" xr:uid="{00000000-0005-0000-0000-0000E7000000}"/>
    <cellStyle name="SAPBEXexcGood2 4" xfId="288" xr:uid="{00000000-0005-0000-0000-0000E8000000}"/>
    <cellStyle name="SAPBEXexcGood3" xfId="49" xr:uid="{00000000-0005-0000-0000-0000E9000000}"/>
    <cellStyle name="SAPBEXexcGood3 2" xfId="289" xr:uid="{00000000-0005-0000-0000-0000EA000000}"/>
    <cellStyle name="SAPBEXexcGood3 2 2" xfId="290" xr:uid="{00000000-0005-0000-0000-0000EB000000}"/>
    <cellStyle name="SAPBEXexcGood3 2 3" xfId="291" xr:uid="{00000000-0005-0000-0000-0000EC000000}"/>
    <cellStyle name="SAPBEXexcGood3 3" xfId="292" xr:uid="{00000000-0005-0000-0000-0000ED000000}"/>
    <cellStyle name="SAPBEXexcGood3 4" xfId="293" xr:uid="{00000000-0005-0000-0000-0000EE000000}"/>
    <cellStyle name="SAPBEXfilterDrill" xfId="50" xr:uid="{00000000-0005-0000-0000-0000EF000000}"/>
    <cellStyle name="SAPBEXfilterDrill 2" xfId="294" xr:uid="{00000000-0005-0000-0000-0000F0000000}"/>
    <cellStyle name="SAPBEXfilterDrill 2 2" xfId="295" xr:uid="{00000000-0005-0000-0000-0000F1000000}"/>
    <cellStyle name="SAPBEXfilterDrill 2 3" xfId="296" xr:uid="{00000000-0005-0000-0000-0000F2000000}"/>
    <cellStyle name="SAPBEXfilterDrill 3" xfId="297" xr:uid="{00000000-0005-0000-0000-0000F3000000}"/>
    <cellStyle name="SAPBEXfilterDrill 4" xfId="298" xr:uid="{00000000-0005-0000-0000-0000F4000000}"/>
    <cellStyle name="SAPBEXfilterItem" xfId="51" xr:uid="{00000000-0005-0000-0000-0000F5000000}"/>
    <cellStyle name="SAPBEXfilterItem 2" xfId="299" xr:uid="{00000000-0005-0000-0000-0000F6000000}"/>
    <cellStyle name="SAPBEXfilterItem 2 2" xfId="300" xr:uid="{00000000-0005-0000-0000-0000F7000000}"/>
    <cellStyle name="SAPBEXfilterItem 2 3" xfId="301" xr:uid="{00000000-0005-0000-0000-0000F8000000}"/>
    <cellStyle name="SAPBEXfilterItem 3" xfId="302" xr:uid="{00000000-0005-0000-0000-0000F9000000}"/>
    <cellStyle name="SAPBEXfilterItem 4" xfId="303" xr:uid="{00000000-0005-0000-0000-0000FA000000}"/>
    <cellStyle name="SAPBEXfilterText" xfId="52" xr:uid="{00000000-0005-0000-0000-0000FB000000}"/>
    <cellStyle name="SAPBEXfilterText 2" xfId="304" xr:uid="{00000000-0005-0000-0000-0000FC000000}"/>
    <cellStyle name="SAPBEXfilterText 3" xfId="305" xr:uid="{00000000-0005-0000-0000-0000FD000000}"/>
    <cellStyle name="SAPBEXformats" xfId="53" xr:uid="{00000000-0005-0000-0000-0000FE000000}"/>
    <cellStyle name="SAPBEXformats 2" xfId="306" xr:uid="{00000000-0005-0000-0000-0000FF000000}"/>
    <cellStyle name="SAPBEXformats 2 2" xfId="307" xr:uid="{00000000-0005-0000-0000-000000010000}"/>
    <cellStyle name="SAPBEXformats 2 3" xfId="308" xr:uid="{00000000-0005-0000-0000-000001010000}"/>
    <cellStyle name="SAPBEXformats 3" xfId="309" xr:uid="{00000000-0005-0000-0000-000002010000}"/>
    <cellStyle name="SAPBEXformats 4" xfId="310" xr:uid="{00000000-0005-0000-0000-000003010000}"/>
    <cellStyle name="SAPBEXheaderItem" xfId="54" xr:uid="{00000000-0005-0000-0000-000004010000}"/>
    <cellStyle name="SAPBEXheaderItem 2" xfId="311" xr:uid="{00000000-0005-0000-0000-000005010000}"/>
    <cellStyle name="SAPBEXheaderItem 2 2" xfId="312" xr:uid="{00000000-0005-0000-0000-000006010000}"/>
    <cellStyle name="SAPBEXheaderItem 2 3" xfId="313" xr:uid="{00000000-0005-0000-0000-000007010000}"/>
    <cellStyle name="SAPBEXheaderItem 3" xfId="314" xr:uid="{00000000-0005-0000-0000-000008010000}"/>
    <cellStyle name="SAPBEXheaderItem 4" xfId="315" xr:uid="{00000000-0005-0000-0000-000009010000}"/>
    <cellStyle name="SAPBEXheaderText" xfId="55" xr:uid="{00000000-0005-0000-0000-00000A010000}"/>
    <cellStyle name="SAPBEXheaderText 2" xfId="316" xr:uid="{00000000-0005-0000-0000-00000B010000}"/>
    <cellStyle name="SAPBEXheaderText 2 2" xfId="317" xr:uid="{00000000-0005-0000-0000-00000C010000}"/>
    <cellStyle name="SAPBEXheaderText 2 3" xfId="318" xr:uid="{00000000-0005-0000-0000-00000D010000}"/>
    <cellStyle name="SAPBEXheaderText 3" xfId="319" xr:uid="{00000000-0005-0000-0000-00000E010000}"/>
    <cellStyle name="SAPBEXheaderText 4" xfId="320" xr:uid="{00000000-0005-0000-0000-00000F010000}"/>
    <cellStyle name="SAPBEXHLevel0" xfId="56" xr:uid="{00000000-0005-0000-0000-000010010000}"/>
    <cellStyle name="SAPBEXHLevel0 2" xfId="321" xr:uid="{00000000-0005-0000-0000-000011010000}"/>
    <cellStyle name="SAPBEXHLevel0 2 2" xfId="322" xr:uid="{00000000-0005-0000-0000-000012010000}"/>
    <cellStyle name="SAPBEXHLevel0 2 3" xfId="323" xr:uid="{00000000-0005-0000-0000-000013010000}"/>
    <cellStyle name="SAPBEXHLevel0 3" xfId="324" xr:uid="{00000000-0005-0000-0000-000014010000}"/>
    <cellStyle name="SAPBEXHLevel0 4" xfId="325" xr:uid="{00000000-0005-0000-0000-000015010000}"/>
    <cellStyle name="SAPBEXHLevel0X" xfId="57" xr:uid="{00000000-0005-0000-0000-000016010000}"/>
    <cellStyle name="SAPBEXHLevel0X 2" xfId="326" xr:uid="{00000000-0005-0000-0000-000017010000}"/>
    <cellStyle name="SAPBEXHLevel0X 2 2" xfId="327" xr:uid="{00000000-0005-0000-0000-000018010000}"/>
    <cellStyle name="SAPBEXHLevel0X 2 3" xfId="328" xr:uid="{00000000-0005-0000-0000-000019010000}"/>
    <cellStyle name="SAPBEXHLevel0X 3" xfId="329" xr:uid="{00000000-0005-0000-0000-00001A010000}"/>
    <cellStyle name="SAPBEXHLevel0X 4" xfId="330" xr:uid="{00000000-0005-0000-0000-00001B010000}"/>
    <cellStyle name="SAPBEXHLevel1" xfId="58" xr:uid="{00000000-0005-0000-0000-00001C010000}"/>
    <cellStyle name="SAPBEXHLevel1 2" xfId="331" xr:uid="{00000000-0005-0000-0000-00001D010000}"/>
    <cellStyle name="SAPBEXHLevel1 2 2" xfId="332" xr:uid="{00000000-0005-0000-0000-00001E010000}"/>
    <cellStyle name="SAPBEXHLevel1 2 3" xfId="333" xr:uid="{00000000-0005-0000-0000-00001F010000}"/>
    <cellStyle name="SAPBEXHLevel1 3" xfId="334" xr:uid="{00000000-0005-0000-0000-000020010000}"/>
    <cellStyle name="SAPBEXHLevel1 4" xfId="335" xr:uid="{00000000-0005-0000-0000-000021010000}"/>
    <cellStyle name="SAPBEXHLevel1X" xfId="59" xr:uid="{00000000-0005-0000-0000-000022010000}"/>
    <cellStyle name="SAPBEXHLevel1X 2" xfId="336" xr:uid="{00000000-0005-0000-0000-000023010000}"/>
    <cellStyle name="SAPBEXHLevel1X 2 2" xfId="337" xr:uid="{00000000-0005-0000-0000-000024010000}"/>
    <cellStyle name="SAPBEXHLevel1X 2 3" xfId="338" xr:uid="{00000000-0005-0000-0000-000025010000}"/>
    <cellStyle name="SAPBEXHLevel1X 3" xfId="339" xr:uid="{00000000-0005-0000-0000-000026010000}"/>
    <cellStyle name="SAPBEXHLevel1X 4" xfId="340" xr:uid="{00000000-0005-0000-0000-000027010000}"/>
    <cellStyle name="SAPBEXHLevel2" xfId="60" xr:uid="{00000000-0005-0000-0000-000028010000}"/>
    <cellStyle name="SAPBEXHLevel2 2" xfId="341" xr:uid="{00000000-0005-0000-0000-000029010000}"/>
    <cellStyle name="SAPBEXHLevel2 2 2" xfId="342" xr:uid="{00000000-0005-0000-0000-00002A010000}"/>
    <cellStyle name="SAPBEXHLevel2 2 3" xfId="343" xr:uid="{00000000-0005-0000-0000-00002B010000}"/>
    <cellStyle name="SAPBEXHLevel2 3" xfId="344" xr:uid="{00000000-0005-0000-0000-00002C010000}"/>
    <cellStyle name="SAPBEXHLevel2 4" xfId="345" xr:uid="{00000000-0005-0000-0000-00002D010000}"/>
    <cellStyle name="SAPBEXHLevel2X" xfId="61" xr:uid="{00000000-0005-0000-0000-00002E010000}"/>
    <cellStyle name="SAPBEXHLevel2X 2" xfId="346" xr:uid="{00000000-0005-0000-0000-00002F010000}"/>
    <cellStyle name="SAPBEXHLevel2X 2 2" xfId="347" xr:uid="{00000000-0005-0000-0000-000030010000}"/>
    <cellStyle name="SAPBEXHLevel2X 2 3" xfId="348" xr:uid="{00000000-0005-0000-0000-000031010000}"/>
    <cellStyle name="SAPBEXHLevel2X 3" xfId="349" xr:uid="{00000000-0005-0000-0000-000032010000}"/>
    <cellStyle name="SAPBEXHLevel2X 4" xfId="350" xr:uid="{00000000-0005-0000-0000-000033010000}"/>
    <cellStyle name="SAPBEXHLevel3" xfId="62" xr:uid="{00000000-0005-0000-0000-000034010000}"/>
    <cellStyle name="SAPBEXHLevel3 2" xfId="351" xr:uid="{00000000-0005-0000-0000-000035010000}"/>
    <cellStyle name="SAPBEXHLevel3 2 2" xfId="352" xr:uid="{00000000-0005-0000-0000-000036010000}"/>
    <cellStyle name="SAPBEXHLevel3 2 3" xfId="353" xr:uid="{00000000-0005-0000-0000-000037010000}"/>
    <cellStyle name="SAPBEXHLevel3 3" xfId="354" xr:uid="{00000000-0005-0000-0000-000038010000}"/>
    <cellStyle name="SAPBEXHLevel3 4" xfId="355" xr:uid="{00000000-0005-0000-0000-000039010000}"/>
    <cellStyle name="SAPBEXHLevel3X" xfId="63" xr:uid="{00000000-0005-0000-0000-00003A010000}"/>
    <cellStyle name="SAPBEXHLevel3X 2" xfId="356" xr:uid="{00000000-0005-0000-0000-00003B010000}"/>
    <cellStyle name="SAPBEXHLevel3X 2 2" xfId="357" xr:uid="{00000000-0005-0000-0000-00003C010000}"/>
    <cellStyle name="SAPBEXHLevel3X 2 3" xfId="358" xr:uid="{00000000-0005-0000-0000-00003D010000}"/>
    <cellStyle name="SAPBEXHLevel3X 3" xfId="359" xr:uid="{00000000-0005-0000-0000-00003E010000}"/>
    <cellStyle name="SAPBEXHLevel3X 4" xfId="360" xr:uid="{00000000-0005-0000-0000-00003F010000}"/>
    <cellStyle name="SAPBEXinputData" xfId="361" xr:uid="{00000000-0005-0000-0000-000040010000}"/>
    <cellStyle name="SAPBEXinputData 2" xfId="362" xr:uid="{00000000-0005-0000-0000-000041010000}"/>
    <cellStyle name="SAPBEXinputData 3" xfId="363" xr:uid="{00000000-0005-0000-0000-000042010000}"/>
    <cellStyle name="SAPBEXItemHeader" xfId="364" xr:uid="{00000000-0005-0000-0000-000043010000}"/>
    <cellStyle name="SAPBEXresData" xfId="64" xr:uid="{00000000-0005-0000-0000-000044010000}"/>
    <cellStyle name="SAPBEXresData 2" xfId="365" xr:uid="{00000000-0005-0000-0000-000045010000}"/>
    <cellStyle name="SAPBEXresData 2 2" xfId="366" xr:uid="{00000000-0005-0000-0000-000046010000}"/>
    <cellStyle name="SAPBEXresData 2 3" xfId="367" xr:uid="{00000000-0005-0000-0000-000047010000}"/>
    <cellStyle name="SAPBEXresData 3" xfId="368" xr:uid="{00000000-0005-0000-0000-000048010000}"/>
    <cellStyle name="SAPBEXresData 4" xfId="369" xr:uid="{00000000-0005-0000-0000-000049010000}"/>
    <cellStyle name="SAPBEXresDataEmph" xfId="65" xr:uid="{00000000-0005-0000-0000-00004A010000}"/>
    <cellStyle name="SAPBEXresDataEmph 2" xfId="370" xr:uid="{00000000-0005-0000-0000-00004B010000}"/>
    <cellStyle name="SAPBEXresDataEmph 2 2" xfId="371" xr:uid="{00000000-0005-0000-0000-00004C010000}"/>
    <cellStyle name="SAPBEXresDataEmph 2 3" xfId="372" xr:uid="{00000000-0005-0000-0000-00004D010000}"/>
    <cellStyle name="SAPBEXresDataEmph 3" xfId="373" xr:uid="{00000000-0005-0000-0000-00004E010000}"/>
    <cellStyle name="SAPBEXresDataEmph 4" xfId="374" xr:uid="{00000000-0005-0000-0000-00004F010000}"/>
    <cellStyle name="SAPBEXresItem" xfId="66" xr:uid="{00000000-0005-0000-0000-000050010000}"/>
    <cellStyle name="SAPBEXresItem 2" xfId="375" xr:uid="{00000000-0005-0000-0000-000051010000}"/>
    <cellStyle name="SAPBEXresItem 2 2" xfId="376" xr:uid="{00000000-0005-0000-0000-000052010000}"/>
    <cellStyle name="SAPBEXresItem 2 3" xfId="377" xr:uid="{00000000-0005-0000-0000-000053010000}"/>
    <cellStyle name="SAPBEXresItem 3" xfId="378" xr:uid="{00000000-0005-0000-0000-000054010000}"/>
    <cellStyle name="SAPBEXresItem 4" xfId="379" xr:uid="{00000000-0005-0000-0000-000055010000}"/>
    <cellStyle name="SAPBEXresItemX" xfId="67" xr:uid="{00000000-0005-0000-0000-000056010000}"/>
    <cellStyle name="SAPBEXresItemX 2" xfId="380" xr:uid="{00000000-0005-0000-0000-000057010000}"/>
    <cellStyle name="SAPBEXresItemX 2 2" xfId="381" xr:uid="{00000000-0005-0000-0000-000058010000}"/>
    <cellStyle name="SAPBEXresItemX 2 3" xfId="382" xr:uid="{00000000-0005-0000-0000-000059010000}"/>
    <cellStyle name="SAPBEXresItemX 3" xfId="383" xr:uid="{00000000-0005-0000-0000-00005A010000}"/>
    <cellStyle name="SAPBEXresItemX 4" xfId="384" xr:uid="{00000000-0005-0000-0000-00005B010000}"/>
    <cellStyle name="SAPBEXstdData" xfId="68" xr:uid="{00000000-0005-0000-0000-00005C010000}"/>
    <cellStyle name="SAPBEXstdData 2" xfId="385" xr:uid="{00000000-0005-0000-0000-00005D010000}"/>
    <cellStyle name="SAPBEXstdData 2 2" xfId="386" xr:uid="{00000000-0005-0000-0000-00005E010000}"/>
    <cellStyle name="SAPBEXstdData 2 3" xfId="387" xr:uid="{00000000-0005-0000-0000-00005F010000}"/>
    <cellStyle name="SAPBEXstdData 3" xfId="388" xr:uid="{00000000-0005-0000-0000-000060010000}"/>
    <cellStyle name="SAPBEXstdData 4" xfId="389" xr:uid="{00000000-0005-0000-0000-000061010000}"/>
    <cellStyle name="SAPBEXstdDataEmph" xfId="69" xr:uid="{00000000-0005-0000-0000-000062010000}"/>
    <cellStyle name="SAPBEXstdDataEmph 2" xfId="390" xr:uid="{00000000-0005-0000-0000-000063010000}"/>
    <cellStyle name="SAPBEXstdDataEmph 2 2" xfId="391" xr:uid="{00000000-0005-0000-0000-000064010000}"/>
    <cellStyle name="SAPBEXstdDataEmph 2 3" xfId="392" xr:uid="{00000000-0005-0000-0000-000065010000}"/>
    <cellStyle name="SAPBEXstdDataEmph 3" xfId="393" xr:uid="{00000000-0005-0000-0000-000066010000}"/>
    <cellStyle name="SAPBEXstdDataEmph 4" xfId="394" xr:uid="{00000000-0005-0000-0000-000067010000}"/>
    <cellStyle name="SAPBEXstdItem" xfId="31" xr:uid="{00000000-0005-0000-0000-000068010000}"/>
    <cellStyle name="SAPBEXstdItem 2" xfId="395" xr:uid="{00000000-0005-0000-0000-000069010000}"/>
    <cellStyle name="SAPBEXstdItem 2 2" xfId="396" xr:uid="{00000000-0005-0000-0000-00006A010000}"/>
    <cellStyle name="SAPBEXstdItem 2 3" xfId="397" xr:uid="{00000000-0005-0000-0000-00006B010000}"/>
    <cellStyle name="SAPBEXstdItem 2 4" xfId="398" xr:uid="{00000000-0005-0000-0000-00006C010000}"/>
    <cellStyle name="SAPBEXstdItem 3" xfId="399" xr:uid="{00000000-0005-0000-0000-00006D010000}"/>
    <cellStyle name="SAPBEXstdItem 3 2" xfId="400" xr:uid="{00000000-0005-0000-0000-00006E010000}"/>
    <cellStyle name="SAPBEXstdItem 4" xfId="401" xr:uid="{00000000-0005-0000-0000-00006F010000}"/>
    <cellStyle name="SAPBEXstdItem 5" xfId="70" xr:uid="{00000000-0005-0000-0000-000070010000}"/>
    <cellStyle name="SAPBEXstdItemX" xfId="71" xr:uid="{00000000-0005-0000-0000-000071010000}"/>
    <cellStyle name="SAPBEXstdItemX 2" xfId="402" xr:uid="{00000000-0005-0000-0000-000072010000}"/>
    <cellStyle name="SAPBEXstdItemX 2 2" xfId="403" xr:uid="{00000000-0005-0000-0000-000073010000}"/>
    <cellStyle name="SAPBEXstdItemX 2 3" xfId="404" xr:uid="{00000000-0005-0000-0000-000074010000}"/>
    <cellStyle name="SAPBEXstdItemX 2 4" xfId="405" xr:uid="{00000000-0005-0000-0000-000075010000}"/>
    <cellStyle name="SAPBEXstdItemX 3" xfId="406" xr:uid="{00000000-0005-0000-0000-000076010000}"/>
    <cellStyle name="SAPBEXstdItemX 4" xfId="407" xr:uid="{00000000-0005-0000-0000-000077010000}"/>
    <cellStyle name="SAPBEXstdItemX 5" xfId="408" xr:uid="{00000000-0005-0000-0000-000078010000}"/>
    <cellStyle name="SAPBEXtitle" xfId="72" xr:uid="{00000000-0005-0000-0000-000079010000}"/>
    <cellStyle name="SAPBEXtitle 2" xfId="409" xr:uid="{00000000-0005-0000-0000-00007A010000}"/>
    <cellStyle name="SAPBEXtitle 2 2" xfId="410" xr:uid="{00000000-0005-0000-0000-00007B010000}"/>
    <cellStyle name="SAPBEXtitle 2 3" xfId="411" xr:uid="{00000000-0005-0000-0000-00007C010000}"/>
    <cellStyle name="SAPBEXtitle 2 4" xfId="412" xr:uid="{00000000-0005-0000-0000-00007D010000}"/>
    <cellStyle name="SAPBEXtitle 3" xfId="413" xr:uid="{00000000-0005-0000-0000-00007E010000}"/>
    <cellStyle name="SAPBEXtitle 4" xfId="414" xr:uid="{00000000-0005-0000-0000-00007F010000}"/>
    <cellStyle name="SAPBEXtitle 5" xfId="415" xr:uid="{00000000-0005-0000-0000-000080010000}"/>
    <cellStyle name="SAPBEXunassignedItem" xfId="416" xr:uid="{00000000-0005-0000-0000-000081010000}"/>
    <cellStyle name="SAPBEXundefined" xfId="73" xr:uid="{00000000-0005-0000-0000-000082010000}"/>
    <cellStyle name="SAPBEXundefined 2" xfId="417" xr:uid="{00000000-0005-0000-0000-000083010000}"/>
    <cellStyle name="SAPBEXundefined 2 2" xfId="418" xr:uid="{00000000-0005-0000-0000-000084010000}"/>
    <cellStyle name="SAPBEXundefined 2 3" xfId="419" xr:uid="{00000000-0005-0000-0000-000085010000}"/>
    <cellStyle name="SAPBEXundefined 3" xfId="420" xr:uid="{00000000-0005-0000-0000-000086010000}"/>
    <cellStyle name="SAPBEXundefined 4" xfId="421" xr:uid="{00000000-0005-0000-0000-000087010000}"/>
    <cellStyle name="SAPBorder" xfId="19" xr:uid="{00000000-0005-0000-0000-000088010000}"/>
    <cellStyle name="SAPDataCell" xfId="2" xr:uid="{00000000-0005-0000-0000-000089010000}"/>
    <cellStyle name="SAPDataRemoved" xfId="429" xr:uid="{72E8CF8B-C6E7-4BBE-A450-33CDE92FA209}"/>
    <cellStyle name="SAPDataTotalCell" xfId="3" xr:uid="{00000000-0005-0000-0000-00008A010000}"/>
    <cellStyle name="SAPDimensionCell" xfId="1" xr:uid="{00000000-0005-0000-0000-00008B010000}"/>
    <cellStyle name="SAPEditableDataCell" xfId="4" xr:uid="{00000000-0005-0000-0000-00008C010000}"/>
    <cellStyle name="SAPEditableDataTotalCell" xfId="7" xr:uid="{00000000-0005-0000-0000-00008D010000}"/>
    <cellStyle name="SAPEmphasized" xfId="29" xr:uid="{00000000-0005-0000-0000-00008E010000}"/>
    <cellStyle name="SAPEmphasizedTotal" xfId="30" xr:uid="{00000000-0005-0000-0000-00008F010000}"/>
    <cellStyle name="SAPError" xfId="430" xr:uid="{A9880416-FE45-454F-AE53-EF5673383322}"/>
    <cellStyle name="SAPExceptionLevel1" xfId="10" xr:uid="{00000000-0005-0000-0000-000090010000}"/>
    <cellStyle name="SAPExceptionLevel2" xfId="11" xr:uid="{00000000-0005-0000-0000-000091010000}"/>
    <cellStyle name="SAPExceptionLevel3" xfId="12" xr:uid="{00000000-0005-0000-0000-000092010000}"/>
    <cellStyle name="SAPExceptionLevel4" xfId="13" xr:uid="{00000000-0005-0000-0000-000093010000}"/>
    <cellStyle name="SAPExceptionLevel5" xfId="14" xr:uid="{00000000-0005-0000-0000-000094010000}"/>
    <cellStyle name="SAPExceptionLevel6" xfId="15" xr:uid="{00000000-0005-0000-0000-000095010000}"/>
    <cellStyle name="SAPExceptionLevel7" xfId="16" xr:uid="{00000000-0005-0000-0000-000096010000}"/>
    <cellStyle name="SAPExceptionLevel8" xfId="17" xr:uid="{00000000-0005-0000-0000-000097010000}"/>
    <cellStyle name="SAPExceptionLevel9" xfId="18" xr:uid="{00000000-0005-0000-0000-000098010000}"/>
    <cellStyle name="SAPGroupingFillCell" xfId="428" xr:uid="{3F212206-1889-4E04-AAF5-1ED6B9CC62AF}"/>
    <cellStyle name="SAPHierarchyCell" xfId="22" xr:uid="{00000000-0005-0000-0000-000099010000}"/>
    <cellStyle name="SAPHierarchyCell0" xfId="24" xr:uid="{00000000-0005-0000-0000-00009A010000}"/>
    <cellStyle name="SAPHierarchyCell1" xfId="25" xr:uid="{00000000-0005-0000-0000-00009B010000}"/>
    <cellStyle name="SAPHierarchyCell2" xfId="26" xr:uid="{00000000-0005-0000-0000-00009C010000}"/>
    <cellStyle name="SAPHierarchyCell3" xfId="27" xr:uid="{00000000-0005-0000-0000-00009D010000}"/>
    <cellStyle name="SAPHierarchyCell4" xfId="28" xr:uid="{00000000-0005-0000-0000-00009E010000}"/>
    <cellStyle name="SAPHierarchyOddCell" xfId="23" xr:uid="{00000000-0005-0000-0000-00009F010000}"/>
    <cellStyle name="SAPLockedDataCell" xfId="6" xr:uid="{00000000-0005-0000-0000-0000A0010000}"/>
    <cellStyle name="SAPLockedDataTotalCell" xfId="9" xr:uid="{00000000-0005-0000-0000-0000A1010000}"/>
    <cellStyle name="SAPMemberCell" xfId="20" xr:uid="{00000000-0005-0000-0000-0000A2010000}"/>
    <cellStyle name="SAPMemberTotalCell" xfId="21" xr:uid="{00000000-0005-0000-0000-0000A3010000}"/>
    <cellStyle name="SAPMessageText" xfId="431" xr:uid="{CD61E7CE-57DA-4787-B7B6-01B3D480A7B4}"/>
    <cellStyle name="SAPReadonlyDataCell" xfId="5" xr:uid="{00000000-0005-0000-0000-0000A4010000}"/>
    <cellStyle name="SAPReadonlyDataTotalCell" xfId="8" xr:uid="{00000000-0005-0000-0000-0000A5010000}"/>
    <cellStyle name="Sheet Title" xfId="422" xr:uid="{00000000-0005-0000-0000-0000A6010000}"/>
    <cellStyle name="Title 2" xfId="423" xr:uid="{00000000-0005-0000-0000-0000A7010000}"/>
    <cellStyle name="Total 2" xfId="424" xr:uid="{00000000-0005-0000-0000-0000A8010000}"/>
    <cellStyle name="Total 2 2" xfId="425" xr:uid="{00000000-0005-0000-0000-0000A9010000}"/>
    <cellStyle name="Warning Text 2" xfId="426" xr:uid="{00000000-0005-0000-0000-0000AA010000}"/>
    <cellStyle name="Warning Text 2 2" xfId="427" xr:uid="{00000000-0005-0000-0000-0000AB010000}"/>
  </cellStyles>
  <dxfs count="0"/>
  <tableStyles count="0" defaultTableStyle="TableStyleMedium2" defaultPivotStyle="PivotStyleLight16"/>
  <colors>
    <mruColors>
      <color rgb="FFFFFFCC"/>
      <color rgb="FF0000FF"/>
      <color rgb="FF004BB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63" Type="http://schemas.openxmlformats.org/officeDocument/2006/relationships/externalLink" Target="externalLinks/externalLink58.xml"/><Relationship Id="rId84" Type="http://schemas.openxmlformats.org/officeDocument/2006/relationships/externalLink" Target="externalLinks/externalLink79.xml"/><Relationship Id="rId138" Type="http://schemas.openxmlformats.org/officeDocument/2006/relationships/externalLink" Target="externalLinks/externalLink133.xml"/><Relationship Id="rId159" Type="http://schemas.openxmlformats.org/officeDocument/2006/relationships/calcChain" Target="calcChain.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53" Type="http://schemas.openxmlformats.org/officeDocument/2006/relationships/externalLink" Target="externalLinks/externalLink48.xml"/><Relationship Id="rId74" Type="http://schemas.openxmlformats.org/officeDocument/2006/relationships/externalLink" Target="externalLinks/externalLink69.xml"/><Relationship Id="rId128" Type="http://schemas.openxmlformats.org/officeDocument/2006/relationships/externalLink" Target="externalLinks/externalLink123.xml"/><Relationship Id="rId149" Type="http://schemas.openxmlformats.org/officeDocument/2006/relationships/externalLink" Target="externalLinks/externalLink144.xml"/><Relationship Id="rId5" Type="http://schemas.openxmlformats.org/officeDocument/2006/relationships/worksheet" Target="worksheets/sheet5.xml"/><Relationship Id="rId95" Type="http://schemas.openxmlformats.org/officeDocument/2006/relationships/externalLink" Target="externalLinks/externalLink90.xml"/><Relationship Id="rId160" Type="http://schemas.openxmlformats.org/officeDocument/2006/relationships/customXml" Target="../customXml/item1.xml"/><Relationship Id="rId22" Type="http://schemas.openxmlformats.org/officeDocument/2006/relationships/externalLink" Target="externalLinks/externalLink17.xml"/><Relationship Id="rId43" Type="http://schemas.openxmlformats.org/officeDocument/2006/relationships/externalLink" Target="externalLinks/externalLink38.xml"/><Relationship Id="rId64" Type="http://schemas.openxmlformats.org/officeDocument/2006/relationships/externalLink" Target="externalLinks/externalLink59.xml"/><Relationship Id="rId118" Type="http://schemas.openxmlformats.org/officeDocument/2006/relationships/externalLink" Target="externalLinks/externalLink113.xml"/><Relationship Id="rId139" Type="http://schemas.openxmlformats.org/officeDocument/2006/relationships/externalLink" Target="externalLinks/externalLink134.xml"/><Relationship Id="rId85" Type="http://schemas.openxmlformats.org/officeDocument/2006/relationships/externalLink" Target="externalLinks/externalLink80.xml"/><Relationship Id="rId150" Type="http://schemas.openxmlformats.org/officeDocument/2006/relationships/externalLink" Target="externalLinks/externalLink145.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59" Type="http://schemas.openxmlformats.org/officeDocument/2006/relationships/externalLink" Target="externalLinks/externalLink54.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24" Type="http://schemas.openxmlformats.org/officeDocument/2006/relationships/externalLink" Target="externalLinks/externalLink119.xml"/><Relationship Id="rId129" Type="http://schemas.openxmlformats.org/officeDocument/2006/relationships/externalLink" Target="externalLinks/externalLink124.xml"/><Relationship Id="rId54" Type="http://schemas.openxmlformats.org/officeDocument/2006/relationships/externalLink" Target="externalLinks/externalLink49.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40" Type="http://schemas.openxmlformats.org/officeDocument/2006/relationships/externalLink" Target="externalLinks/externalLink135.xml"/><Relationship Id="rId145" Type="http://schemas.openxmlformats.org/officeDocument/2006/relationships/externalLink" Target="externalLinks/externalLink140.xml"/><Relationship Id="rId16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49" Type="http://schemas.openxmlformats.org/officeDocument/2006/relationships/externalLink" Target="externalLinks/externalLink44.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44" Type="http://schemas.openxmlformats.org/officeDocument/2006/relationships/externalLink" Target="externalLinks/externalLink39.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130" Type="http://schemas.openxmlformats.org/officeDocument/2006/relationships/externalLink" Target="externalLinks/externalLink125.xml"/><Relationship Id="rId135" Type="http://schemas.openxmlformats.org/officeDocument/2006/relationships/externalLink" Target="externalLinks/externalLink130.xml"/><Relationship Id="rId151" Type="http://schemas.openxmlformats.org/officeDocument/2006/relationships/externalLink" Target="externalLinks/externalLink146.xml"/><Relationship Id="rId156" Type="http://schemas.openxmlformats.org/officeDocument/2006/relationships/theme" Target="theme/theme1.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141" Type="http://schemas.openxmlformats.org/officeDocument/2006/relationships/externalLink" Target="externalLinks/externalLink136.xml"/><Relationship Id="rId146" Type="http://schemas.openxmlformats.org/officeDocument/2006/relationships/externalLink" Target="externalLinks/externalLink141.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16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136" Type="http://schemas.openxmlformats.org/officeDocument/2006/relationships/externalLink" Target="externalLinks/externalLink131.xml"/><Relationship Id="rId157" Type="http://schemas.openxmlformats.org/officeDocument/2006/relationships/styles" Target="styles.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52" Type="http://schemas.openxmlformats.org/officeDocument/2006/relationships/externalLink" Target="externalLinks/externalLink147.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26" Type="http://schemas.openxmlformats.org/officeDocument/2006/relationships/externalLink" Target="externalLinks/externalLink121.xml"/><Relationship Id="rId147" Type="http://schemas.openxmlformats.org/officeDocument/2006/relationships/externalLink" Target="externalLinks/externalLink142.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142" Type="http://schemas.openxmlformats.org/officeDocument/2006/relationships/externalLink" Target="externalLinks/externalLink137.xml"/><Relationship Id="rId163" Type="http://schemas.openxmlformats.org/officeDocument/2006/relationships/customXml" Target="../customXml/item4.xml"/><Relationship Id="rId3" Type="http://schemas.openxmlformats.org/officeDocument/2006/relationships/worksheet" Target="worksheets/sheet3.xml"/><Relationship Id="rId25" Type="http://schemas.openxmlformats.org/officeDocument/2006/relationships/externalLink" Target="externalLinks/externalLink20.xml"/><Relationship Id="rId46" Type="http://schemas.openxmlformats.org/officeDocument/2006/relationships/externalLink" Target="externalLinks/externalLink41.xml"/><Relationship Id="rId67" Type="http://schemas.openxmlformats.org/officeDocument/2006/relationships/externalLink" Target="externalLinks/externalLink62.xml"/><Relationship Id="rId116" Type="http://schemas.openxmlformats.org/officeDocument/2006/relationships/externalLink" Target="externalLinks/externalLink111.xml"/><Relationship Id="rId137" Type="http://schemas.openxmlformats.org/officeDocument/2006/relationships/externalLink" Target="externalLinks/externalLink132.xml"/><Relationship Id="rId158" Type="http://schemas.openxmlformats.org/officeDocument/2006/relationships/sharedStrings" Target="sharedStrings.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62" Type="http://schemas.openxmlformats.org/officeDocument/2006/relationships/externalLink" Target="externalLinks/externalLink57.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111" Type="http://schemas.openxmlformats.org/officeDocument/2006/relationships/externalLink" Target="externalLinks/externalLink106.xml"/><Relationship Id="rId132" Type="http://schemas.openxmlformats.org/officeDocument/2006/relationships/externalLink" Target="externalLinks/externalLink127.xml"/><Relationship Id="rId153" Type="http://schemas.openxmlformats.org/officeDocument/2006/relationships/externalLink" Target="externalLinks/externalLink148.xml"/><Relationship Id="rId15" Type="http://schemas.openxmlformats.org/officeDocument/2006/relationships/externalLink" Target="externalLinks/externalLink10.xml"/><Relationship Id="rId36" Type="http://schemas.openxmlformats.org/officeDocument/2006/relationships/externalLink" Target="externalLinks/externalLink31.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52" Type="http://schemas.openxmlformats.org/officeDocument/2006/relationships/externalLink" Target="externalLinks/externalLink47.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43" Type="http://schemas.openxmlformats.org/officeDocument/2006/relationships/externalLink" Target="externalLinks/externalLink138.xml"/><Relationship Id="rId148" Type="http://schemas.openxmlformats.org/officeDocument/2006/relationships/externalLink" Target="externalLinks/externalLink143.xml"/><Relationship Id="rId4" Type="http://schemas.openxmlformats.org/officeDocument/2006/relationships/worksheet" Target="worksheets/sheet4.xml"/><Relationship Id="rId9" Type="http://schemas.openxmlformats.org/officeDocument/2006/relationships/externalLink" Target="externalLinks/externalLink4.xml"/><Relationship Id="rId26" Type="http://schemas.openxmlformats.org/officeDocument/2006/relationships/externalLink" Target="externalLinks/externalLink21.xml"/><Relationship Id="rId47" Type="http://schemas.openxmlformats.org/officeDocument/2006/relationships/externalLink" Target="externalLinks/externalLink42.xml"/><Relationship Id="rId68" Type="http://schemas.openxmlformats.org/officeDocument/2006/relationships/externalLink" Target="externalLinks/externalLink63.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externalLink" Target="externalLinks/externalLink128.xml"/><Relationship Id="rId154" Type="http://schemas.openxmlformats.org/officeDocument/2006/relationships/externalLink" Target="externalLinks/externalLink149.xml"/><Relationship Id="rId16" Type="http://schemas.openxmlformats.org/officeDocument/2006/relationships/externalLink" Target="externalLinks/externalLink11.xml"/><Relationship Id="rId37" Type="http://schemas.openxmlformats.org/officeDocument/2006/relationships/externalLink" Target="externalLinks/externalLink32.xml"/><Relationship Id="rId58" Type="http://schemas.openxmlformats.org/officeDocument/2006/relationships/externalLink" Target="externalLinks/externalLink53.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44" Type="http://schemas.openxmlformats.org/officeDocument/2006/relationships/externalLink" Target="externalLinks/externalLink139.xml"/><Relationship Id="rId90" Type="http://schemas.openxmlformats.org/officeDocument/2006/relationships/externalLink" Target="externalLinks/externalLink85.xml"/><Relationship Id="rId27" Type="http://schemas.openxmlformats.org/officeDocument/2006/relationships/externalLink" Target="externalLinks/externalLink22.xml"/><Relationship Id="rId48" Type="http://schemas.openxmlformats.org/officeDocument/2006/relationships/externalLink" Target="externalLinks/externalLink43.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34" Type="http://schemas.openxmlformats.org/officeDocument/2006/relationships/externalLink" Target="externalLinks/externalLink129.xml"/><Relationship Id="rId80" Type="http://schemas.openxmlformats.org/officeDocument/2006/relationships/externalLink" Target="externalLinks/externalLink75.xml"/><Relationship Id="rId155" Type="http://schemas.openxmlformats.org/officeDocument/2006/relationships/externalLink" Target="externalLinks/externalLink15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TPAUL~1.HOB\LOCALS~1\Temp\notes6030C8\TEMP\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evenue%20Management\PreMarketOpen\PV%20Model%20%20March%202002%20Rates.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LBO%20Model%20ii.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cafe.nexteraenergy.com/sharepoint/hr/totalrewards/fplgroupcomp/Performance%20Rewards/1.0%20Preparation/2017/1.8%20Testing/Exec-Merit_Audit_Report%20Test%20Book.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U:\Escalations\2001\2000-01Actual%20EscalationsFINALrevdk.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Pension%20support\2007%20forecast\CPP%20EI\CPP%20EI%20Payment%202006.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Mario\Anne\Pension%20support\Pension%20Payment%20Allocation\2012\Pension%20Payment%20Allocation-2012%20HydroOne%20Benefits%20Forecast%20-%20Base%20Scenario%20@5.25%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DOCUME~1\185056\LOCALS~1\Temp\Temporary%20Directory%202%20for%20RMDx%20BP061208b.zip\TEMP\FINAL%2004-01%20COP%20Variance%20Data.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DOCUME~1\185056\LOCALS~1\Temp\Temporary%20Directory%202%20for%20RMDx%20BP061208b.zip\TEMP\DRAFT%232%2003-09%20Data%20for%20Sep-03%20Preliminary%20IMO%20Invoice%20Estimate.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C:\DOCUME~1\185056\LOCALS~1\Temp\Temporary%20Directory%202%20for%20RMDx%20BP061208b.zip\TEMP\Apr-03%20IMO%20Invoice%20Estimate%20Data%20(5%20business%20day%20after%20month%20en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DOCUME~1\TPAUL~1.HOB\LOCALS~1\Temp\notes6030C8\REPORTNG\Integration\2000\05-2000\SLA%20Reporting%20Input.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Documents%20and%20Settings\184994\Local%20Settings\Temporary%20Internet%20Files\OLKA1\CCCM%202007-11%20060512%2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cafe.nexteraenergy.com/VOL1/COMBCYC/PMG/performance/UNIT4PRF.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A:\TEMP\MODELKEY.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C:\TEMP\HydroOne%20Benefits%20Forecast%20%20Mar-17-04%2010pm.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0705milpfv02\202424$\REGULATORY%20FINANCE%20SUPPORT\2008%20Reg%20Asset%20YTD%20LTD%20Reports%20MM\Nov%20Dec%2008\2008-11%20Regulatory%20Assets%20Report%20LTD.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nee.sharepoint.com/0705milpfv02/202424$/REGULATORY%20FINANCE%20SUPPORT/2008%20Reg%20Asset%20YTD%20LTD%20Reports%20MM/Nov%20Dec%2008/2008-11%20Regulatory%20Assets%20Report%20LTD.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C:\Mario\Anne\Pension%20support\payroll%20benefit%20fcst%20model\2008%20version\HydroOneBenefitsForecast_Ver_08C_Dec%2012%20%20.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MyDataFPL\user$\change%20of%20control\CIC%20Payout%20PSA%20&amp;%20SVA%20excluding%20Top%208%20for%20Payroll.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Users\msavoy001\Documentum\Viewed\SR&amp;ED%20Projects%202012%20-%20MASTER_24.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fs700\user\nVision\iscextss.xnv"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nee-my.sharepoint.com/Users/jph07aj/AppData/Local/Microsoft/Windows/INetCache/Content.Outlook/MQG1QAE9/NHT%20PTF%20ATRR-Jun%201%202020%20-May%2031%202021%20Rates%20Draft.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ccollet\New%20Models\newmode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ccounting\2014\Bad%20Debt\2014-12\Dual%20bill%20in%20POR%20states.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sites\400\4050\2016-2018\2017\Tax%20Returns\Bruce%20to%20Milton\B2M%20Limited%20Partnership\C%20-%20WPs\Final%20Provision%20and%20Tax%20WPs\2017-12-31%20-%20Tax%20Provision%20B2M%20w%20partner%20equity.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C:\DOCUME~1\TPAUL~1.HOB\LOCALS~1\Temp\notes6030C8\WINNT\Profiles\396116\Desktop\based%20pensionable%20earnings%20for%20Q4%202002.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0702MILPFV\819770$\Market%20Ready\market%20ready-cost,int,amort\main%20worksheets\interest%20improve%20&amp;%20amort%20of%20DX%20capital%20approved%20&amp;%20non-approved%20after%20adj.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nee.sharepoint.com/0702MILPFV/819770$/Market%20Ready/market%20ready-cost,int,amort/main%20worksheets/interest%20improve%20&amp;%20amort%20of%20DX%20capital%20approved%20&amp;%20non-approved%20after%20adj.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C:\DOCUME~1\TPAUL~1.HOB\LOCALS~1\Temp\notes6030C8\TEMP\RMDx%20CD030429a%20BP030429a%20ACMar030410.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vortex-ho3\financebusinessplanning\2012-2016%20CF&amp;S\Cost%20Allocation\CCCM%20BP2012-16%20v044%20(remove%20circular%20reference).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nee.sharepoint.com/vortex-ho3/financebusinessplanning/2012-2016%20CF&amp;S/Cost%20Allocation/CCCM%20BP2012-16%20v044%20(remove%20circular%20reference).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vortex-ho3\financebusinessplanning\Users\Howard\Documents\Hydro%20One%202011\CCCM%20BP2012-16%20v047.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nee.sharepoint.com/vortex-ho3/financebusinessplanning/Users/Howard/Documents/Hydro%20One%202011/CCCM%20BP2012-16%20v047.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0701milpfv\486465$\Time%20_%20Cost%20Allocation\2004%2011%20AM%20Allocation\Time%20Allocation%20Study%20Summar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ites\400\4050\Year-2013-Present\2015\Tax%20Returns\Provision%20to%20Return-%20Current%20and%20Deferred\9.%20Haldimand\2015-10-31%20TRUE%20UP%20%20HCHI%20Tax%20Provision.xlsm"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nee.sharepoint.com/0701milpfv/486465$/Time%20_%20Cost%20Allocation/2004%2011%20AM%20Allocation/Time%20Allocation%20Study%20Summary.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CORPFIN\ERHARD\TRAINING\1997%20Analyst%20Training\train-mod_v1.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C:\DOCUME~1\185056\LOCALS~1\Temp\Temporary%20Directory%202%20for%20RMDx%20BP061208b.zip\TEMP\v2%20DRAFT%2004-02%20COP%20Variance%20Data.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C:\DOCUME~1\TPAUL~1.HOB\LOCALS~1\Temp\notes6030C8\TEMP\Journal%20Entries\PeopleSoft%20V8\GL%20JOURNAL%20TEMPLATE-Data%20Validation.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MyDataFPL\user$\FPL%20COMP\Long%20Term%20Incentive\2013%20Modeling\Copy%20of%202013%20PSA%20Perf%20Dollar%20Modeling%20FPL%20FPLES%20NEE%20Aviation%20v3.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C:\Reporting\Overhead%20Cap%20Rate\2014%20Overhead%20Cap\Step%200-Acc%20File\DRAFT%20AccomplishmentFile_2013-09-18h11m25s43.xlsm"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Documents%20and%20Settings\203960\Local%20Settings\Temporary%20Internet%20Files\OLK1F\Current%20Tax%20Model%20-%20Nadine%20Clarke.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http://cafe.nexteraenergy.com/sharepoint/hr/totalrewards/fplgroupcomp/Performance%20Rewards/1.0%20Preparation/2016/1.8%20Testing/Audit%20Query%20Test%20Log%20qa.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Shared_Files\2009_tax\Provision%20-%20Year%20End%20jan%2011\Notes\2009%20tax%20provision%20v%201%20xls%20-tax%20notes%20modified%20for%20Provision%20to%20Return.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PCDOCS\VT16819\ICIX\7zjf01_.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ocuments%20and%20Settings\Ray.Hankinson\My%20Documents\My%20Data%20X\Cost\1-Equip%20Costs\Gascomp-x.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TEMP\June22_model.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C:\Users\CXZ05BL\AppData\Local\Microsoft\Windows\Temporary%20Internet%20Files\Content.Outlook\JUBXHTW8\RZ%20WITH%20PRORATIONS%20Calcs%20for%20increased%20pools%20as%20of%209_5_14%20w%20current%20salaries%20rev1.xlsx"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Budgets\2007%20Budget\2007%20Income%20and%20Expense%20Budget%20trending.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C:\sites\400\4050\2013-2015\2015\Tax%20Returns\Provision%20to%20Return-%20Current%20and%20Deferred\6.%20Bruce%20to%20Milton\2015-12-31%20%20Amended%20CMT%20TRUE%20UP%20Bruce%20to%20Milton%20-%20Tax%20Provision%20v2.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vortex-ho3\financebusinessplanning\2012-2016%20CF&amp;S\Cost%20Allocation\CCCM%20BP2012-16%20v046%20(new%20Telecom%20dollars%20and%20smart%20meter%20under%20Telecom).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ttps://nee.sharepoint.com/vortex-ho3/financebusinessplanning/2012-2016%20CF&amp;S/Cost%20Allocation/CCCM%20BP2012-16%20v046%20(new%20Telecom%20dollars%20and%20smart%20meter%20under%20Telecom).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G:\Q4%202005\900-MSCA2005-2005-12-30%20jan%209%20pm%20with%20capex%20final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Documents%20and%20Settings\210364\Local%20Settings\Temporary%20Internet%20Files\OLK9\CCCM%202006%20Final%20(3).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C:\DOCUME~1\TPAUL~1.HOB\LOCALS~1\Temp\notes6030C8\TEMP\HydroOne%20Benefits%20Forecast%20%20May-29-03.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Hob2\accounting\Accounting%20Files\Peoples%20Soft%20Accts\Matrix%20to%20PeopleSof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ecision%20Support\WWL%20396116\Hydro%20One%202006-2010%20Benefits%20Forecast%20(Confidential)\HydroOne%20Benefits%20Forecast%20%20Ver%2005A%20(DRAFT)%20%20Nov-02-04%208am.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nee.sharepoint.com/Hob2/accounting/Accounting%20Files/Peoples%20Soft%20Accts/Matrix%20to%20PeopleSof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0705milpfv02\202424$\Documents%20and%20Settings\Anne\My%20Documents\Inergi\Recovery%20Support\2006%20OU%20report\08-06\Reports\Over%20Under%20Repor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nee.sharepoint.com/0705milpfv02/202424$/Documents%20and%20Settings/Anne/My%20Documents/Inergi/Recovery%20Support/2006%20OU%20report/08-06/Reports/Over%20Under%20Repor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1\TPAUL~1.HOB\LOCALS~1\Temp\notes6030C8\TEMP\Directs%20and%20LDCs%20Actuals%20-%20J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1\TPAUL~1.HOB\LOCALS~1\Temp\notes6030C8\TEMP\Apr%20Direct%20LDC%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TPAUL~1.HOB\LOCALS~1\Temp\notes6030C8\TEMP\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1\TPAUL~1.HOB\LOCALS~1\Temp\notes6030C8\TEMP\Aug%20Direct%20LDC%20CSS%20Actual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TPAUL~1.HOB\LOCALS~1\Temp\notes6030C8\TEMP\Dec%20Direct%20LDC%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TPAUL~1.HOB\LOCALS~1\Temp\notes6030C8\TEMP\Feb%20Direct%20LDC%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1\TPAUL~1.HOB\LOCALS~1\Temp\notes6030C8\TEMP\Jan%20Direct%20LD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1\TPAUL~1.HOB\LOCALS~1\Temp\notes6030C8\TEMP\July%20Direct%20LDC%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1\TPAUL~1.HOB\LOCALS~1\Temp\notes6030C8\TEMP\June%20Direct%20LDC%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1\TPAUL~1.HOB\LOCALS~1\Temp\notes6030C8\TEMP\Mar%20Direct%20LDC%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1\TPAUL~1.HOB\LOCALS~1\Temp\notes6030C8\TEMP\May%20Direct%20LDC%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1\TPAUL~1.HOB\LOCALS~1\Temp\notes6030C8\TEMP\Nov%20Direct%20LDC%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1\TPAUL~1.HOB\LOCALS~1\Temp\notes6030C8\TEMP\Oct%20Direct%20LDC%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guajpae1\Local%20Settings\Temporary%20Internet%20Files\OLK17\03%202005%20StorageClosePackag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OCUME~1\TPAUL~1.HOB\LOCALS~1\Temp\notes6030C8\TEMP\Sept%20Direct%20LDC%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Anne\Pension%20support\OPRB-OPEB%20Quarterly%20Analysis\2013\Q2\2013%20summary%20for%20%20pension%20and%20benefit%20-Mar%20201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Anne\Pension%20support\OPRB-OPEB%20Quarterly%20Analysis\2013\Q3\2013%20summary%20for%20%20pension%20and%20benefit%20-%20Sep%20%20%20201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Anne\Pension%20support\OPRB-OPEB%20Quarterly%20Analysis\2010\Q3\2010%20summary%20for%20%20pension%20and%20benefit%20-July%2018%20201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Pension%20&amp;%20OPEB\2014\12%20Dec%202014\2014%20summary%20for%20%20pension%20and%20benefit%20-%20Q4%202014-%20revised.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1\TPAUL~1.HOB\LOCALS~1\Temp\notes6030C8\TEMP\Retail%20and%20MEU%20Actuals%20-%20Ja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1\TPAUL~1.HOB\LOCALS~1\Temp\notes6030C8\TEMP\Apr%20CSS%20Actual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1\TPAUL~1.HOB\LOCALS~1\Temp\notes6030C8\TEMP\Aug%20CSS%20Actua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OCUME~1\TPAUL~1.HOB\LOCALS~1\Temp\notes6030C8\TEMP\Dec%20CSS%20Actual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OCUME~1\TPAUL~1.HOB\LOCALS~1\Temp\notes6030C8\TEMP\Feb%20CSS%20Actua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afe.nexteraenergy.com/HOME/FL%20Expansion/South%20of%20Martin/May%202014%20First%20Cut/C.Home.RemoteAccess.exu0ocl/040609%20FUEL%20COST%20RECOVERY%20-%20IRP%20SHORT%20&amp;%20LONG-TERM%20FOSSIL%20FUEL%20PRICE%20FORECA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OCUME~1\TPAUL~1.HOB\LOCALS~1\Temp\notes6030C8\TEMP\Jan%20CSS%20Actual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DOCUME~1\TPAUL~1.HOB\LOCALS~1\Temp\notes6030C8\TEMP\July%20CSS%20Actual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1\TPAUL~1.HOB\LOCALS~1\Temp\notes6030C8\TEMP\June%20CSS%20Actual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1\TPAUL~1.HOB\LOCALS~1\Temp\notes6030C8\TEMP\Mar%20CSS%20Actual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1\TPAUL~1.HOB\LOCALS~1\Temp\notes6030C8\TEMP\May%20CSS%20Actual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1\TPAUL~1.HOB\LOCALS~1\Temp\notes6030C8\TEMP\Nov%20CSS%20Actual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DOCUME~1\TPAUL~1.HOB\LOCALS~1\Temp\notes6030C8\TEMP\Oct%20CSS%20Actual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1\TPAUL~1.HOB\LOCALS~1\Temp\notes6030C8\TEMP\Sept%20CSS%20Actual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2006\CF&amp;S%20%20Monthly%20Reports\04-April\CFS%20Management%20Reports\CFS_Corp%20Level%20Adj%20model%20Apr%20prelim%20@%20May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aipprod.corp.hydroone.com/AIPPROD/CopperLeaf5/ReportOutput/Pickup/D6C2DF90F0A243838A994E8B1E4D0B02/DriverSummary_2013-07-31h06m52s2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Financing%20Plan\2009\Documents%20and%20Settings\pkettles\My%20Documents\By%20State\Minnesota\Documents%20and%20Settings\mnguyen\My%20Documents\car.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176532\AppData\Local\Microsoft\Windows\Temporary%20Internet%20Files\Content.Outlook\TQZE612L\2013-19%20HydroOne%20Benefits%20Forecast%20-%20July%20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2.05%20Cost%20Allocation%20Model%20Upgrading%20Project\CCAM%202007-11%20060512%202007-2011%20(Printing%20-%20Rudde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Documents%20and%20Settings\180728\Local%20Settings\Temporary%20Internet%20Files\OLKCA\2007%20summary%20for%20%20pension%20and%20benefit%20Dec%2013%20for%20Pensioner%20GLI%20accru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0705milpfv02\202424$\Documents%20and%20Settings\176532\Local%20Settings\Temporary%20Internet%20Files\OLKE7\HydroOneBenefitsForecast_Ver_07F%20Feb21%20%20with%20Mercer%20fcst%20payemnt%2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nee.sharepoint.com/0705milpfv02/202424$/Documents%20and%20Settings/176532/Local%20Settings/Temporary%20Internet%20Files/OLKE7/HydroOneBenefitsForecast_Ver_07F%20Feb21%20%20with%20Mercer%20fcst%20payemnt%2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05milpfv02\188862$\HydroOneBenefitsForecast_Ver_08C_Dec%2012%20(%20Final).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nee.sharepoint.com/0705milpfv02/188862$/HydroOneBenefitsForecast_Ver_08C_Dec%2012%20(%20Fin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Documents%20and%20Settings\atb0hw9\Desktop\Ab_temp\Desktop\WIP2\Hurdle_Rate_Study_2003\Hurdle_Rate_Study_2002\2002VLData\2002HRData.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0705milpfv02\202424$\TEMP\Davisville_IOWA%20%20Dx%20With%20New%20PHASE-iN_Sept29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Pension%20&amp;%20OPEB\2014\12%20Dec%202014\OPRB_OPEB_Q4_2014%20Analysis%20-%20Jan%2030%202015.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514185\Local%20Settings\Temporary%20Internet%20Files\OLKB\2006Support\Horizontal%20BP%20Supporting%20Files\WPSR%20Input%20-%20CFS_r1_Dec2004%20Final%20-%20Revised@Jan%201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COMP\INCENTIVES\SHORT%20TERM%20INCENTIVE\BUDGET\2018\Q3%202017%20STI%20(2018%20payout)%20Sensitivity%209.20.17%2011.2.17%20budget%20sensitivity.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FPL%20COMP\Bonus%20Accrual%202015%20for%20'16\nonregnuclear%20barg%2012.18.15.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My%20Documents\HON%20bypass%20current%20study\Backup-TRF&amp;LINE-Bypass%20dec1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Temp\C.Program%20Files.notes.data\Documents\FPL_2006PlngProc_Sec3_Apndx.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Meekey%20Paul\Month%20End%20Close\2009\02-2009\AR\2009-02-28\Allowance%20Calc%20-%20WO%20Over%2090%20Days%20-%202009-02-28%20alterna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P-PSOFT-P01\FINUSER\ADHOC\MSCA2005\link.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nee.sharepoint.com/AP-PSOFT-P01/FINUSER/ADHOC/MSCA2005/link.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Documents%20and%20Settings\514185\Local%20Settings\Temporary%20Internet%20Files\OLKB\CCCM%202007-11%200605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nee.sharepoint.com/0705milpfv02/202424$/TEMP/Davisville_IOWA%20%20Dx%20With%20New%20PHASE-iN_Sept29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R:\CLARK\MODELS\wacc.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Vortex-ho1\ohtel-ext\Projects\Financials\2008\Un-Consolidated\Copy%20of%20900-MSCA2005-2008-12-31%20v%2015Jan09%20incl%20Capex%20UnCon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nee.sharepoint.com/Vortex-ho1/ohtel-ext/Projects/Financials/2008/Un-Consolidated/Copy%20of%20900-MSCA2005-2008-12-31%20v%2015Jan09%20incl%20Capex%20UnCon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Q:\!!FINANCE%20files\PROJECTS\Projects\Financials\2010\HOT%20Links\Copy%20of%20900-MSCA2005-2008-12-31%20v%2015Jan09%20incl%20Capex%20HOT%20Link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nee-my.sharepoint.com/Returns/Post%202001%20returns/Tax%20Return%20Workpaper%20Files/2012/FPL%20&amp;%20SUBS/Income%20Tax/Tax%20Return%20Workpapers/TQs/12TQ18%20MSC/2012_FPL_100101_TQ18_Mixed%20Service%20Cost_TaxWorkpapers.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Anne\SMS%20Support\2013\Mar\SCS%20Variance%20Report%20Mar%202013.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N:\SAP%20BIBW\Test%20Scripts\QAP\QAP%20Q2%202009%20July%2023.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sites\400\4050\Year-2013-Present\2015\Year-End%20Provision\2015-10%20TAX%20PROVISION%20(IPO)\4.%20Telecom\2015-10-30-%20Tax%20Provision%20Telecom%20-%20V2.xlsm"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DOCUME~1\185056\LOCALS~1\Temp\Temporary%20Directory%202%20for%20RMDx%20BP061208b.zip\TEMP\COP%20Accrual%20from%20Joanna%20Lee\04-04%20Data%20for%20Accrual.xls"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MERGER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SHARED\Benefits\Benefit%20Expenses\2011\Vacation%20from%20Shared%20Drive\December%202011\hr%20vac%20liab%202005\Q2%20Vacation%20Liability%20Report.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TEMP\HydroOne%20Benefits%20Forecast%20%20Ver%2005A%20(DRAFT)%20%20Oct-14-04%2010%20am.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Co%20op%20student%20files\Taimur%20Saad\Decision%20Support\WWL%20396116\Hydro%20One%202006-2010%20Benefits%20Forecast%20(Confidential)\HydroOne%20Benefits%20Forecast%20%20Ver%2005A%20(DRAFT)%20%20Nov-02-04%208am.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DOCUME~1\TPAUL~1.HOB\LOCALS~1\Temp\notes6030C8\TEMP\DJC%20Retail%20Revenue%20020319d%20New%20LF%20020321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LBSS\LBSS\Facilities\October\2003%20Facility%20Cost%20Statement%20October.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pmisf05\vol7\_NEET\Budget_Forecast\2020%20Forecasts\09.2020\TBC\R09%20TBC%20Forecast%20Model_updated%20plan%20NI%202021-2026.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Users\207813\AppData\Local\Microsoft\Windows\Temporary%20Internet%20Files\Content.Outlook\5JHT273W\2017_Filing_Requirements_Chapter2_Appendices%20-%20APp.%202-BA.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pmisf05\vol7\_NEET\Budget_Forecast\2020%20Forecasts\12.2020\TBC\TBC%20Forecast%20VPCY_LRF%20Tab.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sites\400\4050\Year-2013-Present\2014\YE%20Tax%20Provision\Telecom\2014-12-31%20-%20Tax%20Provision%20Telecom%20IFRS%20Feb%2023.xlsm"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orp\ho\ecm_tax\Income%20Tax\2014-12-31-%20Tax%20Provisionv5%20(Jan%209TB).xlsm"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nee.sharepoint.com/corp/ho/ecm_tax/Income%20Tax/2014-12-31-%20Tax%20Provisionv5%20(Jan%209TB).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cafe.nexteraenergy.com/26.0000%20Cost/Cash%20Flow/B&amp;V%20Revenue/B&amp;V%20Revenue%200401.xlw"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TEMP\dealownership%20(revised)cip.xls"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Startup" Target="CONADM/TEST/NUTRANS/TARIFFS/FIRM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sites\400\4050\Year-2013-Present\2015\Year-End%20Provision\2015-12%20TAX%20PROVISION%20(Year%20End)\2.%20HONI\2015-12-31%20-%20HONI%20Tax%20Provision%20-%20v8.xlsm"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vortex-ho3\TaxCompliance-BPS\Shared_Files\2011_tax\2011_tax\Year%20end%20provision\Jan%2025\FITA%20December%202011%20Jan%2025%20201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nee.sharepoint.com/vortex-ho3/TaxCompliance-BPS/Shared_Files/2011_tax/2011_tax/Year%20end%20provision/Jan%2025/FITA%20December%202011%20Jan%2025%20201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DOCUME~1\TPAUL~1.HOB\LOCALS~1\Temp\notes6030C8\H1_Fin_Models\TX%20Connection%20Model%20Development\Tx%20Connection%20Model%20%20Version%2003A%20Mar-13-03%20Test%20-%20Refined%20Version.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Documents%20and%20Settings\514185\Local%20Settings\Temporary%20Internet%20Files\OLKB\2006Support\Horizontal%20BP%20Supporting%20Files\WPSR%20-%20Dec%202005%20FINAL%20@%20Jan%2011-06%20v2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Documents%20and%20Settings\179829\Local%20Settings\Temporary%20Internet%20Files\OLK187\2006%2003%20Time%20Survey%20Asset%20Mgt%20&amp;%20Etc..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184174\Local%20Settings\Temporary%20Internet%20Files\OLK6\3%20-%2006%20CCCM%20Input%20Inergi%202007-02-1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nee-my.sharepoint.com/Temp/C.Home.RemoteAccess.dam0qab/BK%203_23%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resion"/>
      <sheetName val="97PVModel"/>
      <sheetName val="Rev2002"/>
      <sheetName val="Revenue_New_PV"/>
    </sheetNames>
    <sheetDataSet>
      <sheetData sheetId="0"/>
      <sheetData sheetId="1"/>
      <sheetData sheetId="2"/>
      <sheetData sheetId="3"/>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o-sum"/>
      <sheetName val="lbo-sum2"/>
      <sheetName val="IRR"/>
      <sheetName val="lbo-p&amp;l"/>
      <sheetName val="Balance Sheet"/>
      <sheetName val="Income Statement"/>
      <sheetName val="lbo-cash"/>
      <sheetName val="lbo-debt"/>
      <sheetName val="CBM-proj"/>
      <sheetName val="(D-WE) Unitary Temp Diffs"/>
      <sheetName val="(D-CAP) Capital Temp Diffs"/>
      <sheetName val="(D-NYC) NYC Subcon Temp Dif "/>
      <sheetName val="(D-FL) Consol. Temp Diffs (FL)"/>
      <sheetName val="S-14 Wisconsin"/>
      <sheetName val="S-6 Massachusetts"/>
      <sheetName val="S-7 Minnesota"/>
      <sheetName val="S-8 New Hampshire"/>
      <sheetName val="S-10 North Dakota"/>
      <sheetName val="S-12 Texas"/>
      <sheetName val="S-16 Alabama"/>
      <sheetName val="S-17 Iowa"/>
      <sheetName val="S-1 Florida"/>
      <sheetName val="S-2 California "/>
      <sheetName val="S-5 Maine"/>
      <sheetName val="S-4 Kansas"/>
      <sheetName val="S-13 West Virginia"/>
      <sheetName val="S-18 Oklahoma"/>
      <sheetName val="S-19 Pennsylvania"/>
      <sheetName val="vlook"/>
      <sheetName val="Control"/>
      <sheetName val="Input Page"/>
      <sheetName val="Cashflow Model"/>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cedures"/>
      <sheetName val="Audit Query Test Script"/>
      <sheetName val="Field Definitions"/>
      <sheetName val="Exec Merit Audit Report"/>
      <sheetName val="FlexDataCY"/>
      <sheetName val="FlexCompCY"/>
      <sheetName val="FlexCompHIS"/>
      <sheetName val="Waivers Signed in PYs"/>
      <sheetName val="SystemLoad@1.0"/>
      <sheetName val="PrePerfPools"/>
      <sheetName val="IncentiveFunding"/>
      <sheetName val="PYFactoredPools"/>
      <sheetName val="PAPSA Config"/>
      <sheetName val="International"/>
      <sheetName val="Outstanding retention"/>
      <sheetName val="Nonpooled"/>
      <sheetName val="CompSystemLoad"/>
      <sheetName val="ZPIP_C_ATTR"/>
      <sheetName val="ZEXMRRNG_ATTR"/>
      <sheetName val="ZPYSCLLVL_FF_ATTR"/>
      <sheetName val="Dropdown"/>
      <sheetName val="2013 LTI"/>
      <sheetName val="Sheet2"/>
      <sheetName val="Sheet1"/>
      <sheetName val="Sheet3"/>
      <sheetName val="SAP Test Environ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BRE"/>
      <sheetName val="PWREF-Cash"/>
      <sheetName val="PRWEF_Accrual"/>
      <sheetName val="compair"/>
      <sheetName val="YTD 2000"/>
      <sheetName val="Expensesdk"/>
      <sheetName val="Expense Escalation-Old-dk"/>
      <sheetName val="Occupancy"/>
      <sheetName val="2000GROSSUPDK"/>
      <sheetName val="Expense Historydk"/>
      <sheetName val="Escalation Invoice-Old"/>
      <sheetName val="Expense Reconciliation-Newdk"/>
      <sheetName val="Escalation Invoice #1"/>
      <sheetName val="Tax Escalation-Old"/>
      <sheetName val="Tax Invoice"/>
      <sheetName val="2001 Estimated Expensesdmk"/>
      <sheetName val="2001 Estimated Escalations"/>
      <sheetName val="2000 Estimated Invoice"/>
      <sheetName val="2000opexescfinal Argus Model"/>
      <sheetName val="base year list"/>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TAXREG"/>
      <sheetName val="summary CPP EI"/>
      <sheetName val="01CPPREG"/>
      <sheetName val="01CPPTMP"/>
      <sheetName val="01EIREG"/>
      <sheetName val="01EITM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Payment Allocation"/>
      <sheetName val="30. OPRB, OPRB, LTD, SPP, RPP"/>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1. EFB Forecast Details"/>
      <sheetName val="32. Comp&amp;Benefits Summary"/>
      <sheetName val="33. Burden Rates Summary"/>
      <sheetName val="2003-08 NS"/>
      <sheetName val="34. Benefits Forecast - Consol"/>
      <sheetName val="35. Benefits Forecast - HOI"/>
      <sheetName val="36. Benefits Forecast - Netw"/>
      <sheetName val="37 Benefits Forecast - RC"/>
      <sheetName val="38.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 Identifier"/>
      <sheetName val="Tx OM&amp;A Oth Adj"/>
      <sheetName val="Tx OM&amp;A NS - Variance"/>
      <sheetName val="Tx OM&amp;A NS - Actual"/>
      <sheetName val="Tx OM&amp;A NS - Budget"/>
      <sheetName val="Tx OM&amp;A CR - Variance"/>
      <sheetName val="Tx OM&amp;A CR - Actual"/>
      <sheetName val="Tx OM&amp;A CR - Budget"/>
      <sheetName val="Tx OM&amp;A Extl - Variance"/>
      <sheetName val="Tx OM&amp;A Extl - Actual"/>
      <sheetName val="Tx OM&amp;A Extl - Budget"/>
      <sheetName val="Tx Capital Oth Adj"/>
      <sheetName val="Tx Capital NS - Variance"/>
      <sheetName val="Tx Capital NS - Actual"/>
      <sheetName val="Tx Capital NS - Budget"/>
      <sheetName val="Tx Capital CR - Variance"/>
      <sheetName val="Tx Capital CR - Actual"/>
      <sheetName val="Tx Capital CR - Budget"/>
      <sheetName val="Tx Capital Extl - Variance"/>
      <sheetName val="Tx Capital Extl - Actual"/>
      <sheetName val="Tx Capital Extl - Budget"/>
      <sheetName val="Dx OM&amp;A Oth Adj"/>
      <sheetName val="Dx OM&amp;A NS - Variance"/>
      <sheetName val="Dx OM&amp;A NS - Actual"/>
      <sheetName val="Dx OM&amp;A NS - Budget"/>
      <sheetName val="Dx OM&amp;A CR - Variance"/>
      <sheetName val="Dx OM&amp;A CR - Actual"/>
      <sheetName val="Dx OM&amp;A CR - Budget"/>
      <sheetName val="Dx OM&amp;A Extl - Variance"/>
      <sheetName val="Dx OM&amp;A Extl - Actual"/>
      <sheetName val="Dx OM&amp;A Extl - Budget"/>
      <sheetName val="Dx Capital Oth Adj"/>
      <sheetName val="Dx Capital NS - Variance"/>
      <sheetName val="Dx Capital NS - Actual"/>
      <sheetName val="Dx Capital NS - Budget"/>
      <sheetName val="Dx Capital CR - Variance"/>
      <sheetName val="Dx Capital CR - Actual"/>
      <sheetName val="Dx Capital CR - Budget"/>
      <sheetName val="Dx Capital Extl - Variance"/>
      <sheetName val="Dx Capital Extl - Actual"/>
      <sheetName val="Dx Capital Extl - Budge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 val="PickList"/>
      <sheetName val="LookUp"/>
      <sheetName val="Assump"/>
      <sheetName val="Lookups"/>
      <sheetName val="Cash Flow Progress"/>
      <sheetName val="Input"/>
      <sheetName val="Lists"/>
      <sheetName val="Reference"/>
      <sheetName val="Cover Page"/>
      <sheetName val="(H) Bonus Fed v St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s"/>
      <sheetName val="Target"/>
      <sheetName val="Ranges"/>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6 TR, CPP &amp; EI Summary"/>
      <sheetName val="7A TR fcst 2006"/>
      <sheetName val="7B CPP EI fcst 2006"/>
      <sheetName val="8. 2006 TR, CPP &amp; EI var analys"/>
      <sheetName val="9. 2006 BPE"/>
      <sheetName val="10.  2006 EHT"/>
      <sheetName val="11. 2006 WSIB Sch 1 Premium"/>
      <sheetName val="11A 2006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 val="7. 2003 TR, CPP &amp; EI Summary"/>
      <sheetName val="8. 2003 TR, CPP &amp; EI Details"/>
      <sheetName val="9. 2003 BPE"/>
      <sheetName val="10.  2003 EHT"/>
      <sheetName val="11. 2003 WSIB Sch 1 Premium"/>
      <sheetName val="12. 2003 H D GLI Maternity"/>
      <sheetName val="14. HOI Headcount"/>
      <sheetName val="15. Networks - SP Headcount"/>
      <sheetName val="16. Networks - AM Headcount"/>
      <sheetName val="17. CF&amp;S HONI Headcount"/>
      <sheetName val="18. RC Headcount"/>
      <sheetName val="19. Telecom Headcount"/>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9. OPRB &amp; OPEB 2003 Expenses"/>
      <sheetName val="40. 2003 Comp&amp;Benefit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ember 07 - By BU"/>
      <sheetName val="January 08 - By BU"/>
      <sheetName val="February 08 - By BU"/>
      <sheetName val="March 08 - By BU"/>
      <sheetName val="April 08 - By BU"/>
      <sheetName val="May 08 - By BU"/>
      <sheetName val="Jun 08 - By BU"/>
      <sheetName val="Jul 08 - By BU"/>
      <sheetName val="Aug 08 - By BU"/>
      <sheetName val="Sept 08 - By BU"/>
      <sheetName val="Distribution"/>
      <sheetName val="Nov-08 -By BU"/>
      <sheetName val="Oct 08 - By BU"/>
      <sheetName val="Reg Assets Report (summary) "/>
      <sheetName val="Oth Assets &amp; Liab Rept (summar)"/>
      <sheetName val="Reg Asset- BU (account detail) "/>
      <sheetName val="Smart Mete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t 08 - By BU"/>
    </sheetNames>
    <sheetDataSet>
      <sheetData sheetId="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7 TR, CPP &amp; EI Summary"/>
      <sheetName val="7A TR fcst 2006"/>
      <sheetName val="7B CPP EI fcst 2007"/>
      <sheetName val="7B CPP EI fcst 2006"/>
      <sheetName val="8. 2006 TR, CPP &amp; EI var analys"/>
      <sheetName val="9. 2006 BPE"/>
      <sheetName val="10.  2007 EHT TR"/>
      <sheetName val="11. 2007 WSIB Sch 1 Premium"/>
      <sheetName val="11A 2007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x)"/>
      <sheetName val="18. RC  headcount"/>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L UP"/>
      <sheetName val="1997 PSA"/>
      <sheetName val="1998 PSA"/>
      <sheetName val="1999 PSA"/>
      <sheetName val="2000 PSA"/>
      <sheetName val="98, 99 and 2000 SVI"/>
      <sheetName val="FPL - PS,SV Payouts"/>
      <sheetName val="GROUP - PS,SV Payouts"/>
      <sheetName val="Energy - PS,SV Payouts-NON 16B"/>
      <sheetName val="Turner"/>
      <sheetName val="Restricted Stock"/>
      <sheetName val="16B - Restric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 SAP (Kinectrics)"/>
      <sheetName val="2012 Detail"/>
      <sheetName val="PD Status"/>
      <sheetName val="Jos vlookup"/>
      <sheetName val="PD Detail"/>
      <sheetName val="ADS"/>
      <sheetName val="non-ADS"/>
      <sheetName val="Third Party"/>
      <sheetName val="ADS Pre-scoping"/>
      <sheetName val="Dropdown Lists"/>
      <sheetName val="Pre-scoping (Eligible)"/>
      <sheetName val="Pre-scoping (Routine)"/>
      <sheetName val="Pre-scoping (Never SR&amp;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otal PTF ATRR"/>
      <sheetName val="Pre-97 WS1"/>
      <sheetName val="Pre-97 WS2"/>
      <sheetName val="Pre-97 WS3"/>
      <sheetName val="Pre-97 WS4"/>
      <sheetName val="Pre-97 WS5"/>
      <sheetName val="Pre-97 WS6"/>
      <sheetName val="Pre-97 WS7"/>
      <sheetName val="Pre-97 WS8"/>
      <sheetName val="Post-96 WS1"/>
      <sheetName val="Post-96 WS2"/>
      <sheetName val="Post-96 WS3"/>
      <sheetName val="Post-96 WS4"/>
      <sheetName val="Post-96 WS5"/>
      <sheetName val="Post-96 WS6"/>
      <sheetName val="Post-96 WS7"/>
      <sheetName val="Post-96 WS8a"/>
      <sheetName val="Post-96 WS 8b"/>
      <sheetName val="Post-96 WS9"/>
      <sheetName val="TU WS1"/>
      <sheetName val="TU WS2"/>
      <sheetName val="Form 1 Data"/>
      <sheetName val="Plant Data Support 1"/>
      <sheetName val="St.Macros"/>
      <sheetName val="Plant Data Support 2"/>
      <sheetName val="Plant Data Support 3"/>
      <sheetName val="Plant Data Support 4"/>
      <sheetName val="Schedule 8 - TOUT"/>
      <sheetName val="Trans Supp Pm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model"/>
      <sheetName val="Ratings"/>
      <sheetName val="newmodel.xls"/>
      <sheetName val="Adjustment Codes"/>
      <sheetName val="Adjustment Types"/>
      <sheetName val="StateJur"/>
    </sheetNames>
    <definedNames>
      <definedName name="Print_functionality"/>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Exclude ETF's"/>
      <sheetName val="From Bad debt - POR state entry"/>
      <sheetName val="Sheet1"/>
      <sheetName val="Sheet2"/>
      <sheetName val="Sheet3"/>
      <sheetName val="Dual bill in POR states"/>
      <sheetName val="Dual%20bill%20in%20POR%20states"/>
    </sheetNames>
    <definedNames>
      <definedName name="is1b"/>
      <definedName name="is1c"/>
      <definedName name="STATS2"/>
      <definedName name="STATS3"/>
    </defined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ies"/>
      <sheetName val="ETR Proof"/>
      <sheetName val="JE Template"/>
      <sheetName val="JE - B2M GP Seg 811"/>
      <sheetName val="JE - B2M LP Seg 812"/>
      <sheetName val="1-2"/>
      <sheetName val="DTA_DTLs Note Disclosure"/>
      <sheetName val="B2M LP Sch 1"/>
      <sheetName val="1 Regulatory"/>
      <sheetName val="1.1 Fees Recovery"/>
      <sheetName val="1.2 "/>
      <sheetName val="2 Deferred Financing"/>
      <sheetName val="3 Depn"/>
      <sheetName val="3-1 FA Roll"/>
      <sheetName val="4 CCA"/>
      <sheetName val="5 Income Allocation"/>
      <sheetName val="5-1"/>
      <sheetName val="5.2 Final Rate Order"/>
      <sheetName val="5-3 "/>
      <sheetName val="7 CG on LP"/>
      <sheetName val="6 Losses"/>
      <sheetName val="7 Non-deductible costs"/>
      <sheetName val="7.1"/>
      <sheetName val="7.2"/>
      <sheetName val="7.3"/>
      <sheetName val="8 CMT"/>
      <sheetName val="9 LP Debt to HONI"/>
      <sheetName val="9-1"/>
      <sheetName val="10 Discrete"/>
      <sheetName val="10 Departure Tax"/>
      <sheetName val="11 B2M LP DIT Continuity"/>
      <sheetName val="11-1 B2M LP BS DIT"/>
      <sheetName val="12 GP DIT Continuity"/>
      <sheetName val=" 12-1 GP Inc. BS DIT"/>
      <sheetName val="12-2 B2M GP ACB"/>
      <sheetName val="12-3 DTL on B2M LP"/>
      <sheetName val="13 LP Inc DIT Continuity "/>
      <sheetName val=" 13-1 LP Inc. BS DIT"/>
      <sheetName val="13-2 LP Inc ACB"/>
      <sheetName val="14. Distribution Schedule"/>
      <sheetName val="15 Shareholder Accting Equity"/>
      <sheetName val="16 Tax Basis"/>
      <sheetName val="Balance Sheet"/>
      <sheetName val="CY TB"/>
      <sheetName val="PY TB"/>
      <sheetName val="14 Tax Basi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sheetData sheetId="12"/>
      <sheetData sheetId="13" refreshError="1"/>
      <sheetData sheetId="14"/>
      <sheetData sheetId="15"/>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4 2002"/>
      <sheetName val="q3 2002"/>
      <sheetName val="Q2 2002"/>
      <sheetName val="q1 2002"/>
      <sheetName val="Sheet3"/>
      <sheetName val="Revenue Forecast_Chg"/>
      <sheetName val="Revenue Forecast_Old"/>
      <sheetName val="Ref"/>
    </sheetNames>
    <sheetDataSet>
      <sheetData sheetId="0"/>
      <sheetData sheetId="1"/>
      <sheetData sheetId="2"/>
      <sheetData sheetId="3" refreshError="1"/>
      <sheetData sheetId="4"/>
      <sheetData sheetId="5" refreshError="1"/>
      <sheetData sheetId="6" refreshError="1"/>
      <sheetData sheetId="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 approved"/>
      <sheetName val="dx non-approved"/>
      <sheetName val="int impr on amort-non-app"/>
      <sheetName val="Sheet3"/>
    </sheetNames>
    <sheetDataSet>
      <sheetData sheetId="0"/>
      <sheetData sheetId="1"/>
      <sheetData sheetId="2"/>
      <sheetData sheetId="3"/>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 non-approved"/>
    </sheetNames>
    <sheetDataSet>
      <sheetData sheetId="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Mstr_Cntrl"/>
      <sheetName val="Fcst"/>
      <sheetName val="Fcst_Chg"/>
      <sheetName val="Fcst_Prev"/>
      <sheetName val="Check_Fcst"/>
      <sheetName val="Out_Fcst_Summary"/>
      <sheetName val="Out_Fcst_Summary_Chg_Prev"/>
      <sheetName val="Out_Fcst_Summary_Chg_Prev_BP"/>
      <sheetName val="Out_Fcst_Summary_Prev"/>
      <sheetName val="Out_Fcst_Summary_Prev_BP"/>
      <sheetName val="Out_Fcst"/>
      <sheetName val="Out_Budget"/>
      <sheetName val="In_F_Loss_Factors"/>
      <sheetName val="F_Scaling"/>
      <sheetName val="In_F_Dx_Rates"/>
      <sheetName val="In_F_Flow_Thru_Rates"/>
      <sheetName val="In_F_Whls_Rates"/>
      <sheetName val="In_F_Hist_kWhs"/>
      <sheetName val="In_F_Hist_kWs"/>
      <sheetName val="R_Mstr_Cntrl"/>
      <sheetName val="Accrual"/>
      <sheetName val="RSVA_Tx_N&amp;Tx_C"/>
      <sheetName val="Out_Accrual"/>
      <sheetName val="Out_Rpt_PP&amp;E"/>
      <sheetName val="Var_Details_Bud"/>
      <sheetName val="Var_Summary_Bud"/>
      <sheetName val="Var_Details_YOY"/>
      <sheetName val="Var_Summary_YOY"/>
      <sheetName val="Out_Billed_Comp"/>
      <sheetName val="Out_OEB_Reporting"/>
      <sheetName val="In_Accrual_2002"/>
      <sheetName val="OEB_Rptg_Conv"/>
      <sheetName val="In_Rate_Class"/>
      <sheetName val="In_Rate_Category"/>
      <sheetName val="In_R_Dx_Rates"/>
      <sheetName val="In_R_Flow_Thru_Rates"/>
      <sheetName val="In_R_Whls_Rates"/>
      <sheetName val="In_R_Customers"/>
      <sheetName val="In_R_kWhs"/>
      <sheetName val="In_R_kWs"/>
      <sheetName val="In_R_Loss_Factors"/>
      <sheetName val="MEU_Incl_025"/>
      <sheetName val="q1 2002"/>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dex"/>
      <sheetName val="Updating Log"/>
      <sheetName val="Index-Model Structure"/>
      <sheetName val="Out_Summary"/>
      <sheetName val="OUT-Report_Yearly"/>
      <sheetName val="CCCM_Evidence"/>
      <sheetName val="OUT-Sum_Yearly"/>
      <sheetName val="OUT-Exhibit B"/>
      <sheetName val="OUT-Exhibit C"/>
      <sheetName val="OUT-Exhibit D"/>
      <sheetName val="OUT-Exhibit E"/>
      <sheetName val="OUT-Exhibit F"/>
      <sheetName val="Version Changes Log"/>
      <sheetName val="CCCM-YearlyAllocatedDollar"/>
      <sheetName val="CCCM-Yearly$ToBeAllocated"/>
      <sheetName val="CCCM-TIME"/>
      <sheetName val="CCCM-Activities"/>
      <sheetName val="CCCM-Budget"/>
      <sheetName val="CCCM-Drivers"/>
      <sheetName val="CCCM-HierarchyofDrivers"/>
      <sheetName val="IN_Driver-Reg Accts"/>
      <sheetName val="IN_Driver-Program&amp;Project"/>
      <sheetName val="IN_Driver-InsurxB"/>
      <sheetName val="IN_Driver-AM"/>
      <sheetName val="IN_Driver-Financial"/>
      <sheetName val="IN_Driver-Bills"/>
      <sheetName val="IN_Driver-WorkStations"/>
      <sheetName val="IN_Driver-Telephone"/>
      <sheetName val="IN_Driver-MarketReady"/>
      <sheetName val="IN_Driver-FTEs"/>
      <sheetName val="IN_Driver-Invoices"/>
      <sheetName val="IN_Cornerstone"/>
      <sheetName val="IN_Driver-Sq. Footage(not used)"/>
      <sheetName val="IN MS Rates"/>
      <sheetName val="Template"/>
      <sheetName val="INLabCEO"/>
      <sheetName val="INLabChair"/>
      <sheetName val="INLabCFO"/>
      <sheetName val="INLabHOITreas"/>
      <sheetName val="INLabPension"/>
      <sheetName val="INLabBoard"/>
      <sheetName val="INLabSecy"/>
      <sheetName val="INLabVP"/>
      <sheetName val="INLabFinTreas"/>
      <sheetName val="INLabFinCont"/>
      <sheetName val="INLabFinTax"/>
      <sheetName val="INLabHR"/>
      <sheetName val="INLabLaborRel"/>
      <sheetName val="INLabReg"/>
      <sheetName val="INLabFinBPRF"/>
      <sheetName val="INLabEVPOps"/>
      <sheetName val="INLabRealEstate"/>
      <sheetName val="INLabSCS"/>
      <sheetName val="INLabContractMgmt"/>
      <sheetName val="INLabCDM"/>
      <sheetName val="INLabNetOper"/>
      <sheetName val="INLabCustCare"/>
      <sheetName val="INLabDistGen"/>
      <sheetName val="INLabCBR"/>
      <sheetName val="INLabEVPStrategy"/>
      <sheetName val="INLabAM (T.S)"/>
      <sheetName val="INLabAssetStrategy"/>
      <sheetName val="INLabBusPerf"/>
      <sheetName val="INLabStratAlign"/>
      <sheetName val="INLabSusInvPlan"/>
      <sheetName val="INLabDistBusDev"/>
      <sheetName val="INLabAMVP"/>
      <sheetName val="INLabCorpAff"/>
      <sheetName val="INLabFirstNations"/>
      <sheetName val="INLabTxDevelop"/>
      <sheetName val="INLabBusArch"/>
      <sheetName val="INLabPSIT"/>
      <sheetName val="INLabBIT"/>
      <sheetName val="INLabSecurity"/>
      <sheetName val="INLabGCLaw"/>
      <sheetName val="INLabAudit"/>
      <sheetName val="INNonCEO"/>
      <sheetName val="INNonChair"/>
      <sheetName val="INNonCFO"/>
      <sheetName val="INNonHOITreas"/>
      <sheetName val="INNonPension"/>
      <sheetName val="INNonBoard"/>
      <sheetName val="INNonSecy"/>
      <sheetName val="INNonVP"/>
      <sheetName val="INNonDonat"/>
      <sheetName val="INNonFinTreas"/>
      <sheetName val="INNonFinCont"/>
      <sheetName val="INNonFinTax"/>
      <sheetName val="INNonHR"/>
      <sheetName val="INNonLabourRel"/>
      <sheetName val="INNonReg"/>
      <sheetName val="INNonRegOEB"/>
      <sheetName val="INNonRegNEB"/>
      <sheetName val="INNonRegRate"/>
      <sheetName val="INNonFinBPRF"/>
      <sheetName val="INNonEVPOps"/>
      <sheetName val="INNonRealEstate"/>
      <sheetName val="INNonSCS"/>
      <sheetName val="INNonContractMgmt"/>
      <sheetName val="INNonCDM"/>
      <sheetName val="INNonNetOper"/>
      <sheetName val="INNonCustCare"/>
      <sheetName val="INNonDistGen"/>
      <sheetName val="INNonCBR"/>
      <sheetName val="INNonEVPStrategy"/>
      <sheetName val="INNonAM (T.S)"/>
      <sheetName val="INNonAssetStrategy"/>
      <sheetName val="INNonBusPerf"/>
      <sheetName val="INNonStratAlign"/>
      <sheetName val="INNonSusInvPlan"/>
      <sheetName val="INNonDistBusDev"/>
      <sheetName val="INNonAMVP"/>
      <sheetName val="INNonCorpAff"/>
      <sheetName val="INNonFirstNations"/>
      <sheetName val="INNonTxDevelop"/>
      <sheetName val="INNonBusArch"/>
      <sheetName val="INNonPSIT"/>
      <sheetName val="INNonBIT"/>
      <sheetName val="INNonSecurity"/>
      <sheetName val="INNonGCLaw"/>
      <sheetName val="INNonAudit"/>
      <sheetName val="INInrCSO"/>
      <sheetName val="INInrSettle"/>
      <sheetName val="INInrFin"/>
      <sheetName val="INInrAP"/>
      <sheetName val="INInrSMS"/>
      <sheetName val="INInrHR"/>
      <sheetName val="INInrIT"/>
      <sheetName val="Telecom"/>
      <sheetName val="IN_Det_Non-Fin_Treas"/>
      <sheetName val="IN_Det-Non-Reg"/>
      <sheetName val="LabourBP"/>
      <sheetName val="NonLabourBP"/>
      <sheetName val="OtherBP"/>
      <sheetName val="Updating Record"/>
      <sheetName val="Index-Colour Code"/>
      <sheetName val="Instructions"/>
      <sheetName val="Summary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Exhibit E"/>
    </sheetNames>
    <sheetDataSet>
      <sheetData sheetId="0"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pdating Log"/>
      <sheetName val="Index-Model Structure"/>
      <sheetName val="Out_Summary"/>
      <sheetName val="OUT-Report_Yearly"/>
      <sheetName val="CCCM_Evidence"/>
      <sheetName val="OUT-Sum_Yearly"/>
      <sheetName val="OUT-Exhibit B"/>
      <sheetName val="OUT-Exhibit C"/>
      <sheetName val="OUT-Exhibit D"/>
      <sheetName val="OUT-Exhibit E"/>
      <sheetName val="OUT-Exhibit F"/>
      <sheetName val="Version Changes Log"/>
      <sheetName val="CCCM-YearlyAllocatedDollar"/>
      <sheetName val="CCCM-Yearly$ToBeAllocated"/>
      <sheetName val="CCCM-TIME"/>
      <sheetName val="CCCM-Activities"/>
      <sheetName val="CCCM-Budget"/>
      <sheetName val="CCCM-Drivers"/>
      <sheetName val="CCCM-HierarchyofDrivers"/>
      <sheetName val="IN_Driver-Reg Accts"/>
      <sheetName val="IN_Driver-Program&amp;Project"/>
      <sheetName val="IN_Driver-InsurxB"/>
      <sheetName val="IN_Driver-AM"/>
      <sheetName val="IN_Driver-Financial"/>
      <sheetName val="IN_Driver-Bills"/>
      <sheetName val="IN_Driver-WorkStations"/>
      <sheetName val="IN_Driver-Telephone"/>
      <sheetName val="IN_Driver-MarketReady"/>
      <sheetName val="IN_Driver-FTEs"/>
      <sheetName val="IN_Driver-Invoices"/>
      <sheetName val="IN_Cornerstone"/>
      <sheetName val="IN_Driver-Sq. Footage(not used)"/>
      <sheetName val="IN MS Rates"/>
      <sheetName val="Template"/>
      <sheetName val="INLabCEO"/>
      <sheetName val="INLabChair"/>
      <sheetName val="INLabCFO"/>
      <sheetName val="INLabHOITreas"/>
      <sheetName val="INLabPension"/>
      <sheetName val="INLabBoard"/>
      <sheetName val="INLabSecy"/>
      <sheetName val="INLabVP"/>
      <sheetName val="INLabFinTreas"/>
      <sheetName val="INLabFinCont"/>
      <sheetName val="INLabFinTax"/>
      <sheetName val="INLabHR"/>
      <sheetName val="INLabLaborRel"/>
      <sheetName val="INLabReg"/>
      <sheetName val="INLabFinBPRF"/>
      <sheetName val="INLabEVPOps"/>
      <sheetName val="INLabRealEstate"/>
      <sheetName val="INLabSCS"/>
      <sheetName val="INLabContractMgmt"/>
      <sheetName val="INLabCDM"/>
      <sheetName val="INLabNetOper"/>
      <sheetName val="INLabCustCare"/>
      <sheetName val="INLabDistGen"/>
      <sheetName val="INLabCBR"/>
      <sheetName val="INLabEVPStrategy"/>
      <sheetName val="INLabAM (T.S)"/>
      <sheetName val="INLabAssetStrategy"/>
      <sheetName val="INLabBusPerf"/>
      <sheetName val="INLabStratAlign"/>
      <sheetName val="INLabSusInvPlan"/>
      <sheetName val="INLabDistBusDev"/>
      <sheetName val="INLabAMVP"/>
      <sheetName val="INLabCorpAff"/>
      <sheetName val="INLabFirstNations"/>
      <sheetName val="INLabTxDevelop"/>
      <sheetName val="INLabBusArch"/>
      <sheetName val="INLabPSIT"/>
      <sheetName val="INLabBIT"/>
      <sheetName val="INLabSecurity"/>
      <sheetName val="INLabGCLaw"/>
      <sheetName val="INLabAudit"/>
      <sheetName val="INNonCEO"/>
      <sheetName val="INNonChair"/>
      <sheetName val="INNonCFO"/>
      <sheetName val="INNonHOITreas"/>
      <sheetName val="INNonPension"/>
      <sheetName val="INNonBoard"/>
      <sheetName val="INNonSecy"/>
      <sheetName val="INNonVP"/>
      <sheetName val="INNonDonat"/>
      <sheetName val="INNonFinTreas"/>
      <sheetName val="INNonFinCont"/>
      <sheetName val="INNonFinTax"/>
      <sheetName val="INNonHR"/>
      <sheetName val="INNonLabourRel"/>
      <sheetName val="INNonReg"/>
      <sheetName val="INNonRegOEB"/>
      <sheetName val="INNonRegNEB"/>
      <sheetName val="INNonRegRate"/>
      <sheetName val="INNonFinBPRF"/>
      <sheetName val="INNonEVPOps"/>
      <sheetName val="INNonRealEstate"/>
      <sheetName val="INNonSCS"/>
      <sheetName val="INNonContractMgmt"/>
      <sheetName val="INNonCDM"/>
      <sheetName val="INNonNetOper"/>
      <sheetName val="INNonCustCare"/>
      <sheetName val="INNonDistGen"/>
      <sheetName val="INNonCBR"/>
      <sheetName val="INNonEVPStrategy"/>
      <sheetName val="INNonAM (T.S)"/>
      <sheetName val="INNonAssetStrategy"/>
      <sheetName val="INNonBusPerf"/>
      <sheetName val="INNonStratAlign"/>
      <sheetName val="INNonSusInvPlan"/>
      <sheetName val="INNonDistBusDev"/>
      <sheetName val="INNonAMVP"/>
      <sheetName val="INNonCorpAff"/>
      <sheetName val="INNonFirstNations"/>
      <sheetName val="INNonTxDevelop"/>
      <sheetName val="INNonBusArch"/>
      <sheetName val="INNonPSIT"/>
      <sheetName val="INNonBIT"/>
      <sheetName val="INNonSecurity"/>
      <sheetName val="INNonGCLaw"/>
      <sheetName val="INNonAudit"/>
      <sheetName val="INInrCSO"/>
      <sheetName val="INInrSettle"/>
      <sheetName val="INInrFin"/>
      <sheetName val="INInrAP"/>
      <sheetName val="INInrSMS"/>
      <sheetName val="INInrHR"/>
      <sheetName val="INInrIT"/>
      <sheetName val="Telecom"/>
      <sheetName val="IN_Det_Non-Fin_Treas"/>
      <sheetName val="IN_Det-Non-Reg"/>
      <sheetName val="LabourBP"/>
      <sheetName val="NonLabourBP"/>
      <sheetName val="OtherBP"/>
      <sheetName val="Updating Record"/>
      <sheetName val="Index-Colour Code"/>
      <sheetName val="Instructions"/>
      <sheetName val="Summary Changes"/>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refreshError="1"/>
      <sheetData sheetId="135" refreshError="1"/>
      <sheetData sheetId="136" refreshError="1"/>
      <sheetData sheetId="13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CM-YearlyAllocatedDollar"/>
      <sheetName val="OUT-Report_Yearly"/>
      <sheetName val="CCCM-Yearly$ToBeAllocated"/>
      <sheetName val="CCCM-Activities"/>
      <sheetName val="CCCM-Budget"/>
      <sheetName val="CCCM-TIME"/>
      <sheetName val="CCCM-Drivers"/>
      <sheetName val="LabourBP"/>
      <sheetName val="NonLabourBP"/>
      <sheetName val="Other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vs Priors"/>
      <sheetName val="2004 12 Summ Tbls"/>
      <sheetName val="TS Results Summ 2a"/>
      <sheetName val="TS Received Table"/>
      <sheetName val="TS Rec'd Control"/>
      <sheetName val="TS Data Dump"/>
      <sheetName val="Control Room (ON)"/>
      <sheetName val="Operating Planning"/>
      <sheetName val="NOMS Tx Dx split"/>
      <sheetName val="Wk 1 NOMS Tx Dx split"/>
      <sheetName val="Wk 2 NOMS Tx Dx split"/>
      <sheetName val="Wk 3 NOMS Tx Dx split"/>
      <sheetName val="Wk 4 NOMS Tx Dx spl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ctive Accounts"/>
      <sheetName val="JOURNAL ENTRY"/>
      <sheetName val="TRUE UP"/>
      <sheetName val="JE Template"/>
      <sheetName val="2200 SAP JE - to be updated"/>
      <sheetName val=" A HCHI - Rate Rec"/>
      <sheetName val="A.1 ETR Proof"/>
      <sheetName val="B FTA_FTLs Note Disclosure"/>
      <sheetName val="B.1 Gross-up Allocated FTA_FTL"/>
      <sheetName val="C vlookup"/>
      <sheetName val="C.1 CY TB"/>
      <sheetName val="C.2 HCHI TB"/>
      <sheetName val="Budget to Actual"/>
      <sheetName val="2 Liabilities"/>
      <sheetName val="4.1 Reg Rec"/>
      <sheetName val="4.5 "/>
      <sheetName val="6"/>
      <sheetName val="4.6 Reg Assets "/>
      <sheetName val="7 Reserves"/>
      <sheetName val="8 Deprecation"/>
      <sheetName val="8.1 FACS YTD"/>
      <sheetName val="8.2 NBV"/>
      <sheetName val="8.3 Reg CCA"/>
      <sheetName val="8.4 Non-Reg CCA"/>
      <sheetName val="8.5 HCHI FA Reg"/>
      <sheetName val="8.6 HCHI FA Non-Rate"/>
      <sheetName val="8.7 Disposals"/>
      <sheetName val="11 Non-Ded"/>
      <sheetName val="11.1 Meals"/>
      <sheetName val="29 Debt Prepayment"/>
      <sheetName val="29.1 Debt Calc"/>
      <sheetName val="30 HCHI FIT Continuity"/>
      <sheetName val="30.2 HCHI BS"/>
      <sheetName val="30.3 FIT Roll of FA - Reg"/>
      <sheetName val="30.5 HCHI CEC"/>
      <sheetName val="30.4 FIT Roll of FA - Non"/>
      <sheetName val="1"/>
      <sheetName val="3"/>
      <sheetName val="9"/>
      <sheetName val="10"/>
      <sheetName val="23"/>
      <sheetName val="40"/>
      <sheetName val="41"/>
      <sheetName val="42"/>
      <sheetName val="43"/>
      <sheetName val="44"/>
      <sheetName val="44-Support"/>
      <sheetName val="Management Fees-T2 Schedule 14"/>
      <sheetName val="Pension Contributions-T2 Sch 15"/>
      <sheetName val="Actual vs Proj"/>
      <sheetName val="Actual vs Proj (Detail)"/>
      <sheetName val="Sheet1"/>
      <sheetName val="1500 SAP JE"/>
      <sheetName val="Bridge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 Received Table"/>
      <sheetName val="TS Results Summ 2a"/>
    </sheetNames>
    <sheetDataSet>
      <sheetData sheetId="0" refreshError="1"/>
      <sheetData sheetId="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 val="sum"/>
      <sheetName val="Aggregate Margins"/>
      <sheetName val="Link Control"/>
      <sheetName val="COUNTY NAME"/>
      <sheetName val="CAP"/>
      <sheetName val="Home"/>
      <sheetName val="Misc Data Ele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sheetName val="GUIDLINES"/>
      <sheetName val="Default DeptIDs"/>
      <sheetName val="valid values"/>
      <sheetName val="Control Accounts"/>
      <sheetName val="notes"/>
    </sheetNames>
    <sheetDataSet>
      <sheetData sheetId="0"/>
      <sheetData sheetId="1"/>
      <sheetData sheetId="2"/>
      <sheetData sheetId="3" refreshError="1"/>
      <sheetData sheetId="4" refreshError="1"/>
      <sheetData sheetId="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Modeling"/>
      <sheetName val="2012 LTI Exec Book"/>
      <sheetName val="Role group"/>
      <sheetName val="LTI BUDGET FPL 9.2012"/>
      <sheetName val="LTI BUDGET Co 3 Aviation"/>
      <sheetName val="Flex File 9.5.12 ACTIVE EEs"/>
      <sheetName val="2012 PSA Alloc"/>
      <sheetName val="2012 Perf $"/>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Parameters"/>
      <sheetName val="Accomplishment File"/>
      <sheetName val="DSR - Gross"/>
      <sheetName val="DSR - Net"/>
      <sheetName val="Y-O-Y - Net"/>
      <sheetName val="Y-O-Y - Gross"/>
      <sheetName val="CC-AR"/>
      <sheetName val="Template"/>
      <sheetName val="MasterRecord"/>
      <sheetName val="Help"/>
      <sheetName val="YearlyRecord"/>
      <sheetName val="HeaderParameters"/>
      <sheetName val="ReportFilter"/>
      <sheetName val="ReportGenerationInfo"/>
      <sheetName val="Repor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2011 TB"/>
      <sheetName val="Sept 2011 TB"/>
      <sheetName val="June 2011 TB"/>
      <sheetName val="March 2011 TB"/>
      <sheetName val="Opening TB"/>
    </sheetNames>
    <sheetDataSet>
      <sheetData sheetId="0" refreshError="1"/>
      <sheetData sheetId="1" refreshError="1"/>
      <sheetData sheetId="2" refreshError="1"/>
      <sheetData sheetId="3" refreshError="1"/>
      <sheetData sheetId="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W Audit Query Test Script"/>
      <sheetName val="Instructions"/>
      <sheetName val="Field Definitions"/>
      <sheetName val="Test Assignments"/>
      <sheetName val="Table"/>
      <sheetName val="Duplicate records"/>
      <sheetName val="QA Issues Log"/>
      <sheetName val="Missing records"/>
      <sheetName val="Audit Query"/>
      <sheetName val="3.9.15Audit Query"/>
      <sheetName val="PAPSA Config"/>
      <sheetName val="International"/>
      <sheetName val="Outstanding retention"/>
      <sheetName val="Lev Job"/>
      <sheetName val="Waivers Signed in PYs"/>
      <sheetName val="SystemLoad@1.0"/>
      <sheetName val="FlexCompCYHIS"/>
      <sheetName val="2014 Pools"/>
      <sheetName val="FlexCurYr"/>
      <sheetName val="Flex2014"/>
      <sheetName val="2015QATest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9 bps review ye wps Dec 14th"/>
      <sheetName val="Table of Contents"/>
      <sheetName val="Tax Provison JE"/>
      <sheetName val="PY Master"/>
      <sheetName val="CY Master"/>
      <sheetName val="Reg summary"/>
      <sheetName val="Rtn Notes"/>
      <sheetName val="1"/>
      <sheetName val="2"/>
      <sheetName val="3"/>
      <sheetName val="4"/>
      <sheetName val="5"/>
      <sheetName val="6"/>
      <sheetName val="7"/>
      <sheetName val="8"/>
      <sheetName val="9"/>
      <sheetName val="10"/>
      <sheetName val="11"/>
      <sheetName val="12"/>
      <sheetName val="14"/>
      <sheetName val="15"/>
      <sheetName val="17"/>
      <sheetName val="18"/>
      <sheetName val="19"/>
      <sheetName val="20"/>
      <sheetName val="25"/>
      <sheetName val="2009 Cap Oh tax sch "/>
      <sheetName val="26"/>
      <sheetName val="28"/>
      <sheetName val="29"/>
      <sheetName val="30"/>
      <sheetName val="31"/>
      <sheetName val="32"/>
      <sheetName val="33"/>
      <sheetName val="34"/>
      <sheetName val="35"/>
      <sheetName val="36"/>
      <sheetName val="Control"/>
      <sheetName val="16"/>
      <sheetName val="21"/>
      <sheetName val="22"/>
      <sheetName val="23"/>
      <sheetName val="24"/>
      <sheetName val="27"/>
      <sheetName val="37"/>
      <sheetName val="38 "/>
      <sheetName val="39"/>
      <sheetName val="40 ctax "/>
      <sheetName val="41"/>
      <sheetName val="42"/>
      <sheetName val="43"/>
      <sheetName val="44"/>
      <sheetName val="45"/>
      <sheetName val="46"/>
      <sheetName val="CT- using"/>
      <sheetName val="LCT-not using"/>
      <sheetName val="Journal entry"/>
      <sheetName val="Master Tax Provison JE"/>
      <sheetName val="FS Note - Cons "/>
      <sheetName val="Tax Prvn"/>
      <sheetName val="FS Note - Dx"/>
      <sheetName val="FS Note - Tx"/>
      <sheetName val="FS Note - Networks"/>
      <sheetName val="FS Note -Tel"/>
      <sheetName val="FS Note -Tel Link"/>
      <sheetName val="FS Note -Tel CONS"/>
      <sheetName val="FS Note -Rem"/>
      <sheetName val="FS Note -HOBNI"/>
      <sheetName val="FS Note -HOI"/>
      <sheetName val="FS Note -HODS"/>
      <sheetName val="FS Note - DEL"/>
      <sheetName val="Reg reconci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PresCenter"/>
      <sheetName val="X Names"/>
      <sheetName val="Dove Rev Scenarios"/>
      <sheetName val="ExeterBenchProj"/>
      <sheetName val="ProjectionsHardCode"/>
      <sheetName val="X Comparison Master"/>
      <sheetName val="X CashEPS Dove"/>
      <sheetName val="X CashEPS Hawkeye"/>
      <sheetName val="X Rel_Cont Dove"/>
      <sheetName val="X Rel_Cont Hawkeye"/>
      <sheetName val="Hawkeye Master PPM"/>
      <sheetName val="X Dove Master PPM"/>
      <sheetName val="Acquiror PPM"/>
      <sheetName val="X Dove PPM"/>
      <sheetName val="X Hawkeye Core PPM"/>
      <sheetName val="X Hawkeye PPM"/>
      <sheetName val="X Acquiror DCF"/>
      <sheetName val="X Dove DCF"/>
      <sheetName val="aDoveNewCoDCF"/>
      <sheetName val="DoveSynergy DCF"/>
      <sheetName val="Ibis DCF"/>
      <sheetName val="IbisSynergy DCF"/>
      <sheetName val="HawkeyeNewCo DCF"/>
      <sheetName val="X DoveValueCre"/>
      <sheetName val="HawkeyeValueCre"/>
      <sheetName val="CoreProjections"/>
      <sheetName val="DoveProj"/>
      <sheetName val="ConsolidatedHawkProj"/>
      <sheetName val="TargetHawkeyeBS"/>
      <sheetName val="Core ICIX DCF"/>
      <sheetName val="Acquiror"/>
      <sheetName val="Delta"/>
      <sheetName val="Debt Financing Costs"/>
      <sheetName val="Digex Ownership"/>
      <sheetName val="Sum-of-Parts"/>
      <sheetName val="ElkFinVal"/>
      <sheetName val="Long-Term Care Comps"/>
      <sheetName val="Share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
      <sheetName val="Table 1"/>
      <sheetName val="GASCOMPX"/>
    </sheetNames>
    <sheetDataSet>
      <sheetData sheetId="0" refreshError="1"/>
      <sheetData sheetId="1" refreshError="1"/>
      <sheetData sheetId="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ticks"/>
      <sheetName val="t1-depts"/>
      <sheetName val="t1a-driver"/>
      <sheetName val="t1a-calc"/>
      <sheetName val="t1a-final"/>
      <sheetName val="t1b-driver"/>
      <sheetName val="t1b-calc"/>
      <sheetName val="t1b-final"/>
      <sheetName val="Tier 1 Summary"/>
      <sheetName val="WACC"/>
      <sheetName val="t2-dept info"/>
      <sheetName val="t2-svc data"/>
      <sheetName val="FMV FLC"/>
      <sheetName val="HR_Fin driver"/>
      <sheetName val="Tier2-OriginalDriver"/>
      <sheetName val="Tier2-Allocation"/>
      <sheetName val="Tier 3 Target Allocation"/>
      <sheetName val="Summary"/>
      <sheetName val="NM Summary"/>
      <sheetName val="DNAM"/>
      <sheetName val="TNAM"/>
      <sheetName val="Supply"/>
      <sheetName val="Customer Care"/>
      <sheetName val="Markets"/>
      <sheetName val="Remotes"/>
      <sheetName val="OHE"/>
      <sheetName val="HOT"/>
      <sheetName val="CF&amp;S"/>
      <sheetName val="CorpDev"/>
      <sheetName val="CorpAffairs"/>
      <sheetName val="GenCounsel"/>
      <sheetName val="Finance"/>
      <sheetName val="HR"/>
      <sheetName val="StrPlan"/>
      <sheetName val="RES"/>
      <sheetName val="Fac"/>
      <sheetName val="Reg"/>
      <sheetName val="Eserv"/>
      <sheetName val="Tel Srv"/>
      <sheetName val="ETS"/>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vs Confirm of Exec Payout"/>
      <sheetName val="September 5, 2014"/>
      <sheetName val="Long Term 2013"/>
      <sheetName val="Long Term 2012"/>
      <sheetName val="Lookups"/>
      <sheetName val="Sheet1"/>
    </sheetNames>
    <sheetDataSet>
      <sheetData sheetId="0"/>
      <sheetData sheetId="1"/>
      <sheetData sheetId="2"/>
      <sheetData sheetId="3"/>
      <sheetData sheetId="4"/>
      <sheetData sheetId="5"/>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 val="Split_kWh_First_Balance_040405"/>
      <sheetName val="OPEB"/>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ENTRY"/>
      <sheetName val="SCH 1 TRUE UP"/>
      <sheetName val="GP FIT Continuity TRUEUP"/>
      <sheetName val="B2M LP FIT Continuity TRUEUP"/>
      <sheetName val="NOTES - Dec"/>
      <sheetName val="FTA NOTE"/>
      <sheetName val="JE - B2M GP Seg 811"/>
      <sheetName val="JE - B2M LP Seg 812"/>
      <sheetName val="JE Template"/>
      <sheetName val="TB"/>
      <sheetName val="1-2"/>
      <sheetName val="ETR Proof"/>
      <sheetName val="Future Tax Memo"/>
      <sheetName val="LP Inc FIT Continuity TRUEUP"/>
      <sheetName val="11-1 B2M LP BS FIT TRUEUP"/>
      <sheetName val=" 12-1 GP Inc. BS FIT TRUEUP"/>
      <sheetName val=" 13-1 LP Inc. BS FIT TRUEUP"/>
      <sheetName val="1 Non-ded fees"/>
      <sheetName val="1-1"/>
      <sheetName val="1-2 Fees Recovery"/>
      <sheetName val="2 Deferred Financing"/>
      <sheetName val="3 Depn"/>
      <sheetName val="4 CCA"/>
      <sheetName val="5 Income Allocation"/>
      <sheetName val="5-1"/>
      <sheetName val="4-1 Fixed Assets"/>
      <sheetName val="6 Losses"/>
      <sheetName val="7 CG on LP"/>
      <sheetName val="8 CMT"/>
      <sheetName val="9 LP Debt to HONI"/>
      <sheetName val="9-1 Reg EM"/>
      <sheetName val="10 Departure Tax"/>
      <sheetName val="11 B2M LP FIT Continuity"/>
      <sheetName val="11-1 B2M LP BS FIT"/>
      <sheetName val="12 GP FIT Continuity"/>
      <sheetName val=" 12-1 GP Inc. BS FIT"/>
      <sheetName val="12-2 GP Inc LP TD"/>
      <sheetName val="13 LP Inc FIT Continuity "/>
      <sheetName val=" 13-1 LP Inc. BS FIT"/>
      <sheetName val="13-2 LP Inc LP TD"/>
      <sheetName val="14 Tax Basis"/>
      <sheetName val="Balance Sheet"/>
      <sheetName val="NOTES - Nov"/>
      <sheetName val="NOTES - Oc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pdating Log"/>
      <sheetName val="Index-Model Structure"/>
      <sheetName val="Out_Summary"/>
      <sheetName val="OUT-Report_Yearly"/>
      <sheetName val="CCCM_Evidence"/>
      <sheetName val="OUT-Sum_Yearly"/>
      <sheetName val="OUT-Exhibit B"/>
      <sheetName val="OUT-Exhibit C"/>
      <sheetName val="OUT-Exhibit D"/>
      <sheetName val="OUT-Exhibit E"/>
      <sheetName val="OUT-Exhibit F"/>
      <sheetName val="Version Changes Log"/>
      <sheetName val="CCCM-YearlyAllocatedDollar"/>
      <sheetName val="CCCM-Yearly$ToBeAllocated"/>
      <sheetName val="CCCM-TIME"/>
      <sheetName val="CCCM-Activities"/>
      <sheetName val="CCCM-Budget"/>
      <sheetName val="CCCM-Drivers"/>
      <sheetName val="CCCM-HierarchyofDrivers"/>
      <sheetName val="IN_Driver-Reg Accts"/>
      <sheetName val="IN_Driver-Program&amp;Project"/>
      <sheetName val="IN_Driver-InsurxB"/>
      <sheetName val="IN_Driver-AM"/>
      <sheetName val="IN_Driver-Financial"/>
      <sheetName val="IN_Driver-Bills"/>
      <sheetName val="IN_Driver-WorkStations"/>
      <sheetName val="IN_Driver-Telephone"/>
      <sheetName val="IN_Driver-MarketReady"/>
      <sheetName val="IN_Driver-FTEs"/>
      <sheetName val="IN_Driver-Invoices"/>
      <sheetName val="IN_Cornerstone"/>
      <sheetName val="IN_Driver-Sq. Footage(not used)"/>
      <sheetName val="IN MS Rates"/>
      <sheetName val="Template"/>
      <sheetName val="INLabCEO"/>
      <sheetName val="INLabChair"/>
      <sheetName val="INLabCFO"/>
      <sheetName val="INLabHOITreas"/>
      <sheetName val="INLabPension"/>
      <sheetName val="INLabBoard"/>
      <sheetName val="INLabSecy"/>
      <sheetName val="INLabVP"/>
      <sheetName val="INLabFinTreas"/>
      <sheetName val="INLabFinCont"/>
      <sheetName val="INLabFinTax"/>
      <sheetName val="INLabHR"/>
      <sheetName val="INLabLaborRel"/>
      <sheetName val="INLabReg"/>
      <sheetName val="INLabFinBPRF"/>
      <sheetName val="INLabEVPOps"/>
      <sheetName val="INLabRealEstate"/>
      <sheetName val="INLabSCS"/>
      <sheetName val="INLabContractMgmt"/>
      <sheetName val="INLabCDM"/>
      <sheetName val="INLabNetOper"/>
      <sheetName val="INLabCustCare"/>
      <sheetName val="INLabDistGen"/>
      <sheetName val="INLabCBR"/>
      <sheetName val="INLabEVPStrategy"/>
      <sheetName val="INLabAM (T.S)"/>
      <sheetName val="INLabAssetStrategy"/>
      <sheetName val="INLabBusPerf"/>
      <sheetName val="INLabStratAlign"/>
      <sheetName val="INLabSusInvPlan"/>
      <sheetName val="INLabDistBusDev"/>
      <sheetName val="INLabAMVP"/>
      <sheetName val="INLabCorpAff"/>
      <sheetName val="INLabFirstNations"/>
      <sheetName val="INLabTxDevelop"/>
      <sheetName val="INLabBusArch"/>
      <sheetName val="INLabPSIT"/>
      <sheetName val="INLabBIT"/>
      <sheetName val="INLabSecurity"/>
      <sheetName val="INLabGCLaw"/>
      <sheetName val="INLabAudit"/>
      <sheetName val="INNonCEO"/>
      <sheetName val="INNonChair"/>
      <sheetName val="INNonCFO"/>
      <sheetName val="INNonHOITreas"/>
      <sheetName val="INNonPension"/>
      <sheetName val="INNonBoard"/>
      <sheetName val="INNonSecy"/>
      <sheetName val="INNonVP"/>
      <sheetName val="INNonDonat"/>
      <sheetName val="INNonFinTreas"/>
      <sheetName val="INNonFinCont"/>
      <sheetName val="INNonFinTax"/>
      <sheetName val="INNonHR"/>
      <sheetName val="INNonLabourRel"/>
      <sheetName val="INNonReg"/>
      <sheetName val="INNonRegOEB"/>
      <sheetName val="INNonRegNEB"/>
      <sheetName val="INNonRegRate"/>
      <sheetName val="INNonFinBPRF"/>
      <sheetName val="INNonEVPOps"/>
      <sheetName val="INNonRealEstate"/>
      <sheetName val="INNonSCS"/>
      <sheetName val="INNonContractMgmt"/>
      <sheetName val="INNonCDM"/>
      <sheetName val="INNonNetOper"/>
      <sheetName val="INNonCustCare"/>
      <sheetName val="INNonDistGen"/>
      <sheetName val="INNonCBR"/>
      <sheetName val="INNonEVPStrategy"/>
      <sheetName val="INNonAM (T.S)"/>
      <sheetName val="INNonAssetStrategy"/>
      <sheetName val="INNonBusPerf"/>
      <sheetName val="INNonStratAlign"/>
      <sheetName val="INNonSusInvPlan"/>
      <sheetName val="INNonDistBusDev"/>
      <sheetName val="INNonAMVP"/>
      <sheetName val="INNonCorpAff"/>
      <sheetName val="INNonFirstNations"/>
      <sheetName val="INNonTxDevelop"/>
      <sheetName val="INNonBusArch"/>
      <sheetName val="INNonPSIT"/>
      <sheetName val="INNonBIT"/>
      <sheetName val="INNonSecurity"/>
      <sheetName val="INNonGCLaw"/>
      <sheetName val="INNonAudit"/>
      <sheetName val="INInrCSO"/>
      <sheetName val="INInrSettle"/>
      <sheetName val="INInrFin"/>
      <sheetName val="INInrAP"/>
      <sheetName val="INInrSMS"/>
      <sheetName val="INInrHR"/>
      <sheetName val="INInrIT"/>
      <sheetName val="Telecom"/>
      <sheetName val="IN_Det_Non-Fin_Treas"/>
      <sheetName val="IN_Det-Non-Reg"/>
      <sheetName val="LabourBP"/>
      <sheetName val="NonLabourBP"/>
      <sheetName val="OtherBP"/>
      <sheetName val="Updating Record"/>
      <sheetName val="Index-Colour Code"/>
      <sheetName val="Instructions"/>
      <sheetName val="Summary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Report_Yearly"/>
    </sheetNames>
    <sheetDataSet>
      <sheetData sheetId="0"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_Balance"/>
      <sheetName val="Inputs"/>
      <sheetName val="Consolidated Flash"/>
      <sheetName val="Consolidated YOY Flash"/>
      <sheetName val="Flash Print Macros"/>
      <sheetName val="Hydro One Consolidated"/>
      <sheetName val="All BU's (000's)"/>
      <sheetName val="Networks Consolidated"/>
      <sheetName val="Capex Budget"/>
      <sheetName val="Operating Costs BU Summary"/>
      <sheetName val="PY Actual Summary Results"/>
      <sheetName val="Tx-USofA"/>
      <sheetName val="Dx-USofA"/>
      <sheetName val="CFP&amp;R- Hydro One"/>
      <sheetName val="Tx-Dx"/>
      <sheetName val="Tx-Dx External Report Summary"/>
      <sheetName val="Delivery Services &amp; Subs"/>
      <sheetName val="PY Cons Results BY MTH"/>
      <sheetName val="USofA PY Results"/>
      <sheetName val="Capital Expenditure"/>
      <sheetName val="CY Actual Summary Results"/>
      <sheetName val="CY Tx Dx USofA FS"/>
      <sheetName val="Quarterly  Reporting Package"/>
      <sheetName val="Flash-Mgmt Statement Mapping"/>
      <sheetName val="trial bal summarized by BU"/>
      <sheetName val="check"/>
      <sheetName val="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CSO"/>
      <sheetName val="Inr-Settle"/>
      <sheetName val="Inr-SMS"/>
      <sheetName val="Inr-Fin"/>
      <sheetName val="Inr-HR"/>
      <sheetName val="Inr-IT"/>
      <sheetName val="Det_Non-Fin_Treas"/>
      <sheetName val="Det-Non-GC_Reg"/>
      <sheetName val="Det-Non-SMS-Det"/>
      <sheetName val="Det-Non-SMS-Det_old"/>
      <sheetName val="Det-Non-FinDrv"/>
      <sheetName val="Det-Inr_Fin"/>
      <sheetName val="Data"/>
      <sheetName val="Assets-Sum"/>
      <sheetName val="Major"/>
      <sheetName val="MFA"/>
      <sheetName val="Assets-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 val="Tony Paul"/>
      <sheetName val="Summary"/>
      <sheetName val="Unassign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nl 3 summarized"/>
      <sheetName val="Sheet1"/>
      <sheetName val="jnl 3"/>
      <sheetName val="usofa mapping for brampton"/>
      <sheetName val="jnl amt"/>
      <sheetName val="TB  with ps"/>
      <sheetName val="jnl 2"/>
      <sheetName val="TB"/>
      <sheetName val="Brampton Fin Statemnt"/>
      <sheetName val="Fin Statemnt"/>
      <sheetName val="jnl_3_summarized"/>
      <sheetName val="jnl_3"/>
      <sheetName val="usofa_mapping_for_brampton"/>
      <sheetName val="jnl_amt"/>
      <sheetName val="TB__with_ps"/>
      <sheetName val="jnl_2"/>
      <sheetName val="Brampton_Fin_Statemnt"/>
      <sheetName val="Fin_Statemnt"/>
      <sheetName val="Total_Directs_and_LDCs"/>
      <sheetName val="Total_from_CSS_(Retail_and_MEU)"/>
      <sheetName val="Input_-_Proj_Info"/>
      <sheetName val="Month_Identifier"/>
      <sheetName val="q1_2002"/>
      <sheetName val="valid_values"/>
      <sheetName val="OPEB"/>
      <sheetName val="47__2003_Comp&amp;Benefits_Summary"/>
      <sheetName val="USoA Map fBrmptn Eff Jan20,09"/>
      <sheetName val="47. 2003 Comp&amp;Benefits Summary"/>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x)"/>
      <sheetName val="14. HOI Headcount (O)"/>
      <sheetName val="15. Networks - SP Headcount"/>
      <sheetName val="15. Networks - SP Headcount(x)"/>
      <sheetName val="15. Networks - SP Headcount (O)"/>
      <sheetName val="16. Networks - 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1. WC, CPP, EI - HOI"/>
      <sheetName val="32. WC, CPP, EI - Networks"/>
      <sheetName val="33. WC, CPP, EI - RC"/>
      <sheetName val="34. WC, CPP, EI - TEL"/>
      <sheetName val="35. OPRB, OPRB, LTD, SPP, RPP"/>
      <sheetName val="36. EFB Forecast Details"/>
      <sheetName val="37. OPRB &amp; OPEB Closing Bal"/>
      <sheetName val="38. OPRB &amp; OPEB Opening Bal"/>
      <sheetName val="39. OPRB &amp; OPEB 2003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ofa mapping for brampton"/>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Hours Report"/>
      <sheetName val="Regular Hours"/>
      <sheetName val="Non Reg Hours"/>
      <sheetName val="O-U Report"/>
      <sheetName val="Graphs"/>
      <sheetName val="Allocations"/>
      <sheetName val="HR Info"/>
      <sheetName val="Var Explanations"/>
      <sheetName val="Forecast O-U"/>
      <sheetName val="Forecast TDOC"/>
      <sheetName val="Forecast Assump"/>
      <sheetName val="Journal TDOC"/>
      <sheetName val="Overunder"/>
      <sheetName val="Actuals"/>
      <sheetName val="Budget"/>
      <sheetName val="Forecast"/>
      <sheetName val="Forecast YE"/>
      <sheetName val="HR ACT"/>
      <sheetName val="TDOC"/>
      <sheetName val="Variance Report"/>
      <sheetName val="Monthly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s"/>
      <sheetName val="Budget"/>
      <sheetName val="Forecast"/>
      <sheetName val="Forecast YE"/>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 val="Fcst"/>
      <sheetName val="Split_kWh_First_Balance_0404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VMAstsumry"/>
      <sheetName val="Exectutive Summry vs. GL"/>
      <sheetName val="ACTIVITY TIE OUT"/>
      <sheetName val="Working Gas Storage Position"/>
      <sheetName val="BOOK 0503"/>
      <sheetName val="storgvol_smrypricing_GL"/>
      <sheetName val="DSAR"/>
      <sheetName val="summary by source 2004"/>
      <sheetName val="Expense Escalation-Old-dk"/>
    </sheetNames>
    <sheetDataSet>
      <sheetData sheetId="0"/>
      <sheetData sheetId="1"/>
      <sheetData sheetId="2"/>
      <sheetData sheetId="3"/>
      <sheetData sheetId="4"/>
      <sheetData sheetId="5"/>
      <sheetData sheetId="6"/>
      <sheetData sheetId="7" refreshError="1"/>
      <sheetData sheetId="8"/>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Directs and LDCs"/>
      <sheetName val="Reqt for CSS - LDC SSS"/>
      <sheetName val="Reqt for CSS - LDC  Retail"/>
    </sheetNames>
    <sheetDataSet>
      <sheetData sheetId="0" refreshError="1"/>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16A. Active GLI continuity"/>
      <sheetName val="2. BPE "/>
      <sheetName val="3. Pension"/>
      <sheetName val="4. OPRB H1"/>
      <sheetName val="5. OPRB_Inergi"/>
      <sheetName val="6. OPEB"/>
      <sheetName val="7. SPS"/>
      <sheetName val="8. DSPS"/>
      <sheetName val="9. OPRB MEU"/>
      <sheetName val="10. Active Health"/>
      <sheetName val="11. Active Dental"/>
      <sheetName val="12. Active Maternity"/>
      <sheetName val="13. Active GLI"/>
      <sheetName val="1. Pension&amp;Benefit Summary"/>
      <sheetName val="14. Active OHP"/>
      <sheetName val="366300 Accru and pmt"/>
      <sheetName val="12. 2004 HD GLI Maternity"/>
      <sheetName val="15 Forecast"/>
      <sheetName val="17. Change Monthly hding labels"/>
      <sheetName val="16B GLI  YE rec"/>
      <sheetName val="18. PMT weight"/>
      <sheetName val="19. Kevin Mgnt Report"/>
      <sheetName val="20. YE true up"/>
      <sheetName val="headcount change"/>
      <sheetName val="Payroll burden Rates 2006"/>
      <sheetName val="Management repor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16A. Active GLI continuity"/>
      <sheetName val="1. Pension&amp;Benefit Summary"/>
      <sheetName val="2. BPE "/>
      <sheetName val="3. Pension"/>
      <sheetName val="4. OPRB H1"/>
      <sheetName val="5. OPRB_Inergi"/>
      <sheetName val="6. OPEB"/>
      <sheetName val="7. SPS"/>
      <sheetName val="8. DSPS"/>
      <sheetName val="9. OPRB MEU"/>
      <sheetName val="10. Active Health"/>
      <sheetName val="11. Active Dental"/>
      <sheetName val="12. Active Maternity"/>
      <sheetName val="13. Active GLI"/>
      <sheetName val="14. Active OHP"/>
      <sheetName val="366300 Accru and pmt"/>
      <sheetName val="12. 2004 HD GLI Maternity"/>
      <sheetName val="15 Forecast"/>
      <sheetName val="17. Change Monthly hding labels"/>
      <sheetName val="16B GLI  YE rec"/>
      <sheetName val="18. PMT weight"/>
      <sheetName val="19. Kevin Mgnt Report"/>
      <sheetName val="20. YE true up"/>
      <sheetName val="headcount change"/>
      <sheetName val="Payroll burden Rates 2006"/>
      <sheetName val="Management repor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1. 2007 Pension&amp;Benefit Summary"/>
      <sheetName val="2. BPE "/>
      <sheetName val="3. Pension"/>
      <sheetName val="4. OPRB H1"/>
      <sheetName val="5. OPRB_Inergi"/>
      <sheetName val="6. OPEB"/>
      <sheetName val="7. SPS"/>
      <sheetName val="8. DSPS"/>
      <sheetName val="9. OPRB MEU"/>
      <sheetName val="10. Active health"/>
      <sheetName val="11. Active Dental"/>
      <sheetName val=" 12. Active Maternity"/>
      <sheetName val="13. Active GLI"/>
      <sheetName val="14. Active OHP"/>
      <sheetName val="366300 Accru and pmt"/>
      <sheetName val="12. 2004 HD GLI Maternity"/>
      <sheetName val="15 Forecast"/>
      <sheetName val="16B GLI  YE rec"/>
      <sheetName val="16A. Active GLI continuity"/>
      <sheetName val="17. Change Monthly hding labels"/>
      <sheetName val="18. PMT weight"/>
      <sheetName val="19. Kevin Mgnt Report"/>
      <sheetName val="correct 2006 OPRB GLI true up"/>
      <sheetName val="20. YE true up"/>
      <sheetName val="headcount change"/>
      <sheetName val="Payroll burden Rates 2006"/>
      <sheetName val="Management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20. YE true up"/>
      <sheetName val="16A. Active GLI continuity"/>
      <sheetName val="16B GLI  YE rec"/>
      <sheetName val="15 Forecast"/>
      <sheetName val="1. Pension&amp;Benefit Summary"/>
      <sheetName val="18. PMT weight"/>
      <sheetName val="17. Change Monthly hding labels"/>
      <sheetName val="2. BPE "/>
      <sheetName val="BPE for July"/>
      <sheetName val="3. Pension"/>
      <sheetName val="4. OPRB H1"/>
      <sheetName val="5. OPRB_Inergi"/>
      <sheetName val="6. OPEB"/>
      <sheetName val="7. SPS"/>
      <sheetName val="8. DSPS"/>
      <sheetName val="9. OPRB MEU"/>
      <sheetName val="10. Active Health"/>
      <sheetName val="11. Active Dental"/>
      <sheetName val="12. Active Maternity"/>
      <sheetName val="13. Active GLI"/>
      <sheetName val="14. Active OHP"/>
      <sheetName val="366300 Accru and pmt"/>
      <sheetName val="12. 2004 HD GLI Maternity"/>
      <sheetName val="19. Kevin Mgnt Report"/>
      <sheetName val="headcount change"/>
      <sheetName val="Payroll burden Rates 2006"/>
      <sheetName val="Management repor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Dummy Data from CSS"/>
      <sheetName val="Total Directs and LDCs"/>
    </sheetNames>
    <sheetDataSet>
      <sheetData sheetId="0" refreshError="1"/>
      <sheetData sheetId="1"/>
      <sheetData sheetId="2"/>
      <sheetData sheetId="3"/>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refreshError="1"/>
      <sheetData sheetId="1"/>
      <sheetData sheetId="2"/>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L OIL BACKUP 2"/>
      <sheetName val="GRAPH DATA"/>
      <sheetName val="CURRENT FPL VS. FCR FORECAST"/>
      <sheetName val="CURRENT VS. PREVIOUS FPL FORE."/>
      <sheetName val="CURRENT FPL VS. PIRA FORECAST"/>
      <sheetName val="FPL FORECAST VS. FORWARD CURVE"/>
      <sheetName val="FPL MOST LIKELY OIL BACKUP 1"/>
      <sheetName val="COMPARISON OF DISPATCH PRICES"/>
      <sheetName val="FOSSIL FUEL GRAPH"/>
      <sheetName val="MOST LIKELY OIL FORECAST UPDATE"/>
      <sheetName val="MOST LIKELY OIL PRICE FORECAST"/>
      <sheetName val="LOW PRICE OIL FORECAST"/>
      <sheetName val="HIGH PRICE OIL FORECAST"/>
      <sheetName val="WEEKLY GAS FORECAST UPDATE"/>
      <sheetName val="MOST LIKELY GAS PRICE &amp; AVAIL"/>
      <sheetName val="MOST LIKELY COAL &amp; PET COKE"/>
      <sheetName val="FPL MOST LIKELY GAS BACKUP 2"/>
      <sheetName val="FPL MOST LIKELY GAS BACKUP 1"/>
      <sheetName val="FPL LOW PRICE GAS BACKUP 1"/>
      <sheetName val="FPL HIGH PRICE GAS BACKUP 1"/>
      <sheetName val="LOW PRICE GAS &amp; AVAILABILITY"/>
      <sheetName val="HIGH PRICE GAS &amp; AVAIL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refreshError="1"/>
      <sheetData sheetId="1"/>
      <sheetData sheetId="2"/>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from CSS (Retail and MEU)"/>
      <sheetName val="Actuals from CSS - SSS"/>
      <sheetName val="Actuals from CSS - Retail"/>
    </sheetNames>
    <sheetDataSet>
      <sheetData sheetId="0" refreshError="1"/>
      <sheetData sheetId="1"/>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S - Corp - Oher"/>
      <sheetName val="Old version"/>
      <sheetName val="Actual details"/>
      <sheetName val="CLA Budget"/>
      <sheetName val="Budget"/>
      <sheetName val="2004 Gregorian Schedul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R - Gross"/>
      <sheetName val="ReportTemplate"/>
      <sheetName val="ConnectionFilteredDrivers"/>
      <sheetName val="ConnectionFilteredActuals"/>
      <sheetName val="ConnectionFilteredBudgets"/>
      <sheetName val="ConnectionFilteredForecasts"/>
      <sheetName val="Help"/>
      <sheetName val="SectionHelp"/>
      <sheetName val="HeaderParameters"/>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ummary"/>
      <sheetName val="Detail"/>
    </sheetNames>
    <sheetDataSet>
      <sheetData sheetId="0" refreshError="1"/>
      <sheetData sheetId="1" refreshError="1"/>
      <sheetData sheetId="2" refreshError="1"/>
      <sheetData sheetId="3" refreshError="1"/>
      <sheetData sheetId="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EFB Forecast Details"/>
      <sheetName val="32. Comp&amp;Benefits Summary"/>
      <sheetName val="33. Burden Rates Summary"/>
      <sheetName val="2003-08 NS"/>
      <sheetName val="34. Benefits Forecast - Consol"/>
      <sheetName val="35. Benefits Forecast - HOI"/>
      <sheetName val="36. Benefits Forecast - Netw"/>
      <sheetName val="37 Benefits Forecast - RC"/>
      <sheetName val="38.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1. 2007 Pension&amp;Benefit Summary"/>
      <sheetName val="20. YE true up"/>
      <sheetName val="7. SPS"/>
      <sheetName val="2. BPE "/>
      <sheetName val="3. Pension"/>
      <sheetName val="4. OPRB H1"/>
      <sheetName val="5. OPRB_Inergi"/>
      <sheetName val="6. OPEB"/>
      <sheetName val="8. DSPS"/>
      <sheetName val="9. OPRB MEU"/>
      <sheetName val="10. Active health"/>
      <sheetName val="11. Active Dental"/>
      <sheetName val=" 12. Active Maternity"/>
      <sheetName val="13. Active GLI"/>
      <sheetName val="14. Active OHP"/>
      <sheetName val="366300 Accru and pmt"/>
      <sheetName val="12. 2004 HD GLI Maternity"/>
      <sheetName val="15 Forecast"/>
      <sheetName val="16B Active GLI 2006 YE rec"/>
      <sheetName val="16A. Active GLI 2007 continuity"/>
      <sheetName val="17. Change Monthly hding labels"/>
      <sheetName val="18. PMT weight"/>
      <sheetName val="19. Kevin Mgnt Report"/>
      <sheetName val="correct 2006 OPRB GLI true up"/>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6 TR, CPP &amp; EI Summary"/>
      <sheetName val="7A TR fcst 2006"/>
      <sheetName val="7B CPP EI fcst 2006"/>
      <sheetName val="8. 2006 TR, CPP &amp; EI var analys"/>
      <sheetName val="9. 2006 BPE"/>
      <sheetName val="10.  2006 EHT"/>
      <sheetName val="11. 2006 WSIB Sch 1 Premium"/>
      <sheetName val="11A 2006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Index"/>
      <sheetName val="35. OPRB, OPRB, LTD, SPP, RPP"/>
    </sheetNames>
    <sheetDataSet>
      <sheetData sheetId="0" refreshError="1"/>
      <sheetData sheetId="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7 TR, CPP &amp; EI Summary"/>
      <sheetName val="7A TR fcst 2006"/>
      <sheetName val="7B CPP EI fcst 2007"/>
      <sheetName val="7B CPP EI fcst 2006"/>
      <sheetName val="8. 2006 TR, CPP &amp; EI var analys"/>
      <sheetName val="9. 2006 BPE"/>
      <sheetName val="10.  2007 EHT TR"/>
      <sheetName val="11. 2007 WSIB Sch 1 Premium"/>
      <sheetName val="11A 2007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x)"/>
      <sheetName val="18. RC  headcount"/>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Index"/>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taCalcs"/>
      <sheetName val="Fundamentals"/>
      <sheetName val="PriorList"/>
    </sheetNames>
    <sheetDataSet>
      <sheetData sheetId="0" refreshError="1"/>
      <sheetData sheetId="1" refreshError="1"/>
      <sheetData sheetId="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sheetData sheetId="1" refreshError="1"/>
      <sheetData sheetId="2" refreshError="1"/>
      <sheetData sheetId="3"/>
      <sheetData sheetId="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sheetData sheetId="1" refreshError="1"/>
      <sheetData sheetId="2" refreshError="1"/>
      <sheetData sheetId="3"/>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
      <sheetName val="DCF Val."/>
      <sheetName val="DBack P&amp;L"/>
      <sheetName val="DBack BSheet"/>
      <sheetName val="DBack Cash Flows"/>
      <sheetName val="Debt &amp; Interest"/>
      <sheetName val="Depreciation"/>
      <sheetName val="CCA "/>
      <sheetName val="Other Income"/>
      <sheetName val="CAPEX "/>
      <sheetName val="Mirtables"/>
      <sheetName val="T&amp;D_WAC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E "/>
      <sheetName val="0. Tab Index"/>
      <sheetName val="1. Review and Sign-off  "/>
      <sheetName val="2.Pension Obligation "/>
      <sheetName val="3. Pension Contribution "/>
      <sheetName val="4. OPRB Assets &amp; Liab"/>
      <sheetName val="7. 2003 OPRB &amp; OPEB Closing Bal"/>
      <sheetName val="4. OPRB  OPEB Liab Summary"/>
      <sheetName val="7. 2005 OPRB OPEB Liab by Coy"/>
      <sheetName val="8.2004_2005 OPRB contin by type"/>
      <sheetName val="7.  2004 OPRB OPEB liab by type"/>
      <sheetName val="8. 2004 OPRB OPEB Liab by Coy"/>
      <sheetName val="8. Empl Future Benefits Expense"/>
      <sheetName val="5.  OPRB OPEB  by Co"/>
      <sheetName val="6 2013-2014 continuity"/>
      <sheetName val="9.1 BPE variance analysis"/>
      <sheetName val="8.1 HC change"/>
      <sheetName val="7. Pension&amp;Benefit Summary"/>
      <sheetName val="8. Summary of BPE by Company"/>
      <sheetName val="new fcst 2006 EHB cost  "/>
      <sheetName val="Management report"/>
      <sheetName val="9. GLI YE rec"/>
      <sheetName val="10. Active GLI continuity"/>
      <sheetName val="12.1 GLI continuity notes"/>
      <sheetName val="11.1 Actives GLI"/>
      <sheetName val="11.2 Pensioners GLI"/>
      <sheetName val="11.3 GLI YE forecast"/>
      <sheetName val="11. Active OHP Continuity"/>
      <sheetName val="13. HDM Rate Variance"/>
      <sheetName val="Instructions"/>
      <sheetName val="Jan 09 Over Accrual"/>
      <sheetName val="12. Total Remuneration Check"/>
      <sheetName val="OPEB analysis"/>
      <sheetName val="Continuity Grouping"/>
      <sheetName val="10. Total Remun 07"/>
      <sheetName val="453091  090 451070"/>
      <sheetName val="453092MEU"/>
      <sheetName val="LTD notes"/>
      <sheetName val="Sum GLI 08 Final  PYMT"/>
      <sheetName val="HC change Q1"/>
      <sheetName val="HC"/>
      <sheetName val="13. YE True Up"/>
      <sheetName val="SAP LTD "/>
      <sheetName val="changes 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PSR"/>
      <sheetName val="HOI"/>
      <sheetName val="HONI"/>
      <sheetName val="PC_GL reconcilation"/>
      <sheetName val="Budget"/>
      <sheetName val="Month"/>
      <sheetName val="GL Input"/>
      <sheetName val="PC Input"/>
      <sheetName val="Manual Input"/>
      <sheetName val="YOY"/>
      <sheetName val="2003GL Input"/>
      <sheetName val="2003PC Input"/>
      <sheetName val="2003Manual Input"/>
      <sheetName val="MOM Check"/>
      <sheetName val="Chart1"/>
      <sheetName val="chart data"/>
      <sheetName val="Sheet1"/>
      <sheetName val="CFS P1"/>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Description"/>
      <sheetName val="Instructions"/>
      <sheetName val="NEER Bonus Summary -Officers"/>
      <sheetName val="NEER Accrual summary"/>
      <sheetName val="Contacts"/>
      <sheetName val="NEET Pivot"/>
      <sheetName val="Canada Splits"/>
      <sheetName val="F&amp;S Cost Centers"/>
      <sheetName val="Spain Splits"/>
      <sheetName val="Master Data"/>
      <sheetName val="Comp Accrual"/>
      <sheetName val="Exec Services"/>
      <sheetName val="Exec Services W REDUCTIONS"/>
      <sheetName val="NEEROfficers"/>
      <sheetName val="Maisto"/>
      <sheetName val="NEERBalSheet"/>
      <sheetName val="BW STI Report"/>
      <sheetName val="PAPSA Config"/>
      <sheetName val="Accrued by"/>
      <sheetName val="Lev.DelevJobs"/>
      <sheetName val="5. Deleveraged Jobs"/>
      <sheetName val="Employee - last year"/>
      <sheetName val="Role target"/>
      <sheetName val="File Comparison"/>
      <sheetName val="InternationalEmpsSal"/>
      <sheetName val="Flex"/>
      <sheetName val="Flex N Craft BU"/>
      <sheetName val="Canada and Spain empl"/>
      <sheetName val="ERP"/>
      <sheetName val="Canada and Spain jobs"/>
      <sheetName val="2016 Final Payouts"/>
      <sheetName val="Accounting Email"/>
      <sheetName val="Notes"/>
      <sheetName val="email"/>
      <sheetName val="Exec Merit Audit Report"/>
      <sheetName val="FlexOff"/>
      <sheetName val="Sheet4"/>
      <sheetName val="Accelerate2.14.17"/>
      <sheetName val="SAT"/>
      <sheetName val="Sheet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ecast August 2015"/>
      <sheetName val="Budget July 2015"/>
      <sheetName val="HC"/>
      <sheetName val="Summary"/>
      <sheetName val="Email"/>
      <sheetName val="Sheet1"/>
      <sheetName val="NBPivot"/>
      <sheetName val="Data dump"/>
      <sheetName val="Sheet4"/>
      <sheetName val="BUData"/>
      <sheetName val="FlexNB"/>
      <sheetName val="Adjusted &amp; Excluded Jobs"/>
      <sheetName val="Role Targe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 val="Total from CSS (Retail and ME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ver"/>
      <sheetName val="Perf Meas Sample"/>
      <sheetName val="Cal 5&amp;6 Sch 1"/>
      <sheetName val="Cal 5&amp;6 Sch 2"/>
      <sheetName val="Cal 5&amp;6 Sch 6"/>
      <sheetName val="R-Sched Sample"/>
      <sheetName val="Cal 8 Sch 1rev1"/>
      <sheetName val="Cal 8 Sch 1rev2"/>
      <sheetName val="Sched 1 OM"/>
      <sheetName val="Sched 1 Cap"/>
      <sheetName val="Sched 2 '06"/>
      <sheetName val="Sched 2 '07"/>
      <sheetName val="Sched 2 '08"/>
      <sheetName val="Sched 3 OM"/>
      <sheetName val="Sched 3 Cap"/>
      <sheetName val="Sched 4"/>
      <sheetName val="Sched 5a '06"/>
      <sheetName val="Sched 5a '07"/>
      <sheetName val="Sched 5a '08"/>
      <sheetName val="Sched 5b '06"/>
      <sheetName val="Sched 5b '07"/>
      <sheetName val="Sched 5b '08"/>
      <sheetName val="Sched 6"/>
      <sheetName val="Pay Periods"/>
      <sheetName val="StandAl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wance Calculation"/>
      <sheetName val="Allowance Calculation - TX"/>
      <sheetName val="Allowance Calculation - NE"/>
      <sheetName val="Trend Charts"/>
      <sheetName val="Trend"/>
      <sheetName val="Allowance Calc"/>
      <sheetName val="Allocation Unapplied"/>
      <sheetName val="Earnings Impact"/>
      <sheetName val="GEXA Mnthly AR Report - Summar"/>
      <sheetName val="Commercial &amp; Apt Accounts 60+ D"/>
      <sheetName val="Effective Tax Rate"/>
      <sheetName val="BR &amp; AR Report"/>
      <sheetName val="Summary"/>
      <sheetName val="Residential Deposit Offset"/>
      <sheetName val="Unbilled - TX"/>
      <sheetName val="Unbilled - NE"/>
      <sheetName val="Allowance - TX"/>
      <sheetName val="Allowance - 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Inputs"/>
      <sheetName val="INCOME"/>
      <sheetName val="Dx"/>
      <sheetName val="Tx"/>
      <sheetName val="HORC(Remote)"/>
      <sheetName val="HOTI(Telecom)"/>
      <sheetName val="Brampton"/>
      <sheetName val="HOLDCO"/>
      <sheetName val="Management Statement Data"/>
      <sheetName val="CAPEX_Summary"/>
      <sheetName val="link"/>
      <sheetName val="All BU's"/>
      <sheetName val="Tx-Dx USA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x"/>
    </sheetNames>
    <sheetDataSet>
      <sheetData sheetId="0" refreshError="1"/>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F_DJC"/>
      <sheetName val="ExhF_DJC_vs2006Model_2007Data"/>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sheetName val="growth"/>
      <sheetName val="matrix"/>
      <sheetName val="main"/>
      <sheetName val="CNTRLIST"/>
      <sheetName val="VENDLIST"/>
      <sheetName val="POILIST"/>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heetName val="BS"/>
      <sheetName val="CF"/>
      <sheetName val="Summary GL"/>
      <sheetName val="Detail GL"/>
      <sheetName val="CF Fixed Assets"/>
      <sheetName val="HOT  Assets Continuity"/>
      <sheetName val="2008 ORANO2 IRU Maint Rev Def"/>
      <sheetName val="1. Trial_Balance"/>
      <sheetName val="2. Inputs"/>
      <sheetName val="3. Consolidated Flash"/>
      <sheetName val="4. Consolidated YOY Flash"/>
      <sheetName val="5. Flash Print Macros"/>
      <sheetName val="6. Hydro One Consolidated"/>
      <sheetName val="7. All BU's (000's)"/>
      <sheetName val="8. CFP&amp;R- Hydro One "/>
      <sheetName val="10 Networks Consol Hide not us"/>
      <sheetName val="11.1 Tx-Dx (hide)"/>
      <sheetName val="9. Operating Costs BU Summary"/>
      <sheetName val="10.Tx-Dx External Report Sumary"/>
      <sheetName val="11.Del Serv&amp;Subs (not used hide"/>
      <sheetName val="Tx-USofA(not used -hide)"/>
      <sheetName val="Dx-USofA (not used - hide)"/>
      <sheetName val="USofA PY Results (not used hide"/>
      <sheetName val="12. Capital Expenditure"/>
      <sheetName val="13. Capex Budget"/>
      <sheetName val="CY Tx Dx USofA FS ( not used hi"/>
      <sheetName val="14. CY Actual Summary Results"/>
      <sheetName val="15.Quarterly  Reporting Package"/>
      <sheetName val="16.Flash-Mgmt Statement Mapping"/>
      <sheetName val="17. trial bal summarized by BU"/>
      <sheetName val="check"/>
      <sheetName val="18. DOCUMENTATION"/>
      <sheetName val="PY Cons Results BY MTH (hide)"/>
      <sheetName val="PY Actual Summary Results (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 CY Actual Summary Results"/>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heetName val="BS"/>
      <sheetName val="CF"/>
      <sheetName val="Summary GL"/>
      <sheetName val="Detail GL"/>
      <sheetName val="CF Fixed Assets"/>
      <sheetName val="HOT Links Assets Continuity"/>
      <sheetName val="2008 ORANO2 IRU Maint Rev Def"/>
      <sheetName val="1. Trial_Balance"/>
      <sheetName val="2. Inputs"/>
      <sheetName val="3. Consolidated Flash"/>
      <sheetName val="4. Consolidated YOY Flash"/>
      <sheetName val="5. Flash Print Macros"/>
      <sheetName val="6. Hydro One Consolidated"/>
      <sheetName val="7. All BU's (000's)"/>
      <sheetName val="8. CFP&amp;R- Hydro One "/>
      <sheetName val="10 Networks Consol Hide not us"/>
      <sheetName val="11.1 Tx-Dx (hide)"/>
      <sheetName val="9. Operating Costs BU Summary"/>
      <sheetName val="10.Tx-Dx External Report Sumary"/>
      <sheetName val="11.Del Serv&amp;Subs (not used hide"/>
      <sheetName val="Tx-USofA(not used -hide)"/>
      <sheetName val="Dx-USofA (not used - hide)"/>
      <sheetName val="USofA PY Results (not used hide"/>
      <sheetName val="12. Capital Expenditure"/>
      <sheetName val="13. Capex Budget"/>
      <sheetName val="CY Tx Dx USofA FS ( not used hi"/>
      <sheetName val="14. CY Actual Summary Results"/>
      <sheetName val="15.Quarterly  Reporting Package"/>
      <sheetName val="16.Flash-Mgmt Statement Mapping"/>
      <sheetName val="17. trial bal summarized by BU"/>
      <sheetName val="check"/>
      <sheetName val="18. DOCUMENTATION"/>
      <sheetName val="PY Cons Results BY MTH (hide)"/>
      <sheetName val="PY Actual Summary Results (h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ORPTAX_DATA_CACHE%"/>
      <sheetName val="(A) Book to Tax Recon"/>
      <sheetName val="Sch M"/>
      <sheetName val="(A1) Lead"/>
      <sheetName val="(B) Book-Tax Ratio"/>
      <sheetName val="(C) Headcount"/>
      <sheetName val="(C1) Headcount sum"/>
      <sheetName val="(D) SCA"/>
      <sheetName val="(E) 2012 CWIP Reconciliation"/>
      <sheetName val="(F) Taxes"/>
      <sheetName val="(G) O&amp;M MSC"/>
      <sheetName val="(H) RECON - Reconciliation"/>
      <sheetName val="ASSIGN msc COSTS"/>
      <sheetName val="(I) MSC   - Mixed Service Costs"/>
      <sheetName val="(J) DED   - Deductibles"/>
      <sheetName val="(K) BOOK  - Book Treatment"/>
      <sheetName val="(L) TOOLS - Tools"/>
      <sheetName val="(M) LAND  - Land"/>
      <sheetName val="(N) S - Stores"/>
      <sheetName val="(O) - Fleet"/>
      <sheetName val="(P)    - Disb &amp; Trans Ops Contr"/>
      <sheetName val="(Q)    - Direct Labor"/>
      <sheetName val="(R)  - Direct Costs"/>
      <sheetName val="Data"/>
      <sheetName val="Narrative"/>
      <sheetName val="Support"/>
      <sheetName val="Prep Point Sheets"/>
      <sheetName val="Carryforward"/>
      <sheetName val="Resear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ail sum"/>
      <sheetName val="Variance summary"/>
      <sheetName val="SCS-Inergi Cost"/>
      <sheetName val="Pivot CY"/>
      <sheetName val="BI CY"/>
      <sheetName val="Pivot PY"/>
      <sheetName val="BI PY"/>
      <sheetName val="  MSC by SP"/>
      <sheetName val="  MSC by SP PY"/>
      <sheetName val="Recovery PY"/>
      <sheetName val="project Download"/>
      <sheetName val="Budget"/>
      <sheetName val="external Revenue"/>
      <sheetName val="Month"/>
      <sheetName val="Update instruc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ability"/>
      <sheetName val="Cognos  instructions"/>
      <sheetName val="Cognos Input"/>
      <sheetName val="OS"/>
      <sheetName val="1. Mgt St vs Fin St"/>
      <sheetName val="2. N.I. Anal"/>
      <sheetName val="3. PILs "/>
      <sheetName val="4.Rev"/>
      <sheetName val="5. DxTariff"/>
      <sheetName val="6. OMA"/>
      <sheetName val="7. Deprec&amp;Amort"/>
      <sheetName val="8. FinCharges"/>
      <sheetName val="9. CapExp"/>
      <sheetName val="10. OCI"/>
      <sheetName val="11.STSecurities"/>
      <sheetName val="12. OCA"/>
      <sheetName val="13. Accts Rec'ble"/>
      <sheetName val="14. Mat-Supplies"/>
      <sheetName val="15. FA"/>
      <sheetName val="16. OtherLTAssets"/>
      <sheetName val="17. CurrLiab"/>
      <sheetName val="18. Bank Indebtedness"/>
      <sheetName val="19. AP&amp;Acc'dCharges"/>
      <sheetName val="20. Accrd Int"/>
      <sheetName val="21. STNotesPyble"/>
      <sheetName val="22. LTDebtPyble"/>
      <sheetName val="23. Employee Future Benefits"/>
      <sheetName val="24. RegLiab"/>
      <sheetName val="25. FutureTax "/>
      <sheetName val="26. EnvLiab"/>
      <sheetName val="27. LTAP&amp;AccrdCharges"/>
      <sheetName val="28. Equity &amp; Dividends"/>
    </sheetNames>
    <sheetDataSet>
      <sheetData sheetId="0"/>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ctive Accounts"/>
      <sheetName val="Mapping"/>
      <sheetName val="Input Sheet"/>
      <sheetName val="NOTES"/>
      <sheetName val="JE Template"/>
      <sheetName val="CY TB"/>
      <sheetName val="PY TB"/>
      <sheetName val="ETR Proof"/>
      <sheetName val="Sch 1"/>
      <sheetName val="1"/>
      <sheetName val="2"/>
      <sheetName val="6"/>
      <sheetName val="5"/>
      <sheetName val="7"/>
      <sheetName val="8"/>
      <sheetName val="9"/>
      <sheetName val="10"/>
      <sheetName val="11"/>
      <sheetName val="JAN-SEPT 2015 DIS AMT"/>
      <sheetName val="14"/>
      <sheetName val="18"/>
      <sheetName val="23"/>
      <sheetName val="24"/>
      <sheetName val="26"/>
      <sheetName val="27"/>
      <sheetName val="36"/>
      <sheetName val="37"/>
      <sheetName val="40"/>
      <sheetName val="41"/>
      <sheetName val="42"/>
      <sheetName val="43"/>
      <sheetName val="44-Support"/>
      <sheetName val="46"/>
      <sheetName val="Management Fees-T2 Schedule 14"/>
      <sheetName val="Pension Contributions-T2 Sch 15"/>
      <sheetName val="Actual vs Proj"/>
      <sheetName val="Actual vs Proj (Detail)"/>
      <sheetName val="Sheet1"/>
      <sheetName val="Instructions (2)"/>
      <sheetName val="HOTI FIT Continuity"/>
      <sheetName val="HOTL FIT Continuity"/>
      <sheetName val="Telecom CCA"/>
      <sheetName val="Telecom Link CCA"/>
      <sheetName val="NBV"/>
      <sheetName val="FACS YTD"/>
      <sheetName val="1- FA 050"/>
      <sheetName val="2- PT FA 050 Revised"/>
      <sheetName val="4- YTD Adds"/>
      <sheetName val="5- FA050 Components"/>
      <sheetName val="5- PT Transfers"/>
      <sheetName val="6- YTD Transfers"/>
      <sheetName val="5- YTD Adds FA Continuity Rec"/>
      <sheetName val="7- DISPOSALS"/>
      <sheetName val="8- PT Disposals"/>
      <sheetName val="9- YTD Disposals"/>
      <sheetName val="Mapping (3)"/>
      <sheetName val="Balance Sheet"/>
      <sheetName val="FTA_FTLs Note Disclosure"/>
      <sheetName val="510 Tel BS"/>
      <sheetName val="610 Tel Link BS"/>
      <sheetName val="HOTI-Rate Rec"/>
      <sheetName val="HOTL-Rate Rec"/>
      <sheetName val="1400 SAP JE"/>
      <sheetName val="1500 SAP J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OP &amp; Tx"/>
      <sheetName val="Bill 210 &amp; BPPR"/>
      <sheetName val="COP Accrual"/>
      <sheetName val="Invoice Estimate Report"/>
    </sheetNames>
    <sheetDataSet>
      <sheetData sheetId="0"/>
      <sheetData sheetId="1"/>
      <sheetData sheetId="2"/>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GER1"/>
      <sheetName val="Control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 2005 recon 242.420 "/>
      <sheetName val="Company Totals"/>
      <sheetName val="EE Detail"/>
    </sheetNames>
    <sheetDataSet>
      <sheetData sheetId="0"/>
      <sheetData sheetId="1"/>
      <sheetData sheetId="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 (O)"/>
      <sheetName val="15. Networks - SP Headcount"/>
      <sheetName val="15. Networks - SP Headcount (O)"/>
      <sheetName val="16. Networks - AM Headcount"/>
      <sheetName val="16. Networks - AM Headcount (O)"/>
      <sheetName val="17. CF&amp;S HONI Headcount"/>
      <sheetName val="17. CF&amp;S HONI Headcount (O)"/>
      <sheetName val="18. RC Headcount"/>
      <sheetName val="18. RC Headcount (O)"/>
      <sheetName val="19. Telecom Headcount"/>
      <sheetName val="19. Telecom Headcount (O)"/>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x)"/>
      <sheetName val="14. HOI Headcount (O)"/>
      <sheetName val="15. Networks - SP Headcount"/>
      <sheetName val="15. Networks - SP Headcount(x)"/>
      <sheetName val="15. Networks - SP Headcount (O)"/>
      <sheetName val="16. Networks - 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1. WC, CPP, EI - HOI"/>
      <sheetName val="32. WC, CPP, EI - Networks"/>
      <sheetName val="33. WC, CPP, EI - RC"/>
      <sheetName val="34. WC, CPP, EI - TEL"/>
      <sheetName val="35. OPRB, OPRB, LTD, SPP, RPP"/>
      <sheetName val="36. EFB Forecast Details"/>
      <sheetName val="37. OPRB &amp; OPEB Closing Bal"/>
      <sheetName val="38. OPRB &amp; OPEB Opening Bal"/>
      <sheetName val="39. OPRB &amp; OPEB 2003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GTA"/>
      <sheetName val="NS"/>
      <sheetName val="Inergi"/>
      <sheetName val="budget - FDM"/>
      <sheetName val="Download by 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 2021"/>
      <sheetName val="Pres 2020"/>
      <sheetName val="Analysis Summary"/>
      <sheetName val="BOBJ Upload"/>
      <sheetName val="BOBJ Company Loadout"/>
      <sheetName val="Consolidated Buildup"/>
      <sheetName val="FERC (1293-1294)"/>
      <sheetName val="5 Year Outlook"/>
      <sheetName val="CAFD Table"/>
      <sheetName val="Purchase Accounting"/>
      <sheetName val="Holding Company"/>
      <sheetName val="Operating Company"/>
      <sheetName val="Op Co. Tax"/>
      <sheetName val="Hold Co. Tax"/>
      <sheetName val="O&amp;M Expense "/>
      <sheetName val="TBC FERC BS"/>
      <sheetName val="TBC FERC IS"/>
      <sheetName val="Variance Analysis"/>
      <sheetName val="TBC Consolidated"/>
      <sheetName val="TBC Detail"/>
      <sheetName val="TBC CJI3"/>
      <sheetName val="TBC REV"/>
      <sheetName val="TBC CAPEX"/>
      <sheetName val="TBC CAPEX CJI3"/>
      <sheetName val="TBC Depreciation"/>
      <sheetName val="TBC Tax Depreciation"/>
      <sheetName val="Schedules &gt;&gt;"/>
      <sheetName val="State Tax Depreciaiton"/>
      <sheetName val="Federal Tax Depreciation"/>
      <sheetName val="Goodwill Tax Amortization"/>
      <sheetName val="Tax Basis and Schedule"/>
      <sheetName val="Taxes"/>
      <sheetName val="Depreciation"/>
      <sheetName val="Plant Balances and Depreciation"/>
      <sheetName val="CAPEX_Data Inputs"/>
      <sheetName val="CAPEX"/>
      <sheetName val="Debt Schedules"/>
      <sheetName val=" Deal Costs"/>
      <sheetName val="Revenue Forecast"/>
      <sheetName val="Derivative"/>
      <sheetName val="ARO"/>
      <sheetName val="PPC Amortization Table"/>
      <sheetName val="Purchase Co. Prem&amp;Issue Costs"/>
      <sheetName val="TSH LC Fees"/>
      <sheetName val="TBC LC Fees"/>
      <sheetName val="Reg Asset Amortization Sched."/>
      <sheetName val="EADIT - Annual Journal Entries"/>
      <sheetName val="OPEX"/>
      <sheetName val="Prepaids"/>
      <sheetName val="Other"/>
      <sheetName val="O&amp;M A&amp;G Sup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LRF-TBC&amp;Purch Acctng"/>
      <sheetName val="LRF-TSH"/>
      <sheetName val="Instructions"/>
      <sheetName val="Notes"/>
      <sheetName val="Inputs"/>
      <sheetName val="BOBJ Template"/>
      <sheetName val="Financials"/>
      <sheetName val="TBC Detail"/>
      <sheetName val="TBC Detail_Raw"/>
      <sheetName val="One-Offs"/>
      <sheetName val="BPC-Cons_IS"/>
      <sheetName val="BPC-BS"/>
      <sheetName val="BPC-IS"/>
      <sheetName val="BPC-NQH"/>
      <sheetName val="Expenses"/>
      <sheetName val="CAPEX"/>
      <sheetName val="Dep &amp; ARO"/>
      <sheetName val="Taxes"/>
      <sheetName val="PPC Amort"/>
      <sheetName val="Debt Schedules"/>
      <sheetName val="Federal Tax Dep"/>
      <sheetName val="State Tax Dep"/>
      <sheetName val="Derivative"/>
      <sheetName val="Purchase Acctg"/>
      <sheetName val="Plant Bal. &amp; Dep."/>
      <sheetName val="Purchase Co. Prem&amp;Issue Costs"/>
      <sheetName val="Other Schedu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100 SAP JE"/>
      <sheetName val="1200 SAP JE"/>
      <sheetName val="1300 SAP JE"/>
      <sheetName val="1500 SAP JE"/>
      <sheetName val="1900 SAP JE"/>
      <sheetName val="JE Template"/>
      <sheetName val="JE Template - IFRS"/>
      <sheetName val="Sch 1"/>
      <sheetName val="PY TB"/>
      <sheetName val="Mapping"/>
      <sheetName val="Active Accounts"/>
      <sheetName val="Tax Provision Load-FA"/>
      <sheetName val="CY FA Adj"/>
      <sheetName val="FITA Load"/>
      <sheetName val="FA Load"/>
      <sheetName val="Input Sheet"/>
      <sheetName val="TB Accounts Compare"/>
      <sheetName val="TB Accounts Compare 1"/>
      <sheetName val="Budget to Actual"/>
      <sheetName val="1-1 Sewell data"/>
      <sheetName val="2"/>
      <sheetName val="3"/>
      <sheetName val="4.1"/>
      <sheetName val="4-2 (HONI)"/>
      <sheetName val="4-3 (HOBNI)"/>
      <sheetName val="4-3.1 (HOBNI)"/>
      <sheetName val="4.4 (HORCI)"/>
      <sheetName val="5"/>
      <sheetName val="Reg Interest"/>
      <sheetName val="6"/>
      <sheetName val="CCA Summary"/>
      <sheetName val="NBV"/>
      <sheetName val="NBV Roll"/>
      <sheetName val="NBV-UCC Temp Diff"/>
      <sheetName val="FACS Costs YTD"/>
      <sheetName val="FACS Acc Dep YTD"/>
      <sheetName val="Intangibles Costs YTD"/>
      <sheetName val="FACS AccDep Intangibles YTD"/>
      <sheetName val="10"/>
      <sheetName val="11"/>
      <sheetName val="11 JAN - NOV M&amp;E"/>
      <sheetName val="13"/>
      <sheetName val="14"/>
      <sheetName val="14-1"/>
      <sheetName val="15"/>
      <sheetName val="16"/>
      <sheetName val="17"/>
      <sheetName val="18"/>
      <sheetName val="19"/>
      <sheetName val="20"/>
      <sheetName val="20-1"/>
      <sheetName val="21"/>
      <sheetName val="21-1"/>
      <sheetName val="23"/>
      <sheetName val="23.1"/>
      <sheetName val="24"/>
      <sheetName val="24-1"/>
      <sheetName val="25"/>
      <sheetName val="25-1 Cap OH"/>
      <sheetName val="25-2 Cap OH support"/>
      <sheetName val="26"/>
      <sheetName val="27"/>
      <sheetName val="36"/>
      <sheetName val="37"/>
      <sheetName val="40"/>
      <sheetName val="41"/>
      <sheetName val="42"/>
      <sheetName val="43"/>
      <sheetName val="44"/>
      <sheetName val="44-Support"/>
      <sheetName val="46"/>
      <sheetName val="Management Fees-T2 Schedule 14"/>
      <sheetName val="Pension Contributions-T2 Sch 15"/>
      <sheetName val="HONI FIT Continuity"/>
      <sheetName val="TX FIT Continuity "/>
      <sheetName val="DX FIT Continuity "/>
      <sheetName val="HORCI FIT Continuity"/>
      <sheetName val="HOI FIT Continuity"/>
      <sheetName val="HOBNI FIT Continuity"/>
      <sheetName val="ETR"/>
      <sheetName val="Goodwill"/>
      <sheetName val="Actual vs Proj (Summary)"/>
      <sheetName val="Actual vs Proj"/>
      <sheetName val="Actual vs Proj (Detail)"/>
      <sheetName val="Macro Code"/>
      <sheetName val="SUMMARY OF CHANGES"/>
      <sheetName val="Rate Rec Reg Impact"/>
      <sheetName val="TX-Rate Rec"/>
      <sheetName val="CONS-Rate Rec"/>
      <sheetName val="HONI-Rate Rec"/>
      <sheetName val="HORCI-Rate Rec"/>
      <sheetName val="DX-Rate Rec"/>
      <sheetName val="HOBNI-Rate Rec"/>
      <sheetName val="HOTI FIT ContinuityRev"/>
      <sheetName val="HOTI FIT (BS) Revised"/>
      <sheetName val="IFRS Entries 2014"/>
      <sheetName val="comparison - cc 1400 "/>
      <sheetName val="HOTI-Rate Rec"/>
      <sheetName val="TB2014-HOT"/>
      <sheetName val="IFRS Telecom OPRB OPEB"/>
      <sheetName val="1"/>
      <sheetName val="Benefits true up to TW - 2014"/>
      <sheetName val="Transfer to HONI"/>
      <sheetName val="8"/>
      <sheetName val="510 Tel Deferred "/>
      <sheetName val="HOLEL-Rate Rec"/>
      <sheetName val="HOI-Rate Rec"/>
      <sheetName val="ELIM-Rate Rec"/>
      <sheetName val="Sheet2"/>
      <sheetName val="Email (On Adoption)"/>
      <sheetName val="Opening IFRS Adj"/>
      <sheetName val="OPEB Amort in IFRS"/>
      <sheetName val="comparison - cc 1500"/>
      <sheetName val="610 Tel Link Deferred"/>
      <sheetName val="HOTL FIT Continuity2014"/>
      <sheetName val="HOTL-Rate Rec"/>
      <sheetName val="TB2014-Link"/>
      <sheetName val="2014 CY TB SAP US GAAP"/>
      <sheetName val="Sumary of Changes"/>
      <sheetName val="1400 SAP JE"/>
      <sheetName val="9"/>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ctive Accounts"/>
      <sheetName val="ETR Proof"/>
      <sheetName val="ETR Analysis"/>
      <sheetName val="Actual vs Proj (Summary)"/>
      <sheetName val="2014 vs 2013"/>
      <sheetName val="Bridge Analysis"/>
      <sheetName val="JE Template"/>
      <sheetName val="Mapping"/>
      <sheetName val="FA Load"/>
      <sheetName val="CY TB"/>
      <sheetName val="PY TB"/>
      <sheetName val="TB Accounts Compare"/>
      <sheetName val="TB Accounts Compare 1"/>
      <sheetName val="Input Sheet"/>
      <sheetName val="Sch 1"/>
      <sheetName val="Tax Provision Load-FA"/>
      <sheetName val="Budget to Actual"/>
      <sheetName val="CCA Summary"/>
      <sheetName val="1"/>
      <sheetName val="1-1 Sewell data"/>
      <sheetName val="2"/>
      <sheetName val="3"/>
      <sheetName val="4.1 Rec"/>
      <sheetName val="4-2 (HONI)"/>
      <sheetName val="4-3 (HOBNI)"/>
      <sheetName val="4-3.1 (HOBNI)"/>
      <sheetName val="4.4 (HORCI)"/>
      <sheetName val="4.5 (Norfolk)"/>
      <sheetName val="Reg Interest"/>
      <sheetName val="5"/>
      <sheetName val="6"/>
      <sheetName val="7"/>
      <sheetName val="8"/>
      <sheetName val="9"/>
      <sheetName val="NBV"/>
      <sheetName val="NBV Roll"/>
      <sheetName val="NBV-UCC Temp Diff"/>
      <sheetName val="FACS Costs YTD"/>
      <sheetName val="FACS Acc Dep YTD"/>
      <sheetName val="FACS AccDep Intangibles YTD"/>
      <sheetName val="Intangibles Costs YTD"/>
      <sheetName val="CY FA Adj"/>
      <sheetName val="Goodwill"/>
      <sheetName val="10"/>
      <sheetName val="11"/>
      <sheetName val="11 JAN - NOV M&amp;E"/>
      <sheetName val="13"/>
      <sheetName val="14"/>
      <sheetName val="14-1"/>
      <sheetName val="15"/>
      <sheetName val="16"/>
      <sheetName val="16-1"/>
      <sheetName val="17"/>
      <sheetName val="18"/>
      <sheetName val="19"/>
      <sheetName val="20"/>
      <sheetName val="20-1"/>
      <sheetName val="21"/>
      <sheetName val="21-1"/>
      <sheetName val="23"/>
      <sheetName val="23.1"/>
      <sheetName val="24"/>
      <sheetName val="24-1"/>
      <sheetName val="25"/>
      <sheetName val="25-1 Cap OH "/>
      <sheetName val="25-2 Cap OH support "/>
      <sheetName val="26"/>
      <sheetName val="27"/>
      <sheetName val="27-1"/>
      <sheetName val="28"/>
      <sheetName val="28-1"/>
      <sheetName val="28-2"/>
      <sheetName val="29"/>
      <sheetName val="29-1"/>
      <sheetName val="36"/>
      <sheetName val="37"/>
      <sheetName val="40"/>
      <sheetName val="41"/>
      <sheetName val="42"/>
      <sheetName val="43"/>
      <sheetName val="44"/>
      <sheetName val="44-Support"/>
      <sheetName val="46"/>
      <sheetName val="Management Fees-T2 Schedule 14"/>
      <sheetName val="Pension Contributions-T2 Sch 15"/>
      <sheetName val="BXM Sch 1"/>
      <sheetName val="DX FIT Continuity"/>
      <sheetName val="TX FIT Continuity"/>
      <sheetName val="HORCI FIT Continuity"/>
      <sheetName val="HOI FIT Continuity"/>
      <sheetName val="HOTI FIT Continuity"/>
      <sheetName val="HONI FIT Continuity"/>
      <sheetName val="HONI Non-Reg"/>
      <sheetName val="HOTL FIT Continuity"/>
      <sheetName val="HOBNI FIT Continuity"/>
      <sheetName val="NPDI FIT Continuity"/>
      <sheetName val="NEI FIT Continuity"/>
      <sheetName val="CONS-Rate Rec"/>
      <sheetName val="TX-Rate Rec"/>
      <sheetName val="ELIM-Rate Rec"/>
      <sheetName val="HOI-Rate Rec"/>
      <sheetName val="DX-Rate Rec"/>
      <sheetName val="HONI-NonReg Rate Rec"/>
      <sheetName val="HONI-Rate Rec"/>
      <sheetName val="HOBNI-Rate Rec"/>
      <sheetName val="HOTI-Rate Rec"/>
      <sheetName val="HOTL-Rate Rec"/>
      <sheetName val="HORCI-Rate Rec"/>
      <sheetName val="HOLEL-Rate Rec"/>
      <sheetName val="HOLELM-Rate Rec"/>
      <sheetName val="NPDI - Rate Rec"/>
      <sheetName val="NEI-Rate Rec"/>
      <sheetName val="Rate Rec Reg Impact"/>
      <sheetName val="Actual vs Proj"/>
      <sheetName val="Actual vs Proj (Detail)"/>
      <sheetName val="ETR"/>
      <sheetName val="Sheet1"/>
      <sheetName val="1100 SAP JE"/>
      <sheetName val="1200 SAP JE"/>
      <sheetName val="1300 SAP JE"/>
      <sheetName val="1400 SAP JE"/>
      <sheetName val="1500 SAP JE"/>
      <sheetName val="1900 SAP JE"/>
      <sheetName val="2200 SAP JE"/>
      <sheetName val="Macro Code"/>
      <sheetName val="Sheet2"/>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sheetData sheetId="30"/>
      <sheetData sheetId="31" refreshError="1"/>
      <sheetData sheetId="32" refreshError="1"/>
      <sheetData sheetId="33"/>
      <sheetData sheetId="34"/>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refreshError="1"/>
      <sheetData sheetId="94"/>
      <sheetData sheetId="95" refreshError="1"/>
      <sheetData sheetId="96" refreshError="1"/>
      <sheetData sheetId="97" refreshError="1"/>
      <sheetData sheetId="98"/>
      <sheetData sheetId="99"/>
      <sheetData sheetId="100" refreshError="1"/>
      <sheetData sheetId="101" refreshError="1"/>
      <sheetData sheetId="102" refreshError="1"/>
      <sheetData sheetId="103" refreshError="1"/>
      <sheetData sheetId="104" refreshError="1"/>
      <sheetData sheetId="105" refreshError="1"/>
      <sheetData sheetId="106"/>
      <sheetData sheetId="107"/>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R Analysi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 Plan Rev"/>
      <sheetName val="Contract Rev"/>
      <sheetName val="Cash Tables"/>
      <sheetName val="Rev. Cash Graph"/>
      <sheetName val="% Complete"/>
      <sheetName val="Progress Tables"/>
      <sheetName val="Progress Curve"/>
      <sheetName val="Field Staffing Plan"/>
      <sheetName val="Cash Out Table"/>
      <sheetName val="Net Cash Table"/>
    </sheetNames>
    <sheetDataSet>
      <sheetData sheetId="0"/>
      <sheetData sheetId="1"/>
      <sheetData sheetId="2"/>
      <sheetData sheetId="3"/>
      <sheetData sheetId="4"/>
      <sheetData sheetId="5" refreshError="1"/>
      <sheetData sheetId="6"/>
      <sheetData sheetId="7" refreshError="1"/>
      <sheetData sheetId="8" refreshError="1"/>
      <sheetData sheetId="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ers"/>
      <sheetName val="Deals"/>
      <sheetName val="Ranking-New"/>
      <sheetName val="Copy Sheet"/>
      <sheetName val="TVHouseholdsbyMarket"/>
      <sheetName val="Reporttables"/>
      <sheetName val="Affilmix"/>
      <sheetName val="exited"/>
      <sheetName val="HUT LEVELS"/>
      <sheetName val="lma"/>
      <sheetName val="october99"/>
      <sheetName val="preOctober99"/>
      <sheetName val="stats"/>
      <sheetName val="TVHHHUT98"/>
      <sheetName val="TVHHHUT97"/>
      <sheetName val="Comrclshr"/>
      <sheetName val="Distribadd"/>
      <sheetName val="Christian"/>
      <sheetName val="Capital Struct"/>
      <sheetName val="Acqu Calc"/>
      <sheetName val="TVHouseholdsbyMarket:Christian"/>
      <sheetName val=""/>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Voting Share"/>
      <sheetName val="Worksheet 1"/>
      <sheetName val="Worksheet 2a"/>
      <sheetName val="Worksheet 3a"/>
      <sheetName val="Worksheet 4a"/>
      <sheetName val="Worksheet 2b"/>
      <sheetName val="Worksheet 3b"/>
      <sheetName val="Worksheet 4b"/>
      <sheetName val="Worksheet 2c"/>
      <sheetName val="Worksheet 3c"/>
      <sheetName val="Worksheet 4c"/>
      <sheetName val="Worksheet 2d"/>
      <sheetName val="Worksheet 3d"/>
      <sheetName val="Worksheet 4d"/>
      <sheetName val="Worksheet 5"/>
      <sheetName val="Worksheet 6"/>
      <sheetName val="Worksheet 7"/>
      <sheetName val="Worksheet 8"/>
      <sheetName val="AFUDC Equity"/>
      <sheetName val="1998 PTF Info"/>
      <sheetName val="St.Macros"/>
      <sheetName val="Temp"/>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ctive Accounts"/>
      <sheetName val="FOLLOW UP"/>
      <sheetName val="FTA_FTLs Note Disclosure"/>
      <sheetName val="Gross UP Allocated to FTA_FTL"/>
      <sheetName val="HONI FIT Continuity"/>
      <sheetName val="TX FIT Continuity"/>
      <sheetName val="Total DX FIT Continuity"/>
      <sheetName val="Seg 220 FIT Continuity"/>
      <sheetName val="NPDI FIT Continuity"/>
      <sheetName val="Non-Reg FIT Continuity"/>
      <sheetName val="BU 310 Non-Reg CCA"/>
      <sheetName val="HONI FIT Calculation"/>
      <sheetName val="TX FIT Calculation"/>
      <sheetName val="DX FIT Calculation"/>
      <sheetName val="NPDI FIT Calculation"/>
      <sheetName val="Budget to Actual"/>
      <sheetName val="Non-Reg FIT Calculation"/>
      <sheetName val="Sch 1"/>
      <sheetName val="1"/>
      <sheetName val="1-1 Sewell data"/>
      <sheetName val="2"/>
      <sheetName val="3"/>
      <sheetName val="4.1 Rec"/>
      <sheetName val="4"/>
      <sheetName val="Reg Interest"/>
      <sheetName val="5"/>
      <sheetName val="6"/>
      <sheetName val="7"/>
      <sheetName val="8"/>
      <sheetName val="9"/>
      <sheetName val="10"/>
      <sheetName val="11"/>
      <sheetName val="11 JAN - OCT M&amp;E"/>
      <sheetName val="Goodwill"/>
      <sheetName val="12 - CMT"/>
      <sheetName val="13"/>
      <sheetName val="14"/>
      <sheetName val="14-1"/>
      <sheetName val="14-2"/>
      <sheetName val="15"/>
      <sheetName val="16"/>
      <sheetName val="16-1"/>
      <sheetName val="16-2"/>
      <sheetName val="17"/>
      <sheetName val="18"/>
      <sheetName val="19"/>
      <sheetName val="20"/>
      <sheetName val="20-1"/>
      <sheetName val="21"/>
      <sheetName val="21-1"/>
      <sheetName val="22"/>
      <sheetName val="23"/>
      <sheetName val="23-1"/>
      <sheetName val="24"/>
      <sheetName val="24-1"/>
      <sheetName val="24-2"/>
      <sheetName val="25"/>
      <sheetName val="25-1 Cap OH "/>
      <sheetName val="25-2 Cap OH support "/>
      <sheetName val="26"/>
      <sheetName val="27"/>
      <sheetName val="27-1"/>
      <sheetName val="28"/>
      <sheetName val="28-1"/>
      <sheetName val="29"/>
      <sheetName val="29-1"/>
      <sheetName val="36"/>
      <sheetName val="37"/>
      <sheetName val="41"/>
      <sheetName val="40"/>
      <sheetName val="42"/>
      <sheetName val="43"/>
      <sheetName val="44"/>
      <sheetName val="44-Support"/>
      <sheetName val="Management Fees-T2 Schedule 14"/>
      <sheetName val="Pension Contributions-T2 Sch 15"/>
      <sheetName val="Rate Rec Reg Impact"/>
      <sheetName val="Actual vs Proj"/>
      <sheetName val="Actual vs Proj (Detail)"/>
      <sheetName val="Sheet1"/>
      <sheetName val="1500 SAP JE"/>
      <sheetName val="Macro Code"/>
      <sheetName val="Fixed Asset - Instructions"/>
      <sheetName val="Mapping (2)"/>
      <sheetName val="NBV-UCC Temp Diff"/>
      <sheetName val="NBV"/>
      <sheetName val="NBV Roll"/>
      <sheetName val="FACS Costs YTD"/>
      <sheetName val="FACS Acc Dep YTD"/>
      <sheetName val="Intangibles Costs YTD"/>
      <sheetName val="FACS AccDep Intangibles YTD"/>
      <sheetName val="1- FA 050 "/>
      <sheetName val="2- PT FA 050 Revised"/>
      <sheetName val="5- FA050 Components"/>
      <sheetName val="5- YTD Adds FA Continuity Rec"/>
      <sheetName val="5- PT Transfers"/>
      <sheetName val="7- DISPOSALS"/>
      <sheetName val="8- PT Disposals"/>
      <sheetName val="9- YTD Disposals"/>
      <sheetName val="6- YTD Transfers"/>
      <sheetName val="CY FA Adj"/>
      <sheetName val="4- YTD Adds"/>
      <sheetName val="Tx CCA"/>
      <sheetName val="DX NPDI TOTAL CCA"/>
      <sheetName val="BU 210 TX CCA (incl open 215)"/>
      <sheetName val="BU 220 DX CCA"/>
      <sheetName val="BU 222 Norfolk CCA"/>
      <sheetName val="BU 215 FN CCA"/>
      <sheetName val="HONI CCA"/>
      <sheetName val="D &amp; T Valuation 1A"/>
      <sheetName val="D &amp; T Valuation 1B "/>
      <sheetName val="Departure Tax"/>
      <sheetName val="TX DX Cap Cont and CCRA"/>
      <sheetName val="2013 DX TX Cap Contribution"/>
      <sheetName val="OPA Directed Cost"/>
      <sheetName val="PV FA Load "/>
      <sheetName val="OPA Directed Cost - Detail"/>
      <sheetName val="HONI Class 13"/>
      <sheetName val="Seg 300 Allocate"/>
      <sheetName val="Segments"/>
      <sheetName val="Trans Types"/>
      <sheetName val="Tax Class vs Asset Class"/>
      <sheetName val="CCA Classes"/>
      <sheetName val="Mapping (3)"/>
      <sheetName val="Easements"/>
      <sheetName val="ETR Proof"/>
      <sheetName val="JE Template"/>
      <sheetName val="1200 SAP JE"/>
      <sheetName val="CY TB"/>
      <sheetName val="Dec TB Paste TB here"/>
      <sheetName val="PY TB"/>
      <sheetName val="vlookup"/>
      <sheetName val="Input Sheet"/>
      <sheetName val="FIT CY TB"/>
      <sheetName val="August 31 TB"/>
      <sheetName val="TB Accounts Compare 1"/>
      <sheetName val="TB Accounts Compare"/>
      <sheetName val="Mapping"/>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Input screen"/>
      <sheetName val="JE"/>
      <sheetName val="SAP JE HOI"/>
      <sheetName val="SAP JE HONI"/>
      <sheetName val="SAP JE Tel"/>
      <sheetName val="SAP JE Tel L"/>
      <sheetName val="SAP JE Remotes"/>
      <sheetName val="SAP JE HOBNI"/>
      <sheetName val="Summary FITA  Regulated "/>
      <sheetName val="Summary FITA Non R"/>
      <sheetName val="FTA_FTLs Note Disclosure"/>
      <sheetName val="100 HOI"/>
      <sheetName val="Networks"/>
      <sheetName val="Networks DX ONLY"/>
      <sheetName val="Networks TX Only"/>
      <sheetName val="510 Tel"/>
      <sheetName val="610 TelLink"/>
      <sheetName val="650 Remotes"/>
      <sheetName val="660 Brampton"/>
      <sheetName val="vlookup"/>
      <sheetName val="FITA Load"/>
      <sheetName val="Gross Up Calc TX and DX"/>
      <sheetName val="Gross UP Allocated to FTA_FTL"/>
      <sheetName val="Gross Up Calc"/>
      <sheetName val="cca summary"/>
      <sheetName val="goodwill"/>
      <sheetName val="960 Delivery"/>
      <sheetName val="FITA December 2011 Jan 25 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TA Load"/>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 val="Dx_Tariff&amp;COP"/>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PSR"/>
      <sheetName val="HOI"/>
      <sheetName val="HONI"/>
      <sheetName val="YOY"/>
      <sheetName val="PC_GL reconcilation"/>
      <sheetName val="Budget"/>
      <sheetName val="Month"/>
      <sheetName val="old YOY"/>
      <sheetName val="MOM"/>
      <sheetName val="Old M"/>
      <sheetName val="GL Input"/>
      <sheetName val="PC Input"/>
      <sheetName val="Manual Input"/>
      <sheetName val="2004GL Input"/>
      <sheetName val="2004PC Input"/>
      <sheetName val="2004Manual Input"/>
      <sheetName val="Sheet1"/>
      <sheetName val="LBSS DATA"/>
      <sheetName val="New CFS Report"/>
      <sheetName val="CFS Report"/>
      <sheetName val="Data &amp; Chart 1"/>
      <sheetName val="Data &amp; Chart 2"/>
      <sheetName val="Data &amp; Chart IMIT"/>
      <sheetName val="CLA Chart"/>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6 04 Summary"/>
      <sheetName val="2004 12 Summ"/>
      <sheetName val="TimeSheets Participation"/>
      <sheetName val="Real Estate Focus 1b"/>
      <sheetName val="Real Estate Focus 1a"/>
      <sheetName val="TimeSheets By Activity"/>
      <sheetName val="Accumulator"/>
      <sheetName val="2006 Operating"/>
      <sheetName val="Operating &amp; Dispatch Hours"/>
      <sheetName val="Staff List Mar 5"/>
      <sheetName val="Tx Dx split Accumulation"/>
      <sheetName val="Tx Dx split Apr 3 - Apr 9"/>
      <sheetName val="daily summary Apr 3 - Apr 9"/>
      <sheetName val="Data Apr 3 - Apr 9"/>
      <sheetName val="Tx Dx split Mar 27 - Apr 2"/>
      <sheetName val="daily summary Mar 27 - Apr 2"/>
      <sheetName val="Data Mar 27 - Apr 2"/>
      <sheetName val="Tx Dx split Mar 20-Mar 26"/>
      <sheetName val="daily summary Mar 20-Mar 26"/>
      <sheetName val="Data Mar 20-Mar 26"/>
      <sheetName val="Tx Dx split Mar 13-Mar 19 2006"/>
      <sheetName val="daily summaryMar 13-Mar 19 2006"/>
      <sheetName val="Data  Mar 13-Mar 19 2006"/>
      <sheetName val="Tx Dx split Mar 6-12 2006"/>
      <sheetName val="daily summary Mar 6-12 2006"/>
      <sheetName val="Data Mar 6-12 2006"/>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nrCSO"/>
      <sheetName val="INInrSettle"/>
      <sheetName val="INInrFin"/>
      <sheetName val="INInrSMS"/>
      <sheetName val="INInrHR"/>
      <sheetName val="INInrI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K page #1"/>
      <sheetName val="BK page #2"/>
      <sheetName val="BK page #3"/>
      <sheetName val="BK page #4"/>
      <sheetName val="BK page #5"/>
      <sheetName val="BK page #6"/>
      <sheetName val="St.Macros"/>
      <sheetName val="Temp"/>
    </sheetNames>
    <sheetDataSet>
      <sheetData sheetId="0"/>
      <sheetData sheetId="1"/>
      <sheetData sheetId="2"/>
      <sheetData sheetId="3"/>
      <sheetData sheetId="4"/>
      <sheetData sheetId="5"/>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ColWidth="8.85546875" defaultRowHeight="12.75"/>
  <sheetData/>
  <pageMargins left="0.7" right="0.7" top="0.75" bottom="0.75" header="0.3" footer="0.3"/>
  <customProperties>
    <customPr name="_pios_id" r:id="rId1"/>
    <customPr name="serializedData2"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7E91E-D787-4A02-9D06-0243F79DAA29}">
  <sheetPr>
    <tabColor theme="8" tint="0.79998168889431442"/>
  </sheetPr>
  <dimension ref="B1:AC469"/>
  <sheetViews>
    <sheetView showGridLines="0" tabSelected="1" zoomScale="85" zoomScaleNormal="85" zoomScaleSheetLayoutView="70" workbookViewId="0">
      <selection activeCell="AM65" sqref="AM65"/>
    </sheetView>
  </sheetViews>
  <sheetFormatPr defaultColWidth="9.140625" defaultRowHeight="12.75" outlineLevelRow="1"/>
  <cols>
    <col min="1" max="1" width="9.140625" style="3"/>
    <col min="2" max="2" width="7.5703125" style="1" customWidth="1"/>
    <col min="3" max="3" width="10.140625" style="2" customWidth="1"/>
    <col min="4" max="4" width="37.85546875" style="3" customWidth="1"/>
    <col min="5" max="5" width="26.42578125" style="3" customWidth="1"/>
    <col min="6" max="6" width="13" style="3" customWidth="1"/>
    <col min="7" max="7" width="13.42578125" style="3" bestFit="1" customWidth="1"/>
    <col min="8" max="8" width="17" style="3" customWidth="1"/>
    <col min="9" max="9" width="1.5703125" style="3" customWidth="1"/>
    <col min="10" max="10" width="15.42578125" style="3" customWidth="1"/>
    <col min="11" max="11" width="19" style="3" customWidth="1"/>
    <col min="12" max="13" width="16" style="3" customWidth="1"/>
    <col min="14" max="14" width="15.5703125" style="3" customWidth="1"/>
    <col min="15" max="15" width="9.140625" style="3" hidden="1" customWidth="1"/>
    <col min="16" max="16" width="11.5703125" style="3" hidden="1" customWidth="1"/>
    <col min="17" max="17" width="5.85546875" style="3" hidden="1" customWidth="1"/>
    <col min="18" max="18" width="37.5703125" style="3" hidden="1" customWidth="1"/>
    <col min="19" max="19" width="17.42578125" style="3" hidden="1" customWidth="1"/>
    <col min="20" max="20" width="17" style="3" hidden="1" customWidth="1"/>
    <col min="21" max="21" width="17.42578125" style="3" hidden="1" customWidth="1"/>
    <col min="22" max="22" width="16.85546875" style="3" hidden="1" customWidth="1"/>
    <col min="23" max="23" width="16.5703125" style="3" hidden="1" customWidth="1"/>
    <col min="24" max="24" width="11.5703125" style="3" hidden="1" customWidth="1"/>
    <col min="25" max="25" width="18.85546875" style="3" hidden="1" customWidth="1"/>
    <col min="26" max="26" width="16.85546875" style="3" hidden="1" customWidth="1"/>
    <col min="27" max="27" width="9.140625" style="3" hidden="1" customWidth="1"/>
    <col min="28" max="28" width="13.42578125" style="3" hidden="1" customWidth="1"/>
    <col min="29" max="29" width="11.42578125" style="3" hidden="1" customWidth="1"/>
    <col min="30" max="16384" width="9.140625" style="3"/>
  </cols>
  <sheetData>
    <row r="1" spans="2:26">
      <c r="M1" s="4" t="s">
        <v>0</v>
      </c>
      <c r="N1" s="5"/>
      <c r="Y1" s="4" t="s">
        <v>0</v>
      </c>
      <c r="Z1" s="60"/>
    </row>
    <row r="2" spans="2:26" ht="12.75" customHeight="1">
      <c r="M2" s="4" t="s">
        <v>1</v>
      </c>
      <c r="N2" s="53"/>
      <c r="Y2" s="4" t="s">
        <v>1</v>
      </c>
      <c r="Z2" s="53"/>
    </row>
    <row r="3" spans="2:26" ht="12.75" customHeight="1">
      <c r="M3" s="4" t="s">
        <v>2</v>
      </c>
      <c r="N3" s="53"/>
      <c r="Y3" s="4" t="s">
        <v>2</v>
      </c>
      <c r="Z3" s="53"/>
    </row>
    <row r="4" spans="2:26" ht="12.75" customHeight="1">
      <c r="M4" s="4" t="s">
        <v>3</v>
      </c>
      <c r="N4" s="53"/>
      <c r="Y4" s="4" t="s">
        <v>3</v>
      </c>
      <c r="Z4" s="53"/>
    </row>
    <row r="5" spans="2:26" ht="12.75" customHeight="1">
      <c r="M5" s="4" t="s">
        <v>4</v>
      </c>
      <c r="N5" s="54"/>
      <c r="Y5" s="4" t="s">
        <v>4</v>
      </c>
      <c r="Z5" s="54"/>
    </row>
    <row r="6" spans="2:26" ht="12.75" customHeight="1">
      <c r="M6" s="4"/>
      <c r="N6" s="6"/>
      <c r="Y6" s="4"/>
      <c r="Z6" s="6"/>
    </row>
    <row r="7" spans="2:26">
      <c r="M7" s="4" t="s">
        <v>5</v>
      </c>
      <c r="N7" s="55"/>
      <c r="Y7" s="4" t="s">
        <v>5</v>
      </c>
      <c r="Z7" s="55"/>
    </row>
    <row r="9" spans="2:26" ht="18">
      <c r="B9" s="92" t="s">
        <v>6</v>
      </c>
      <c r="C9" s="92"/>
      <c r="D9" s="92"/>
      <c r="E9" s="92"/>
      <c r="F9" s="92"/>
      <c r="G9" s="92"/>
      <c r="H9" s="92"/>
      <c r="I9" s="92"/>
      <c r="J9" s="92"/>
      <c r="K9" s="92"/>
      <c r="L9" s="92"/>
      <c r="M9" s="92"/>
      <c r="N9" s="92"/>
      <c r="P9" s="92" t="s">
        <v>6</v>
      </c>
      <c r="Q9" s="92"/>
      <c r="R9" s="92"/>
      <c r="S9" s="92"/>
      <c r="T9" s="92"/>
      <c r="U9" s="92"/>
      <c r="V9" s="92"/>
      <c r="W9" s="92"/>
      <c r="X9" s="92"/>
      <c r="Y9" s="92"/>
      <c r="Z9" s="92"/>
    </row>
    <row r="10" spans="2:26" ht="21">
      <c r="B10" s="88" t="s">
        <v>7</v>
      </c>
      <c r="C10" s="88"/>
      <c r="D10" s="88"/>
      <c r="E10" s="88"/>
      <c r="F10" s="88"/>
      <c r="G10" s="88"/>
      <c r="H10" s="88"/>
      <c r="I10" s="88"/>
      <c r="J10" s="88"/>
      <c r="K10" s="88"/>
      <c r="L10" s="88"/>
      <c r="M10" s="88"/>
      <c r="N10" s="88"/>
      <c r="P10" s="100" t="s">
        <v>8</v>
      </c>
      <c r="Q10" s="100"/>
      <c r="R10" s="100"/>
      <c r="S10" s="100"/>
      <c r="T10" s="100"/>
      <c r="U10" s="100"/>
      <c r="V10" s="100"/>
      <c r="W10" s="100"/>
      <c r="X10" s="100"/>
      <c r="Y10" s="100"/>
      <c r="Z10" s="100"/>
    </row>
    <row r="12" spans="2:26" ht="14.25">
      <c r="F12" s="7" t="s">
        <v>9</v>
      </c>
      <c r="G12" s="8" t="s">
        <v>10</v>
      </c>
      <c r="S12" s="7" t="s">
        <v>9</v>
      </c>
      <c r="T12" s="61" t="s">
        <v>10</v>
      </c>
    </row>
    <row r="13" spans="2:26" ht="15">
      <c r="F13" s="7" t="s">
        <v>11</v>
      </c>
      <c r="G13" s="93" t="s">
        <v>12</v>
      </c>
      <c r="H13" s="93"/>
      <c r="S13" s="7" t="s">
        <v>11</v>
      </c>
      <c r="T13" s="93" t="s">
        <v>12</v>
      </c>
      <c r="U13" s="93"/>
    </row>
    <row r="15" spans="2:26">
      <c r="E15" s="94" t="s">
        <v>13</v>
      </c>
      <c r="F15" s="95"/>
      <c r="G15" s="95"/>
      <c r="H15" s="96"/>
      <c r="J15" s="9"/>
      <c r="K15" s="10" t="s">
        <v>14</v>
      </c>
      <c r="L15" s="10"/>
      <c r="M15" s="11"/>
      <c r="S15" s="74" t="s">
        <v>15</v>
      </c>
      <c r="T15" s="74" t="s">
        <v>16</v>
      </c>
      <c r="U15" s="74" t="s">
        <v>17</v>
      </c>
      <c r="V15" s="74" t="s">
        <v>18</v>
      </c>
      <c r="W15" s="74" t="s">
        <v>19</v>
      </c>
      <c r="X15" s="74" t="s">
        <v>20</v>
      </c>
      <c r="Y15" s="74" t="s">
        <v>21</v>
      </c>
      <c r="Z15" s="74" t="s">
        <v>22</v>
      </c>
    </row>
    <row r="16" spans="2:26" ht="27">
      <c r="B16" s="12" t="s">
        <v>23</v>
      </c>
      <c r="C16" s="13" t="s">
        <v>24</v>
      </c>
      <c r="D16" s="14" t="s">
        <v>25</v>
      </c>
      <c r="E16" s="15" t="s">
        <v>26</v>
      </c>
      <c r="F16" s="16" t="s">
        <v>27</v>
      </c>
      <c r="G16" s="16" t="s">
        <v>28</v>
      </c>
      <c r="H16" s="12" t="s">
        <v>29</v>
      </c>
      <c r="I16" s="17"/>
      <c r="J16" s="18" t="s">
        <v>26</v>
      </c>
      <c r="K16" s="16" t="s">
        <v>30</v>
      </c>
      <c r="L16" s="16" t="s">
        <v>28</v>
      </c>
      <c r="M16" s="12" t="s">
        <v>29</v>
      </c>
      <c r="N16" s="12" t="s">
        <v>31</v>
      </c>
      <c r="P16" s="75" t="s">
        <v>32</v>
      </c>
      <c r="Q16" s="75" t="s">
        <v>33</v>
      </c>
      <c r="R16" s="75" t="s">
        <v>34</v>
      </c>
      <c r="S16" s="76" t="s">
        <v>35</v>
      </c>
      <c r="T16" s="76" t="s">
        <v>36</v>
      </c>
      <c r="U16" s="76" t="s">
        <v>37</v>
      </c>
      <c r="V16" s="76" t="s">
        <v>38</v>
      </c>
      <c r="W16" s="76" t="s">
        <v>39</v>
      </c>
      <c r="X16" s="76" t="s">
        <v>40</v>
      </c>
      <c r="Y16" s="76" t="s">
        <v>41</v>
      </c>
      <c r="Z16" s="76" t="s">
        <v>42</v>
      </c>
    </row>
    <row r="17" spans="2:26" ht="15" hidden="1" customHeight="1" outlineLevel="1">
      <c r="B17" s="19">
        <v>12</v>
      </c>
      <c r="C17" s="20">
        <v>1610</v>
      </c>
      <c r="D17" s="21" t="s">
        <v>43</v>
      </c>
      <c r="E17" s="22"/>
      <c r="F17" s="22"/>
      <c r="G17" s="50"/>
      <c r="H17" s="23"/>
      <c r="I17" s="24"/>
      <c r="J17" s="22"/>
      <c r="K17" s="22"/>
      <c r="L17" s="50"/>
      <c r="M17" s="23"/>
      <c r="N17" s="25"/>
      <c r="P17" s="59">
        <v>12</v>
      </c>
      <c r="Q17" s="20">
        <v>1610</v>
      </c>
      <c r="R17" s="21" t="s">
        <v>43</v>
      </c>
      <c r="S17" s="62"/>
      <c r="T17" s="78"/>
      <c r="U17" s="62"/>
      <c r="V17" s="62"/>
      <c r="W17" s="62"/>
      <c r="X17" s="81"/>
      <c r="Y17" s="80"/>
      <c r="Z17" s="79"/>
    </row>
    <row r="18" spans="2:26" ht="25.5" hidden="1" customHeight="1" outlineLevel="1">
      <c r="B18" s="19">
        <v>12</v>
      </c>
      <c r="C18" s="20">
        <v>1611</v>
      </c>
      <c r="D18" s="21" t="s">
        <v>44</v>
      </c>
      <c r="E18" s="22"/>
      <c r="F18" s="22"/>
      <c r="G18" s="50"/>
      <c r="H18" s="23"/>
      <c r="I18" s="27"/>
      <c r="J18" s="22"/>
      <c r="K18" s="22"/>
      <c r="L18" s="50"/>
      <c r="M18" s="23"/>
      <c r="N18" s="25"/>
      <c r="P18" s="59">
        <v>12</v>
      </c>
      <c r="Q18" s="20">
        <v>1611</v>
      </c>
      <c r="R18" s="21" t="s">
        <v>44</v>
      </c>
      <c r="S18" s="62"/>
      <c r="T18" s="78"/>
      <c r="U18" s="62"/>
      <c r="V18" s="62"/>
      <c r="W18" s="62"/>
      <c r="X18" s="81"/>
      <c r="Y18" s="80"/>
      <c r="Z18" s="79"/>
    </row>
    <row r="19" spans="2:26" ht="25.5" hidden="1" customHeight="1" outlineLevel="1">
      <c r="B19" s="19" t="s">
        <v>45</v>
      </c>
      <c r="C19" s="20">
        <v>1612</v>
      </c>
      <c r="D19" s="21" t="s">
        <v>46</v>
      </c>
      <c r="E19" s="22"/>
      <c r="F19" s="22"/>
      <c r="G19" s="50"/>
      <c r="H19" s="23"/>
      <c r="I19" s="27"/>
      <c r="J19" s="22"/>
      <c r="K19" s="22"/>
      <c r="L19" s="50"/>
      <c r="M19" s="23"/>
      <c r="N19" s="25"/>
      <c r="P19" s="59" t="s">
        <v>45</v>
      </c>
      <c r="Q19" s="20">
        <v>1612</v>
      </c>
      <c r="R19" s="21" t="s">
        <v>46</v>
      </c>
      <c r="S19" s="62"/>
      <c r="T19" s="78"/>
      <c r="U19" s="62"/>
      <c r="V19" s="62"/>
      <c r="W19" s="62"/>
      <c r="X19" s="81"/>
      <c r="Y19" s="80"/>
      <c r="Z19" s="79"/>
    </row>
    <row r="20" spans="2:26" ht="15" hidden="1" customHeight="1" outlineLevel="1">
      <c r="B20" s="19"/>
      <c r="C20" s="20">
        <v>1665</v>
      </c>
      <c r="D20" s="21" t="s">
        <v>47</v>
      </c>
      <c r="E20" s="22"/>
      <c r="F20" s="22"/>
      <c r="G20" s="50"/>
      <c r="H20" s="23"/>
      <c r="I20" s="27"/>
      <c r="J20" s="22"/>
      <c r="K20" s="22"/>
      <c r="L20" s="50"/>
      <c r="M20" s="23"/>
      <c r="N20" s="25"/>
      <c r="P20" s="59"/>
      <c r="Q20" s="20">
        <v>1665</v>
      </c>
      <c r="R20" s="21" t="s">
        <v>47</v>
      </c>
      <c r="S20" s="62"/>
      <c r="T20" s="78"/>
      <c r="U20" s="62"/>
      <c r="V20" s="62"/>
      <c r="W20" s="62"/>
      <c r="X20" s="81"/>
      <c r="Y20" s="80"/>
      <c r="Z20" s="79"/>
    </row>
    <row r="21" spans="2:26" ht="15" hidden="1" customHeight="1" outlineLevel="1">
      <c r="B21" s="19"/>
      <c r="C21" s="20">
        <v>1675</v>
      </c>
      <c r="D21" s="21" t="s">
        <v>48</v>
      </c>
      <c r="E21" s="22"/>
      <c r="F21" s="22"/>
      <c r="G21" s="50"/>
      <c r="H21" s="23"/>
      <c r="I21" s="27"/>
      <c r="J21" s="22"/>
      <c r="K21" s="22"/>
      <c r="L21" s="50"/>
      <c r="M21" s="23"/>
      <c r="N21" s="25"/>
      <c r="P21" s="59"/>
      <c r="Q21" s="20">
        <v>1675</v>
      </c>
      <c r="R21" s="21" t="s">
        <v>48</v>
      </c>
      <c r="S21" s="62"/>
      <c r="T21" s="78"/>
      <c r="U21" s="62"/>
      <c r="V21" s="62"/>
      <c r="W21" s="62"/>
      <c r="X21" s="81"/>
      <c r="Y21" s="80"/>
      <c r="Z21" s="79"/>
    </row>
    <row r="22" spans="2:26" ht="15" hidden="1" customHeight="1" outlineLevel="1">
      <c r="B22" s="19" t="s">
        <v>49</v>
      </c>
      <c r="C22" s="28">
        <v>1615</v>
      </c>
      <c r="D22" s="21" t="s">
        <v>50</v>
      </c>
      <c r="E22" s="22"/>
      <c r="F22" s="22"/>
      <c r="G22" s="50"/>
      <c r="H22" s="23"/>
      <c r="I22" s="27"/>
      <c r="J22" s="22"/>
      <c r="K22" s="22"/>
      <c r="L22" s="50"/>
      <c r="M22" s="23"/>
      <c r="N22" s="25"/>
      <c r="P22" s="59" t="s">
        <v>49</v>
      </c>
      <c r="Q22" s="28">
        <v>1615</v>
      </c>
      <c r="R22" s="21" t="s">
        <v>50</v>
      </c>
      <c r="S22" s="62"/>
      <c r="T22" s="78"/>
      <c r="U22" s="62"/>
      <c r="V22" s="62"/>
      <c r="W22" s="62"/>
      <c r="X22" s="81"/>
      <c r="Y22" s="80"/>
      <c r="Z22" s="79"/>
    </row>
    <row r="23" spans="2:26" ht="15" hidden="1" customHeight="1" outlineLevel="1">
      <c r="B23" s="19">
        <v>1</v>
      </c>
      <c r="C23" s="28">
        <v>1620</v>
      </c>
      <c r="D23" s="21" t="s">
        <v>51</v>
      </c>
      <c r="E23" s="22"/>
      <c r="F23" s="22"/>
      <c r="G23" s="50"/>
      <c r="H23" s="23"/>
      <c r="I23" s="27"/>
      <c r="J23" s="22"/>
      <c r="K23" s="22"/>
      <c r="L23" s="50"/>
      <c r="M23" s="23"/>
      <c r="N23" s="25"/>
      <c r="P23" s="59">
        <v>1</v>
      </c>
      <c r="Q23" s="28">
        <v>1620</v>
      </c>
      <c r="R23" s="21" t="s">
        <v>51</v>
      </c>
      <c r="S23" s="62"/>
      <c r="T23" s="78"/>
      <c r="U23" s="62"/>
      <c r="V23" s="62"/>
      <c r="W23" s="62"/>
      <c r="X23" s="81"/>
      <c r="Y23" s="80"/>
      <c r="Z23" s="79"/>
    </row>
    <row r="24" spans="2:26" ht="14.25" collapsed="1">
      <c r="B24" s="59" t="s">
        <v>49</v>
      </c>
      <c r="C24" s="20">
        <v>1705</v>
      </c>
      <c r="D24" s="21" t="s">
        <v>50</v>
      </c>
      <c r="E24" s="22"/>
      <c r="F24" s="22"/>
      <c r="G24" s="50"/>
      <c r="H24" s="23"/>
      <c r="I24" s="27"/>
      <c r="J24" s="22"/>
      <c r="K24" s="22"/>
      <c r="L24" s="50"/>
      <c r="M24" s="23"/>
      <c r="N24" s="25"/>
      <c r="P24" s="59" t="s">
        <v>49</v>
      </c>
      <c r="Q24" s="20">
        <v>1705</v>
      </c>
      <c r="R24" s="21" t="s">
        <v>50</v>
      </c>
      <c r="S24" s="69"/>
      <c r="T24" s="83"/>
      <c r="U24" s="69"/>
      <c r="V24" s="69"/>
      <c r="W24" s="69"/>
      <c r="X24" s="84"/>
      <c r="Y24" s="85"/>
      <c r="Z24" s="86"/>
    </row>
    <row r="25" spans="2:26">
      <c r="B25" s="59">
        <v>14.1</v>
      </c>
      <c r="C25" s="28">
        <v>1706</v>
      </c>
      <c r="D25" s="21" t="s">
        <v>52</v>
      </c>
      <c r="E25" s="48">
        <f>'FA-Exhibit EB-2020-0150'!E25+'FA-Exhibit COVID'!E25+'FA-Exhibit CCVA'!E25</f>
        <v>42249031.867601886</v>
      </c>
      <c r="F25" s="48">
        <f>'FA-Exhibit EB-2020-0150'!F25+'FA-Exhibit COVID'!F25+'FA-Exhibit CCVA'!F25</f>
        <v>0</v>
      </c>
      <c r="G25" s="51"/>
      <c r="H25" s="49">
        <f>E25+F25+G25</f>
        <v>42249031.867601886</v>
      </c>
      <c r="I25" s="27"/>
      <c r="J25" s="48">
        <f>'FA-Exhibit EB-2020-0150'!J25+'FA-Exhibit COVID'!J25+'FA-Exhibit CCVA'!J25</f>
        <v>0</v>
      </c>
      <c r="K25" s="48">
        <f>'FA-Exhibit EB-2020-0150'!K25+'FA-Exhibit COVID'!K25+'FA-Exhibit CCVA'!K25</f>
        <v>316867.7390070142</v>
      </c>
      <c r="L25" s="51"/>
      <c r="M25" s="49">
        <f>J25+K25-L25</f>
        <v>316867.7390070142</v>
      </c>
      <c r="N25" s="25">
        <f t="shared" ref="N25" si="0">H25-M25</f>
        <v>41932164.128594875</v>
      </c>
      <c r="P25" s="59">
        <v>14.1</v>
      </c>
      <c r="Q25" s="28">
        <v>1706</v>
      </c>
      <c r="R25" s="21" t="s">
        <v>52</v>
      </c>
      <c r="S25" s="69">
        <f>'FA-Exhibit EB-2020-0150'!S25+'FA-Exhibit COVID'!S25+'FA-Exhibit CCVA'!S25</f>
        <v>42249031.867601886</v>
      </c>
      <c r="T25" s="83"/>
      <c r="U25" s="69">
        <f>'FA-Exhibit EB-2020-0150'!U25+'FA-Exhibit COVID'!U25+'FA-Exhibit CCVA'!U25</f>
        <v>42249031.867601886</v>
      </c>
      <c r="V25" s="69">
        <f>'FA-Exhibit EB-2020-0150'!V25+'FA-Exhibit COVID'!V25+'FA-Exhibit CCVA'!V25</f>
        <v>0</v>
      </c>
      <c r="W25" s="69">
        <f>'FA-Exhibit EB-2020-0150'!W25+'FA-Exhibit COVID'!W25+'FA-Exhibit CCVA'!W25</f>
        <v>42249031.867601886</v>
      </c>
      <c r="X25" s="84">
        <v>100</v>
      </c>
      <c r="Y25" s="85">
        <f t="shared" ref="Y25" si="1">1/X25</f>
        <v>0.01</v>
      </c>
      <c r="Z25" s="69">
        <f>'FA-Exhibit EB-2020-0150'!Z25+'FA-Exhibit COVID'!Z25+'FA-Exhibit CCVA'!Z25</f>
        <v>316867.7390070142</v>
      </c>
    </row>
    <row r="26" spans="2:26">
      <c r="B26" s="59">
        <v>1</v>
      </c>
      <c r="C26" s="20">
        <v>1708</v>
      </c>
      <c r="D26" s="21" t="s">
        <v>51</v>
      </c>
      <c r="E26" s="48"/>
      <c r="F26" s="48"/>
      <c r="G26" s="51"/>
      <c r="H26" s="49"/>
      <c r="I26" s="27"/>
      <c r="J26" s="48"/>
      <c r="K26" s="48"/>
      <c r="L26" s="51"/>
      <c r="M26" s="49"/>
      <c r="N26" s="25"/>
      <c r="P26" s="59">
        <v>1</v>
      </c>
      <c r="Q26" s="20">
        <v>1708</v>
      </c>
      <c r="R26" s="21" t="s">
        <v>51</v>
      </c>
      <c r="S26" s="69"/>
      <c r="T26" s="83"/>
      <c r="U26" s="69"/>
      <c r="V26" s="69"/>
      <c r="W26" s="69"/>
      <c r="X26" s="84"/>
      <c r="Y26" s="85"/>
      <c r="Z26" s="86"/>
    </row>
    <row r="27" spans="2:26" ht="15" customHeight="1">
      <c r="B27" s="59">
        <v>47</v>
      </c>
      <c r="C27" s="20">
        <v>1715</v>
      </c>
      <c r="D27" s="21" t="s">
        <v>53</v>
      </c>
      <c r="E27" s="48"/>
      <c r="F27" s="48"/>
      <c r="G27" s="51"/>
      <c r="H27" s="49"/>
      <c r="I27" s="27"/>
      <c r="J27" s="48"/>
      <c r="K27" s="48"/>
      <c r="L27" s="51"/>
      <c r="M27" s="49"/>
      <c r="N27" s="25"/>
      <c r="P27" s="59">
        <v>47</v>
      </c>
      <c r="Q27" s="20">
        <v>1715</v>
      </c>
      <c r="R27" s="21" t="s">
        <v>53</v>
      </c>
      <c r="S27" s="69"/>
      <c r="T27" s="83"/>
      <c r="U27" s="69"/>
      <c r="V27" s="69"/>
      <c r="W27" s="69"/>
      <c r="X27" s="84"/>
      <c r="Y27" s="85"/>
      <c r="Z27" s="86"/>
    </row>
    <row r="28" spans="2:26">
      <c r="B28" s="59">
        <v>47</v>
      </c>
      <c r="C28" s="20">
        <v>1720</v>
      </c>
      <c r="D28" s="21" t="s">
        <v>54</v>
      </c>
      <c r="E28" s="48">
        <f>'FA-Exhibit EB-2020-0150'!E28+'FA-Exhibit COVID'!E28+'FA-Exhibit CCVA'!E28</f>
        <v>698080158.46696866</v>
      </c>
      <c r="F28" s="48">
        <f>'FA-Exhibit EB-2020-0150'!F28+'FA-Exhibit COVID'!F28+'FA-Exhibit CCVA'!F28</f>
        <v>230000</v>
      </c>
      <c r="G28" s="51"/>
      <c r="H28" s="49">
        <f>E28+F28+G28</f>
        <v>698310158.46696866</v>
      </c>
      <c r="I28" s="27"/>
      <c r="J28" s="48">
        <f>'FA-Exhibit EB-2020-0150'!J28+'FA-Exhibit COVID'!J28+'FA-Exhibit CCVA'!J28</f>
        <v>0</v>
      </c>
      <c r="K28" s="48">
        <f>'FA-Exhibit EB-2020-0150'!K28+'FA-Exhibit COVID'!K28+'FA-Exhibit CCVA'!K28</f>
        <v>5818292.98722474</v>
      </c>
      <c r="L28" s="51"/>
      <c r="M28" s="49">
        <f>J28+K28-L28</f>
        <v>5818292.98722474</v>
      </c>
      <c r="N28" s="25">
        <f t="shared" ref="N28:N29" si="2">H28-M28</f>
        <v>692491865.47974396</v>
      </c>
      <c r="P28" s="59">
        <v>47</v>
      </c>
      <c r="Q28" s="20">
        <v>1720</v>
      </c>
      <c r="R28" s="21" t="s">
        <v>54</v>
      </c>
      <c r="S28" s="69">
        <f>'FA-Exhibit EB-2020-0150'!S28+'FA-Exhibit COVID'!S28+'FA-Exhibit CCVA'!S28</f>
        <v>698080158.46696866</v>
      </c>
      <c r="T28" s="83"/>
      <c r="U28" s="69">
        <f>'FA-Exhibit EB-2020-0150'!U28+'FA-Exhibit COVID'!U28+'FA-Exhibit CCVA'!U28</f>
        <v>698080158.46696866</v>
      </c>
      <c r="V28" s="69">
        <f>'FA-Exhibit EB-2020-0150'!V28+'FA-Exhibit COVID'!V28+'FA-Exhibit CCVA'!V28</f>
        <v>230000</v>
      </c>
      <c r="W28" s="69">
        <f>'FA-Exhibit EB-2020-0150'!W28+'FA-Exhibit COVID'!W28+'FA-Exhibit CCVA'!W28</f>
        <v>698195158.46696866</v>
      </c>
      <c r="X28" s="84">
        <v>90</v>
      </c>
      <c r="Y28" s="85">
        <f t="shared" ref="Y28:Y29" si="3">1/X28</f>
        <v>1.1111111111111112E-2</v>
      </c>
      <c r="Z28" s="69">
        <f>'FA-Exhibit EB-2020-0150'!Z28+'FA-Exhibit COVID'!Z28+'FA-Exhibit CCVA'!Z28</f>
        <v>5818292.98722474</v>
      </c>
    </row>
    <row r="29" spans="2:26">
      <c r="B29" s="59">
        <v>47</v>
      </c>
      <c r="C29" s="20">
        <v>1730</v>
      </c>
      <c r="D29" s="21" t="s">
        <v>55</v>
      </c>
      <c r="E29" s="48">
        <f>'FA-Exhibit EB-2020-0150'!E29+'FA-Exhibit COVID'!E29+'FA-Exhibit CCVA'!E29</f>
        <v>195003226.83308825</v>
      </c>
      <c r="F29" s="48">
        <f>'FA-Exhibit EB-2020-0150'!F29+'FA-Exhibit COVID'!F29+'FA-Exhibit CCVA'!F29</f>
        <v>0</v>
      </c>
      <c r="G29" s="51"/>
      <c r="H29" s="49">
        <f>E29+F29+G29</f>
        <v>195003226.83308825</v>
      </c>
      <c r="I29" s="27"/>
      <c r="J29" s="48">
        <f>'FA-Exhibit EB-2020-0150'!J29+'FA-Exhibit COVID'!J29+'FA-Exhibit CCVA'!J29</f>
        <v>0</v>
      </c>
      <c r="K29" s="48">
        <f>'FA-Exhibit EB-2020-0150'!K29+'FA-Exhibit COVID'!K29+'FA-Exhibit CCVA'!K29</f>
        <v>2249149.2048839796</v>
      </c>
      <c r="L29" s="51"/>
      <c r="M29" s="49">
        <f>J29+K29-L29</f>
        <v>2249149.2048839796</v>
      </c>
      <c r="N29" s="25">
        <f t="shared" si="2"/>
        <v>192754077.62820426</v>
      </c>
      <c r="P29" s="59">
        <v>47</v>
      </c>
      <c r="Q29" s="20">
        <v>1730</v>
      </c>
      <c r="R29" s="21" t="s">
        <v>55</v>
      </c>
      <c r="S29" s="69">
        <f>'FA-Exhibit EB-2020-0150'!S29+'FA-Exhibit COVID'!S29+'FA-Exhibit CCVA'!S29</f>
        <v>195003226.83308825</v>
      </c>
      <c r="T29" s="83"/>
      <c r="U29" s="69">
        <f>'FA-Exhibit EB-2020-0150'!U29+'FA-Exhibit COVID'!U29+'FA-Exhibit CCVA'!U29</f>
        <v>195003226.83308825</v>
      </c>
      <c r="V29" s="69">
        <f>'FA-Exhibit EB-2020-0150'!V29+'FA-Exhibit COVID'!V29+'FA-Exhibit CCVA'!V29</f>
        <v>0</v>
      </c>
      <c r="W29" s="69">
        <f>'FA-Exhibit EB-2020-0150'!W29+'FA-Exhibit COVID'!W29+'FA-Exhibit CCVA'!W29</f>
        <v>195003226.83308825</v>
      </c>
      <c r="X29" s="84">
        <f>AVERAGE('FA-Exhibit EB-2020-0150'!X28,'FA-Exhibit COVID'!X29,'FA-Exhibit CCVA'!X29)</f>
        <v>73.326539102635067</v>
      </c>
      <c r="Y29" s="85">
        <f t="shared" si="3"/>
        <v>1.3637627143431674E-2</v>
      </c>
      <c r="Z29" s="69">
        <f>'FA-Exhibit EB-2020-0150'!Z29+'FA-Exhibit COVID'!Z29+'FA-Exhibit CCVA'!Z29</f>
        <v>2249149.2048839796</v>
      </c>
    </row>
    <row r="30" spans="2:26" ht="15" customHeight="1">
      <c r="B30" s="59">
        <v>47</v>
      </c>
      <c r="C30" s="20">
        <v>1735</v>
      </c>
      <c r="D30" s="21" t="s">
        <v>56</v>
      </c>
      <c r="E30" s="22"/>
      <c r="F30" s="22"/>
      <c r="G30" s="50"/>
      <c r="H30" s="23"/>
      <c r="I30" s="27"/>
      <c r="J30" s="22"/>
      <c r="K30" s="22"/>
      <c r="L30" s="50"/>
      <c r="M30" s="23"/>
      <c r="N30" s="25"/>
      <c r="P30" s="59">
        <v>47</v>
      </c>
      <c r="Q30" s="20">
        <v>1735</v>
      </c>
      <c r="R30" s="21" t="s">
        <v>56</v>
      </c>
      <c r="S30" s="69"/>
      <c r="T30" s="83"/>
      <c r="U30" s="69"/>
      <c r="V30" s="69"/>
      <c r="W30" s="69"/>
      <c r="X30" s="84"/>
      <c r="Y30" s="85"/>
      <c r="Z30" s="86"/>
    </row>
    <row r="31" spans="2:26" ht="15" customHeight="1">
      <c r="B31" s="59">
        <v>47</v>
      </c>
      <c r="C31" s="20">
        <v>1740</v>
      </c>
      <c r="D31" s="21" t="s">
        <v>57</v>
      </c>
      <c r="E31" s="22"/>
      <c r="F31" s="22"/>
      <c r="G31" s="50"/>
      <c r="H31" s="23"/>
      <c r="I31" s="27"/>
      <c r="J31" s="22"/>
      <c r="K31" s="22"/>
      <c r="L31" s="50"/>
      <c r="M31" s="23"/>
      <c r="N31" s="25"/>
      <c r="P31" s="59">
        <v>47</v>
      </c>
      <c r="Q31" s="20">
        <v>1740</v>
      </c>
      <c r="R31" s="21" t="s">
        <v>57</v>
      </c>
      <c r="S31" s="69"/>
      <c r="T31" s="83"/>
      <c r="U31" s="69"/>
      <c r="V31" s="69"/>
      <c r="W31" s="69"/>
      <c r="X31" s="84"/>
      <c r="Y31" s="85"/>
      <c r="Z31" s="86"/>
    </row>
    <row r="32" spans="2:26" ht="14.25">
      <c r="B32" s="59">
        <v>17</v>
      </c>
      <c r="C32" s="20">
        <v>1745</v>
      </c>
      <c r="D32" s="21" t="s">
        <v>58</v>
      </c>
      <c r="E32" s="22"/>
      <c r="F32" s="22"/>
      <c r="G32" s="50"/>
      <c r="H32" s="23"/>
      <c r="I32" s="27"/>
      <c r="J32" s="22"/>
      <c r="K32" s="22"/>
      <c r="L32" s="50"/>
      <c r="M32" s="23"/>
      <c r="N32" s="25"/>
      <c r="P32" s="59">
        <v>17</v>
      </c>
      <c r="Q32" s="20">
        <v>1745</v>
      </c>
      <c r="R32" s="21" t="s">
        <v>58</v>
      </c>
      <c r="S32" s="69"/>
      <c r="T32" s="83"/>
      <c r="U32" s="69"/>
      <c r="V32" s="69"/>
      <c r="W32" s="69"/>
      <c r="X32" s="84"/>
      <c r="Y32" s="85"/>
      <c r="Z32" s="86"/>
    </row>
    <row r="33" spans="2:26" ht="15" hidden="1" customHeight="1" outlineLevel="1">
      <c r="B33" s="19">
        <v>47</v>
      </c>
      <c r="C33" s="20">
        <v>1830</v>
      </c>
      <c r="D33" s="21" t="s">
        <v>59</v>
      </c>
      <c r="E33" s="22"/>
      <c r="F33" s="22"/>
      <c r="G33" s="50"/>
      <c r="H33" s="23"/>
      <c r="I33" s="27"/>
      <c r="J33" s="22"/>
      <c r="K33" s="22"/>
      <c r="L33" s="50"/>
      <c r="M33" s="23"/>
      <c r="N33" s="25"/>
      <c r="P33" s="59">
        <v>47</v>
      </c>
      <c r="Q33" s="20">
        <v>1830</v>
      </c>
      <c r="R33" s="21" t="s">
        <v>59</v>
      </c>
      <c r="S33" s="62"/>
      <c r="T33" s="78"/>
      <c r="U33" s="62"/>
      <c r="V33" s="62"/>
      <c r="W33" s="62"/>
      <c r="X33" s="81"/>
      <c r="Y33" s="80"/>
      <c r="Z33" s="79"/>
    </row>
    <row r="34" spans="2:26" ht="14.1" hidden="1" customHeight="1" outlineLevel="1">
      <c r="B34" s="19">
        <v>47</v>
      </c>
      <c r="C34" s="20">
        <v>1835</v>
      </c>
      <c r="D34" s="21" t="s">
        <v>60</v>
      </c>
      <c r="E34" s="22"/>
      <c r="F34" s="22"/>
      <c r="G34" s="50"/>
      <c r="H34" s="23"/>
      <c r="I34" s="27"/>
      <c r="J34" s="22"/>
      <c r="K34" s="22"/>
      <c r="L34" s="50"/>
      <c r="M34" s="23"/>
      <c r="N34" s="25"/>
      <c r="P34" s="59">
        <v>47</v>
      </c>
      <c r="Q34" s="20">
        <v>1835</v>
      </c>
      <c r="R34" s="21" t="s">
        <v>60</v>
      </c>
      <c r="S34" s="62"/>
      <c r="T34" s="78"/>
      <c r="U34" s="62"/>
      <c r="V34" s="62"/>
      <c r="W34" s="62"/>
      <c r="X34" s="81"/>
      <c r="Y34" s="80"/>
      <c r="Z34" s="79"/>
    </row>
    <row r="35" spans="2:26" ht="15" hidden="1" customHeight="1" outlineLevel="1">
      <c r="B35" s="19" t="s">
        <v>49</v>
      </c>
      <c r="C35" s="20">
        <v>1905</v>
      </c>
      <c r="D35" s="21" t="s">
        <v>50</v>
      </c>
      <c r="E35" s="22"/>
      <c r="F35" s="22"/>
      <c r="G35" s="50"/>
      <c r="H35" s="23"/>
      <c r="I35" s="27"/>
      <c r="J35" s="22"/>
      <c r="K35" s="22"/>
      <c r="L35" s="50"/>
      <c r="M35" s="23"/>
      <c r="N35" s="25"/>
      <c r="P35" s="59" t="s">
        <v>49</v>
      </c>
      <c r="Q35" s="20">
        <v>1905</v>
      </c>
      <c r="R35" s="21" t="s">
        <v>50</v>
      </c>
      <c r="S35" s="62"/>
      <c r="T35" s="78"/>
      <c r="U35" s="62"/>
      <c r="V35" s="62"/>
      <c r="W35" s="62"/>
      <c r="X35" s="81"/>
      <c r="Y35" s="80"/>
      <c r="Z35" s="79"/>
    </row>
    <row r="36" spans="2:26" ht="15" hidden="1" customHeight="1" outlineLevel="1">
      <c r="B36" s="19">
        <v>47</v>
      </c>
      <c r="C36" s="20">
        <v>1908</v>
      </c>
      <c r="D36" s="21" t="s">
        <v>61</v>
      </c>
      <c r="E36" s="22"/>
      <c r="F36" s="22"/>
      <c r="G36" s="50"/>
      <c r="H36" s="23"/>
      <c r="I36" s="27"/>
      <c r="J36" s="22"/>
      <c r="K36" s="22"/>
      <c r="L36" s="50"/>
      <c r="M36" s="23"/>
      <c r="N36" s="25"/>
      <c r="P36" s="59">
        <v>47</v>
      </c>
      <c r="Q36" s="20">
        <v>1908</v>
      </c>
      <c r="R36" s="21" t="s">
        <v>61</v>
      </c>
      <c r="S36" s="62"/>
      <c r="T36" s="78"/>
      <c r="U36" s="62"/>
      <c r="V36" s="62"/>
      <c r="W36" s="62"/>
      <c r="X36" s="81"/>
      <c r="Y36" s="80"/>
      <c r="Z36" s="79"/>
    </row>
    <row r="37" spans="2:26" ht="15" hidden="1" customHeight="1" outlineLevel="1">
      <c r="B37" s="19">
        <v>13</v>
      </c>
      <c r="C37" s="20">
        <v>1910</v>
      </c>
      <c r="D37" s="21" t="s">
        <v>62</v>
      </c>
      <c r="E37" s="22"/>
      <c r="F37" s="22"/>
      <c r="G37" s="50"/>
      <c r="H37" s="23"/>
      <c r="I37" s="27"/>
      <c r="J37" s="22"/>
      <c r="K37" s="22"/>
      <c r="L37" s="50"/>
      <c r="M37" s="23"/>
      <c r="N37" s="25"/>
      <c r="P37" s="59">
        <v>13</v>
      </c>
      <c r="Q37" s="20">
        <v>1910</v>
      </c>
      <c r="R37" s="21" t="s">
        <v>62</v>
      </c>
      <c r="S37" s="62"/>
      <c r="T37" s="78"/>
      <c r="U37" s="62"/>
      <c r="V37" s="62"/>
      <c r="W37" s="62"/>
      <c r="X37" s="81"/>
      <c r="Y37" s="80"/>
      <c r="Z37" s="79"/>
    </row>
    <row r="38" spans="2:26" ht="15" hidden="1" customHeight="1" outlineLevel="1">
      <c r="B38" s="19">
        <v>8</v>
      </c>
      <c r="C38" s="20">
        <v>1915</v>
      </c>
      <c r="D38" s="21" t="s">
        <v>63</v>
      </c>
      <c r="E38" s="22"/>
      <c r="F38" s="22"/>
      <c r="G38" s="50"/>
      <c r="H38" s="23"/>
      <c r="I38" s="27"/>
      <c r="J38" s="22"/>
      <c r="K38" s="22"/>
      <c r="L38" s="50"/>
      <c r="M38" s="23"/>
      <c r="N38" s="25"/>
      <c r="P38" s="59">
        <v>8</v>
      </c>
      <c r="Q38" s="20">
        <v>1915</v>
      </c>
      <c r="R38" s="21" t="s">
        <v>63</v>
      </c>
      <c r="S38" s="62"/>
      <c r="T38" s="78"/>
      <c r="U38" s="62"/>
      <c r="V38" s="62"/>
      <c r="W38" s="62"/>
      <c r="X38" s="81"/>
      <c r="Y38" s="80"/>
      <c r="Z38" s="79"/>
    </row>
    <row r="39" spans="2:26" ht="15" hidden="1" customHeight="1" outlineLevel="1">
      <c r="B39" s="19">
        <v>10</v>
      </c>
      <c r="C39" s="20">
        <v>1920</v>
      </c>
      <c r="D39" s="21" t="s">
        <v>64</v>
      </c>
      <c r="E39" s="22"/>
      <c r="F39" s="22"/>
      <c r="G39" s="50"/>
      <c r="H39" s="23"/>
      <c r="I39" s="27"/>
      <c r="J39" s="22"/>
      <c r="K39" s="22"/>
      <c r="L39" s="50"/>
      <c r="M39" s="23"/>
      <c r="N39" s="25"/>
      <c r="P39" s="59">
        <v>10</v>
      </c>
      <c r="Q39" s="20">
        <v>1920</v>
      </c>
      <c r="R39" s="21" t="s">
        <v>64</v>
      </c>
      <c r="S39" s="62"/>
      <c r="T39" s="78"/>
      <c r="U39" s="62"/>
      <c r="V39" s="62"/>
      <c r="W39" s="62"/>
      <c r="X39" s="81"/>
      <c r="Y39" s="80"/>
      <c r="Z39" s="79"/>
    </row>
    <row r="40" spans="2:26" ht="15" hidden="1" customHeight="1" outlineLevel="1">
      <c r="B40" s="19">
        <v>50</v>
      </c>
      <c r="C40" s="28">
        <v>1925</v>
      </c>
      <c r="D40" s="21" t="s">
        <v>65</v>
      </c>
      <c r="E40" s="22"/>
      <c r="F40" s="22"/>
      <c r="G40" s="50"/>
      <c r="H40" s="23"/>
      <c r="I40" s="27"/>
      <c r="J40" s="22"/>
      <c r="K40" s="22"/>
      <c r="L40" s="50"/>
      <c r="M40" s="23"/>
      <c r="N40" s="25"/>
      <c r="P40" s="59">
        <v>50</v>
      </c>
      <c r="Q40" s="28">
        <v>1925</v>
      </c>
      <c r="R40" s="21" t="s">
        <v>65</v>
      </c>
      <c r="S40" s="62"/>
      <c r="T40" s="78"/>
      <c r="U40" s="62"/>
      <c r="V40" s="62"/>
      <c r="W40" s="62"/>
      <c r="X40" s="81"/>
      <c r="Y40" s="80"/>
      <c r="Z40" s="79"/>
    </row>
    <row r="41" spans="2:26" ht="15" hidden="1" customHeight="1" outlineLevel="1">
      <c r="B41" s="19">
        <v>10</v>
      </c>
      <c r="C41" s="20">
        <v>1930</v>
      </c>
      <c r="D41" s="21" t="s">
        <v>66</v>
      </c>
      <c r="E41" s="22"/>
      <c r="F41" s="22"/>
      <c r="G41" s="50"/>
      <c r="H41" s="23"/>
      <c r="I41" s="27"/>
      <c r="J41" s="22"/>
      <c r="K41" s="22"/>
      <c r="L41" s="50"/>
      <c r="M41" s="23"/>
      <c r="N41" s="25"/>
      <c r="P41" s="59">
        <v>10</v>
      </c>
      <c r="Q41" s="20">
        <v>1930</v>
      </c>
      <c r="R41" s="21" t="s">
        <v>66</v>
      </c>
      <c r="S41" s="62"/>
      <c r="T41" s="78"/>
      <c r="U41" s="62"/>
      <c r="V41" s="62"/>
      <c r="W41" s="62"/>
      <c r="X41" s="81"/>
      <c r="Y41" s="80"/>
      <c r="Z41" s="79"/>
    </row>
    <row r="42" spans="2:26" ht="15" hidden="1" customHeight="1" outlineLevel="1">
      <c r="B42" s="19">
        <v>8</v>
      </c>
      <c r="C42" s="20">
        <v>1935</v>
      </c>
      <c r="D42" s="21" t="s">
        <v>67</v>
      </c>
      <c r="E42" s="22"/>
      <c r="F42" s="22"/>
      <c r="G42" s="50"/>
      <c r="H42" s="23"/>
      <c r="I42" s="27"/>
      <c r="J42" s="22"/>
      <c r="K42" s="22"/>
      <c r="L42" s="50"/>
      <c r="M42" s="23"/>
      <c r="N42" s="25"/>
      <c r="P42" s="59">
        <v>8</v>
      </c>
      <c r="Q42" s="20">
        <v>1935</v>
      </c>
      <c r="R42" s="21" t="s">
        <v>67</v>
      </c>
      <c r="S42" s="62"/>
      <c r="T42" s="78"/>
      <c r="U42" s="62"/>
      <c r="V42" s="62"/>
      <c r="W42" s="62"/>
      <c r="X42" s="81"/>
      <c r="Y42" s="80"/>
      <c r="Z42" s="79"/>
    </row>
    <row r="43" spans="2:26" ht="15" hidden="1" customHeight="1" outlineLevel="1">
      <c r="B43" s="19">
        <v>8</v>
      </c>
      <c r="C43" s="20">
        <v>1940</v>
      </c>
      <c r="D43" s="21" t="s">
        <v>68</v>
      </c>
      <c r="E43" s="22"/>
      <c r="F43" s="22"/>
      <c r="G43" s="50"/>
      <c r="H43" s="23"/>
      <c r="I43" s="27"/>
      <c r="J43" s="22"/>
      <c r="K43" s="22"/>
      <c r="L43" s="50"/>
      <c r="M43" s="23"/>
      <c r="N43" s="25"/>
      <c r="P43" s="59">
        <v>8</v>
      </c>
      <c r="Q43" s="20">
        <v>1940</v>
      </c>
      <c r="R43" s="21" t="s">
        <v>68</v>
      </c>
      <c r="S43" s="62"/>
      <c r="T43" s="78"/>
      <c r="U43" s="62"/>
      <c r="V43" s="62"/>
      <c r="W43" s="62"/>
      <c r="X43" s="81"/>
      <c r="Y43" s="80"/>
      <c r="Z43" s="79"/>
    </row>
    <row r="44" spans="2:26" ht="15" hidden="1" customHeight="1" outlineLevel="1">
      <c r="B44" s="19">
        <v>8</v>
      </c>
      <c r="C44" s="20">
        <v>1945</v>
      </c>
      <c r="D44" s="21" t="s">
        <v>69</v>
      </c>
      <c r="E44" s="22"/>
      <c r="F44" s="22"/>
      <c r="G44" s="50"/>
      <c r="H44" s="23"/>
      <c r="I44" s="27"/>
      <c r="J44" s="22"/>
      <c r="K44" s="22"/>
      <c r="L44" s="50"/>
      <c r="M44" s="23"/>
      <c r="N44" s="25"/>
      <c r="P44" s="59">
        <v>8</v>
      </c>
      <c r="Q44" s="20">
        <v>1945</v>
      </c>
      <c r="R44" s="21" t="s">
        <v>69</v>
      </c>
      <c r="S44" s="62"/>
      <c r="T44" s="78"/>
      <c r="U44" s="62"/>
      <c r="V44" s="62"/>
      <c r="W44" s="62"/>
      <c r="X44" s="81"/>
      <c r="Y44" s="80"/>
      <c r="Z44" s="79"/>
    </row>
    <row r="45" spans="2:26" ht="15" hidden="1" customHeight="1" outlineLevel="1">
      <c r="B45" s="19">
        <v>8</v>
      </c>
      <c r="C45" s="20">
        <v>1950</v>
      </c>
      <c r="D45" s="21" t="s">
        <v>70</v>
      </c>
      <c r="E45" s="22"/>
      <c r="F45" s="22"/>
      <c r="G45" s="50"/>
      <c r="H45" s="23"/>
      <c r="I45" s="27"/>
      <c r="J45" s="22"/>
      <c r="K45" s="22"/>
      <c r="L45" s="50"/>
      <c r="M45" s="23"/>
      <c r="N45" s="25"/>
      <c r="P45" s="59">
        <v>8</v>
      </c>
      <c r="Q45" s="20">
        <v>1950</v>
      </c>
      <c r="R45" s="21" t="s">
        <v>70</v>
      </c>
      <c r="S45" s="62"/>
      <c r="T45" s="78"/>
      <c r="U45" s="62"/>
      <c r="V45" s="62"/>
      <c r="W45" s="62"/>
      <c r="X45" s="81"/>
      <c r="Y45" s="80"/>
      <c r="Z45" s="79"/>
    </row>
    <row r="46" spans="2:26" ht="15" hidden="1" customHeight="1" outlineLevel="1">
      <c r="B46" s="19">
        <v>8</v>
      </c>
      <c r="C46" s="20">
        <v>1955</v>
      </c>
      <c r="D46" s="21" t="s">
        <v>71</v>
      </c>
      <c r="E46" s="22"/>
      <c r="F46" s="22"/>
      <c r="G46" s="50"/>
      <c r="H46" s="23"/>
      <c r="I46" s="27"/>
      <c r="J46" s="22"/>
      <c r="K46" s="22"/>
      <c r="L46" s="50"/>
      <c r="M46" s="23"/>
      <c r="N46" s="25"/>
      <c r="P46" s="59">
        <v>8</v>
      </c>
      <c r="Q46" s="20">
        <v>1955</v>
      </c>
      <c r="R46" s="21" t="s">
        <v>71</v>
      </c>
      <c r="S46" s="62"/>
      <c r="T46" s="78"/>
      <c r="U46" s="62"/>
      <c r="V46" s="62"/>
      <c r="W46" s="62"/>
      <c r="X46" s="81"/>
      <c r="Y46" s="80"/>
      <c r="Z46" s="79"/>
    </row>
    <row r="47" spans="2:26" ht="14.1" hidden="1" customHeight="1" outlineLevel="1">
      <c r="B47" s="19">
        <v>8</v>
      </c>
      <c r="C47" s="20">
        <v>1960</v>
      </c>
      <c r="D47" s="21" t="s">
        <v>72</v>
      </c>
      <c r="E47" s="22"/>
      <c r="F47" s="22"/>
      <c r="G47" s="50"/>
      <c r="H47" s="23"/>
      <c r="I47" s="27"/>
      <c r="J47" s="22"/>
      <c r="K47" s="22"/>
      <c r="L47" s="50"/>
      <c r="M47" s="23"/>
      <c r="N47" s="25"/>
      <c r="P47" s="59">
        <v>8</v>
      </c>
      <c r="Q47" s="20">
        <v>1960</v>
      </c>
      <c r="R47" s="21" t="s">
        <v>72</v>
      </c>
      <c r="S47" s="62"/>
      <c r="T47" s="78"/>
      <c r="U47" s="62"/>
      <c r="V47" s="62"/>
      <c r="W47" s="62"/>
      <c r="X47" s="81"/>
      <c r="Y47" s="80"/>
      <c r="Z47" s="79"/>
    </row>
    <row r="48" spans="2:26" ht="25.5" hidden="1" customHeight="1" outlineLevel="1">
      <c r="B48" s="30">
        <v>47</v>
      </c>
      <c r="C48" s="20">
        <v>1970</v>
      </c>
      <c r="D48" s="21" t="s">
        <v>73</v>
      </c>
      <c r="E48" s="22"/>
      <c r="F48" s="22"/>
      <c r="G48" s="50"/>
      <c r="H48" s="23"/>
      <c r="I48" s="27"/>
      <c r="J48" s="22"/>
      <c r="K48" s="22"/>
      <c r="L48" s="50"/>
      <c r="M48" s="23"/>
      <c r="N48" s="25"/>
      <c r="P48" s="72">
        <v>47</v>
      </c>
      <c r="Q48" s="20">
        <v>1970</v>
      </c>
      <c r="R48" s="21" t="s">
        <v>73</v>
      </c>
      <c r="S48" s="62"/>
      <c r="T48" s="78"/>
      <c r="U48" s="62"/>
      <c r="V48" s="62"/>
      <c r="W48" s="62"/>
      <c r="X48" s="81"/>
      <c r="Y48" s="80"/>
      <c r="Z48" s="79"/>
    </row>
    <row r="49" spans="2:26" ht="25.5" hidden="1" customHeight="1" outlineLevel="1">
      <c r="B49" s="19">
        <v>47</v>
      </c>
      <c r="C49" s="20">
        <v>1975</v>
      </c>
      <c r="D49" s="21" t="s">
        <v>74</v>
      </c>
      <c r="E49" s="22"/>
      <c r="F49" s="22"/>
      <c r="G49" s="50"/>
      <c r="H49" s="23"/>
      <c r="I49" s="27"/>
      <c r="J49" s="22"/>
      <c r="K49" s="22"/>
      <c r="L49" s="50"/>
      <c r="M49" s="23"/>
      <c r="N49" s="25"/>
      <c r="P49" s="59">
        <v>47</v>
      </c>
      <c r="Q49" s="20">
        <v>1975</v>
      </c>
      <c r="R49" s="21" t="s">
        <v>74</v>
      </c>
      <c r="S49" s="62"/>
      <c r="T49" s="78"/>
      <c r="U49" s="62"/>
      <c r="V49" s="62"/>
      <c r="W49" s="62"/>
      <c r="X49" s="81"/>
      <c r="Y49" s="80"/>
      <c r="Z49" s="79"/>
    </row>
    <row r="50" spans="2:26" ht="15" hidden="1" customHeight="1" outlineLevel="1">
      <c r="B50" s="19">
        <v>47</v>
      </c>
      <c r="C50" s="20">
        <v>1980</v>
      </c>
      <c r="D50" s="21" t="s">
        <v>75</v>
      </c>
      <c r="E50" s="22"/>
      <c r="F50" s="22"/>
      <c r="G50" s="50"/>
      <c r="H50" s="23"/>
      <c r="I50" s="27"/>
      <c r="J50" s="22"/>
      <c r="K50" s="22"/>
      <c r="L50" s="50"/>
      <c r="M50" s="23"/>
      <c r="N50" s="25"/>
      <c r="P50" s="59">
        <v>47</v>
      </c>
      <c r="Q50" s="20">
        <v>1980</v>
      </c>
      <c r="R50" s="21" t="s">
        <v>75</v>
      </c>
      <c r="S50" s="62"/>
      <c r="T50" s="78"/>
      <c r="U50" s="62"/>
      <c r="V50" s="62"/>
      <c r="W50" s="62"/>
      <c r="X50" s="81"/>
      <c r="Y50" s="80"/>
      <c r="Z50" s="79"/>
    </row>
    <row r="51" spans="2:26" ht="15" hidden="1" customHeight="1" outlineLevel="1">
      <c r="B51" s="19">
        <v>47</v>
      </c>
      <c r="C51" s="20">
        <v>1985</v>
      </c>
      <c r="D51" s="21" t="s">
        <v>76</v>
      </c>
      <c r="E51" s="22"/>
      <c r="F51" s="22"/>
      <c r="G51" s="50"/>
      <c r="H51" s="23"/>
      <c r="I51" s="27"/>
      <c r="J51" s="22"/>
      <c r="K51" s="22"/>
      <c r="L51" s="50"/>
      <c r="M51" s="23"/>
      <c r="N51" s="25"/>
      <c r="P51" s="59">
        <v>47</v>
      </c>
      <c r="Q51" s="20">
        <v>1985</v>
      </c>
      <c r="R51" s="21" t="s">
        <v>76</v>
      </c>
      <c r="S51" s="62"/>
      <c r="T51" s="78"/>
      <c r="U51" s="62"/>
      <c r="V51" s="62"/>
      <c r="W51" s="62"/>
      <c r="X51" s="81"/>
      <c r="Y51" s="80"/>
      <c r="Z51" s="79"/>
    </row>
    <row r="52" spans="2:26" ht="15" hidden="1" customHeight="1" outlineLevel="1">
      <c r="B52" s="30">
        <v>47</v>
      </c>
      <c r="C52" s="20">
        <v>1990</v>
      </c>
      <c r="D52" s="31" t="s">
        <v>77</v>
      </c>
      <c r="E52" s="22"/>
      <c r="F52" s="22"/>
      <c r="G52" s="50"/>
      <c r="H52" s="23"/>
      <c r="I52" s="27"/>
      <c r="J52" s="22"/>
      <c r="K52" s="22"/>
      <c r="L52" s="50"/>
      <c r="M52" s="23"/>
      <c r="N52" s="25"/>
      <c r="P52" s="72">
        <v>47</v>
      </c>
      <c r="Q52" s="20">
        <v>1990</v>
      </c>
      <c r="R52" s="31" t="s">
        <v>77</v>
      </c>
      <c r="S52" s="62"/>
      <c r="T52" s="78"/>
      <c r="U52" s="62"/>
      <c r="V52" s="62"/>
      <c r="W52" s="62"/>
      <c r="X52" s="81"/>
      <c r="Y52" s="80"/>
      <c r="Z52" s="79"/>
    </row>
    <row r="53" spans="2:26" ht="15" hidden="1" customHeight="1" outlineLevel="1">
      <c r="B53" s="19">
        <v>47</v>
      </c>
      <c r="C53" s="20">
        <v>1995</v>
      </c>
      <c r="D53" s="21" t="s">
        <v>78</v>
      </c>
      <c r="E53" s="22"/>
      <c r="F53" s="22"/>
      <c r="G53" s="50"/>
      <c r="H53" s="23"/>
      <c r="I53" s="27"/>
      <c r="J53" s="22"/>
      <c r="K53" s="22"/>
      <c r="L53" s="50"/>
      <c r="M53" s="23"/>
      <c r="N53" s="25"/>
      <c r="P53" s="59">
        <v>47</v>
      </c>
      <c r="Q53" s="20">
        <v>1995</v>
      </c>
      <c r="R53" s="21" t="s">
        <v>78</v>
      </c>
      <c r="S53" s="62"/>
      <c r="T53" s="78"/>
      <c r="U53" s="62"/>
      <c r="V53" s="62"/>
      <c r="W53" s="62"/>
      <c r="X53" s="81"/>
      <c r="Y53" s="80"/>
      <c r="Z53" s="79"/>
    </row>
    <row r="54" spans="2:26" ht="15" hidden="1" customHeight="1" outlineLevel="1">
      <c r="B54" s="19">
        <v>47</v>
      </c>
      <c r="C54" s="20">
        <v>2440</v>
      </c>
      <c r="D54" s="21" t="s">
        <v>79</v>
      </c>
      <c r="E54" s="22"/>
      <c r="F54" s="22"/>
      <c r="G54" s="50"/>
      <c r="H54" s="23"/>
      <c r="J54" s="22"/>
      <c r="K54" s="22"/>
      <c r="L54" s="50"/>
      <c r="M54" s="23"/>
      <c r="N54" s="25"/>
      <c r="P54" s="59">
        <v>47</v>
      </c>
      <c r="Q54" s="20">
        <v>2440</v>
      </c>
      <c r="R54" s="21" t="s">
        <v>79</v>
      </c>
      <c r="S54" s="62"/>
      <c r="T54" s="78"/>
      <c r="U54" s="62"/>
      <c r="V54" s="62"/>
      <c r="W54" s="62"/>
      <c r="X54" s="81"/>
      <c r="Y54" s="80"/>
      <c r="Z54" s="79"/>
    </row>
    <row r="55" spans="2:26" ht="15" collapsed="1">
      <c r="B55" s="32"/>
      <c r="C55" s="33"/>
      <c r="D55" s="34"/>
      <c r="E55" s="34"/>
      <c r="F55" s="34"/>
      <c r="G55" s="58"/>
      <c r="H55" s="23"/>
      <c r="J55" s="34"/>
      <c r="K55" s="22">
        <v>0</v>
      </c>
      <c r="L55" s="50"/>
      <c r="M55" s="23"/>
      <c r="N55" s="25"/>
      <c r="P55" s="32"/>
      <c r="Q55" s="33"/>
      <c r="R55" s="73" t="s">
        <v>80</v>
      </c>
      <c r="S55" s="36">
        <f>SUM(S17:S54)</f>
        <v>935332417.16765881</v>
      </c>
      <c r="T55" s="36">
        <f t="shared" ref="T55:W55" si="4">SUM(T17:T54)</f>
        <v>0</v>
      </c>
      <c r="U55" s="36">
        <f t="shared" si="4"/>
        <v>935332417.16765881</v>
      </c>
      <c r="V55" s="36">
        <f t="shared" si="4"/>
        <v>230000</v>
      </c>
      <c r="W55" s="36">
        <f t="shared" si="4"/>
        <v>935447417.16765881</v>
      </c>
      <c r="X55" s="77"/>
      <c r="Y55" s="82"/>
      <c r="Z55" s="36">
        <f t="shared" ref="Z55" si="5">SUM(Z17:Z54)</f>
        <v>8384309.9311157335</v>
      </c>
    </row>
    <row r="56" spans="2:26">
      <c r="B56" s="32"/>
      <c r="C56" s="33"/>
      <c r="D56" s="35" t="s">
        <v>81</v>
      </c>
      <c r="E56" s="36">
        <f>SUM(E17:E55)</f>
        <v>935332417.16765881</v>
      </c>
      <c r="F56" s="36">
        <f>SUM(F17:F55)</f>
        <v>230000</v>
      </c>
      <c r="G56" s="36">
        <f>SUM(G17:G55)</f>
        <v>0</v>
      </c>
      <c r="H56" s="36">
        <f>SUM(H17:H55)</f>
        <v>935562417.16765881</v>
      </c>
      <c r="I56" s="35"/>
      <c r="J56" s="36">
        <f>SUM(J17:J55)</f>
        <v>0</v>
      </c>
      <c r="K56" s="36">
        <f>SUM(K17:K55)</f>
        <v>8384309.9311157335</v>
      </c>
      <c r="L56" s="36">
        <f>SUM(L17:L54)</f>
        <v>0</v>
      </c>
      <c r="M56" s="36">
        <f>SUM(M17:M55)</f>
        <v>8384309.9311157335</v>
      </c>
      <c r="N56" s="25">
        <f>SUM(N17:N55)</f>
        <v>927178107.23654306</v>
      </c>
    </row>
    <row r="57" spans="2:26" ht="38.25">
      <c r="B57" s="32"/>
      <c r="C57" s="33"/>
      <c r="D57" s="37" t="s">
        <v>82</v>
      </c>
      <c r="E57" s="25"/>
      <c r="F57" s="52"/>
      <c r="G57" s="52"/>
      <c r="H57" s="23"/>
      <c r="I57" s="26"/>
      <c r="J57" s="52"/>
      <c r="K57" s="52"/>
      <c r="L57" s="52"/>
      <c r="M57" s="23">
        <f>J57+K57+L57</f>
        <v>0</v>
      </c>
      <c r="N57" s="25">
        <f>H57-M57</f>
        <v>0</v>
      </c>
    </row>
    <row r="58" spans="2:26" ht="25.5">
      <c r="B58" s="32"/>
      <c r="C58" s="33"/>
      <c r="D58" s="38" t="s">
        <v>83</v>
      </c>
      <c r="E58" s="25"/>
      <c r="F58" s="52"/>
      <c r="G58" s="52"/>
      <c r="H58" s="23"/>
      <c r="I58" s="26"/>
      <c r="J58" s="52"/>
      <c r="K58" s="52"/>
      <c r="L58" s="52"/>
      <c r="M58" s="23">
        <f>J58+K58+L58</f>
        <v>0</v>
      </c>
      <c r="N58" s="25">
        <f>H58-M58</f>
        <v>0</v>
      </c>
    </row>
    <row r="59" spans="2:26">
      <c r="B59" s="32"/>
      <c r="C59" s="33"/>
      <c r="D59" s="35" t="s">
        <v>84</v>
      </c>
      <c r="E59" s="36">
        <f>SUM(E56:E58)</f>
        <v>935332417.16765881</v>
      </c>
      <c r="F59" s="36">
        <f t="shared" ref="F59:G59" si="6">SUM(F56:F58)</f>
        <v>230000</v>
      </c>
      <c r="G59" s="36">
        <f t="shared" si="6"/>
        <v>0</v>
      </c>
      <c r="H59" s="36">
        <f>SUM(H56:H58)</f>
        <v>935562417.16765881</v>
      </c>
      <c r="I59" s="35"/>
      <c r="J59" s="36">
        <f>SUM(J56:J58)</f>
        <v>0</v>
      </c>
      <c r="K59" s="36">
        <f t="shared" ref="K59:L59" si="7">SUM(K56:K58)</f>
        <v>8384309.9311157335</v>
      </c>
      <c r="L59" s="36">
        <f t="shared" si="7"/>
        <v>0</v>
      </c>
      <c r="M59" s="36">
        <f>SUM(M56:M58)</f>
        <v>8384309.9311157335</v>
      </c>
      <c r="N59" s="25">
        <f>H59-M59</f>
        <v>927178107.23654306</v>
      </c>
    </row>
    <row r="60" spans="2:26" ht="14.25">
      <c r="B60" s="32"/>
      <c r="C60" s="33"/>
      <c r="D60" s="97" t="s">
        <v>85</v>
      </c>
      <c r="E60" s="98"/>
      <c r="F60" s="98"/>
      <c r="G60" s="98"/>
      <c r="H60" s="98"/>
      <c r="I60" s="98"/>
      <c r="J60" s="99"/>
      <c r="K60" s="52"/>
      <c r="L60" s="26"/>
      <c r="M60" s="39"/>
      <c r="N60" s="26"/>
    </row>
    <row r="61" spans="2:26" ht="14.25">
      <c r="B61" s="32"/>
      <c r="C61" s="33"/>
      <c r="D61" s="89" t="s">
        <v>80</v>
      </c>
      <c r="E61" s="90"/>
      <c r="F61" s="90"/>
      <c r="G61" s="90"/>
      <c r="H61" s="90"/>
      <c r="I61" s="90"/>
      <c r="J61" s="91"/>
      <c r="K61" s="35">
        <f>K59+K60</f>
        <v>8384309.9311157335</v>
      </c>
      <c r="M61" s="39"/>
      <c r="N61" s="26"/>
    </row>
    <row r="63" spans="2:26">
      <c r="E63" s="40"/>
      <c r="J63" s="3" t="s">
        <v>86</v>
      </c>
    </row>
    <row r="64" spans="2:26" ht="14.25">
      <c r="B64" s="32">
        <v>10</v>
      </c>
      <c r="C64" s="33"/>
      <c r="D64" s="34" t="s">
        <v>87</v>
      </c>
      <c r="E64" s="29"/>
      <c r="J64" s="3" t="s">
        <v>87</v>
      </c>
      <c r="L64" s="56"/>
    </row>
    <row r="65" spans="2:14" ht="14.25">
      <c r="B65" s="32">
        <v>8</v>
      </c>
      <c r="C65" s="33"/>
      <c r="D65" s="34" t="s">
        <v>67</v>
      </c>
      <c r="E65" s="41"/>
      <c r="J65" s="3" t="s">
        <v>67</v>
      </c>
      <c r="L65" s="57"/>
    </row>
    <row r="66" spans="2:14" ht="14.25">
      <c r="J66" s="4" t="s">
        <v>88</v>
      </c>
      <c r="L66" s="42">
        <f>K61-L64-L65</f>
        <v>8384309.9311157335</v>
      </c>
      <c r="M66" s="26"/>
    </row>
    <row r="68" spans="2:14" hidden="1" outlineLevel="1">
      <c r="B68" s="43" t="s">
        <v>89</v>
      </c>
    </row>
    <row r="69" spans="2:14" hidden="1" outlineLevel="1">
      <c r="E69" s="26"/>
      <c r="J69" s="26"/>
    </row>
    <row r="70" spans="2:14" ht="12.75" hidden="1" customHeight="1" outlineLevel="1">
      <c r="B70" s="44">
        <v>1</v>
      </c>
      <c r="C70" s="87" t="s">
        <v>90</v>
      </c>
      <c r="D70" s="87"/>
      <c r="E70" s="87"/>
      <c r="F70" s="87"/>
      <c r="G70" s="87"/>
      <c r="H70" s="87"/>
      <c r="I70" s="87"/>
      <c r="J70" s="87"/>
      <c r="K70" s="87"/>
      <c r="L70" s="87"/>
      <c r="M70" s="87"/>
      <c r="N70" s="87"/>
    </row>
    <row r="71" spans="2:14" hidden="1" outlineLevel="1">
      <c r="B71" s="44"/>
      <c r="C71" s="87"/>
      <c r="D71" s="87"/>
      <c r="E71" s="87"/>
      <c r="F71" s="87"/>
      <c r="G71" s="87"/>
      <c r="H71" s="87"/>
      <c r="I71" s="87"/>
      <c r="J71" s="87"/>
      <c r="K71" s="87"/>
      <c r="L71" s="87"/>
      <c r="M71" s="87"/>
      <c r="N71" s="87"/>
    </row>
    <row r="72" spans="2:14" ht="12.75" hidden="1" customHeight="1" outlineLevel="1">
      <c r="B72" s="44"/>
      <c r="C72" s="45"/>
      <c r="D72" s="46"/>
      <c r="E72" s="46"/>
      <c r="F72" s="46"/>
      <c r="G72" s="46"/>
      <c r="H72" s="46"/>
      <c r="I72" s="46"/>
      <c r="J72" s="46"/>
      <c r="K72" s="46"/>
      <c r="L72" s="46"/>
      <c r="M72" s="46"/>
      <c r="N72" s="46"/>
    </row>
    <row r="73" spans="2:14" ht="12.75" hidden="1" customHeight="1" outlineLevel="1">
      <c r="B73" s="44">
        <v>2</v>
      </c>
      <c r="C73" s="87" t="s">
        <v>91</v>
      </c>
      <c r="D73" s="87"/>
      <c r="E73" s="87"/>
      <c r="F73" s="87"/>
      <c r="G73" s="87"/>
      <c r="H73" s="87"/>
      <c r="I73" s="87"/>
      <c r="J73" s="87"/>
      <c r="K73" s="87"/>
      <c r="L73" s="87"/>
      <c r="M73" s="87"/>
      <c r="N73" s="87"/>
    </row>
    <row r="74" spans="2:14" hidden="1" outlineLevel="1">
      <c r="B74" s="44"/>
      <c r="C74" s="87"/>
      <c r="D74" s="87"/>
      <c r="E74" s="87"/>
      <c r="F74" s="87"/>
      <c r="G74" s="87"/>
      <c r="H74" s="87"/>
      <c r="I74" s="87"/>
      <c r="J74" s="87"/>
      <c r="K74" s="87"/>
      <c r="L74" s="87"/>
      <c r="M74" s="87"/>
      <c r="N74" s="87"/>
    </row>
    <row r="75" spans="2:14" hidden="1" outlineLevel="1">
      <c r="B75" s="44"/>
      <c r="C75" s="45"/>
      <c r="D75" s="46"/>
      <c r="E75" s="46"/>
      <c r="F75" s="46"/>
      <c r="G75" s="46"/>
      <c r="H75" s="46"/>
      <c r="I75" s="46"/>
      <c r="J75" s="46"/>
      <c r="K75" s="46"/>
      <c r="L75" s="46"/>
      <c r="M75" s="46"/>
      <c r="N75" s="46"/>
    </row>
    <row r="76" spans="2:14" ht="12.75" hidden="1" customHeight="1" outlineLevel="1">
      <c r="B76" s="44">
        <v>3</v>
      </c>
      <c r="C76" s="87" t="s">
        <v>92</v>
      </c>
      <c r="D76" s="87"/>
      <c r="E76" s="87"/>
      <c r="F76" s="87"/>
      <c r="G76" s="87"/>
      <c r="H76" s="87"/>
      <c r="I76" s="87"/>
      <c r="J76" s="87"/>
      <c r="K76" s="87"/>
      <c r="L76" s="87"/>
      <c r="M76" s="87"/>
      <c r="N76" s="87"/>
    </row>
    <row r="77" spans="2:14" hidden="1" outlineLevel="1">
      <c r="B77" s="44"/>
      <c r="C77" s="45"/>
      <c r="D77" s="46"/>
      <c r="E77" s="46"/>
      <c r="F77" s="46"/>
      <c r="G77" s="46"/>
      <c r="H77" s="46"/>
      <c r="I77" s="46"/>
      <c r="J77" s="46"/>
      <c r="K77" s="46"/>
      <c r="L77" s="46"/>
      <c r="M77" s="46"/>
      <c r="N77" s="46"/>
    </row>
    <row r="78" spans="2:14" hidden="1" outlineLevel="1">
      <c r="B78" s="44">
        <v>4</v>
      </c>
      <c r="C78" s="47" t="s">
        <v>93</v>
      </c>
      <c r="D78" s="46"/>
      <c r="E78" s="46"/>
      <c r="F78" s="46"/>
      <c r="G78" s="46"/>
      <c r="H78" s="46"/>
      <c r="I78" s="46"/>
      <c r="J78" s="46"/>
      <c r="K78" s="46"/>
      <c r="L78" s="46"/>
      <c r="M78" s="46"/>
      <c r="N78" s="46"/>
    </row>
    <row r="79" spans="2:14" hidden="1" outlineLevel="1">
      <c r="B79" s="44"/>
      <c r="C79" s="45"/>
      <c r="D79" s="46"/>
      <c r="E79" s="46"/>
      <c r="F79" s="46"/>
      <c r="G79" s="46"/>
      <c r="H79" s="46"/>
      <c r="I79" s="46"/>
      <c r="J79" s="46"/>
      <c r="K79" s="46"/>
      <c r="L79" s="46"/>
      <c r="M79" s="46"/>
      <c r="N79" s="46"/>
    </row>
    <row r="80" spans="2:14" hidden="1" outlineLevel="1">
      <c r="B80" s="44">
        <v>5</v>
      </c>
      <c r="C80" s="47" t="s">
        <v>94</v>
      </c>
      <c r="D80" s="46"/>
      <c r="E80" s="46"/>
      <c r="F80" s="46"/>
      <c r="G80" s="46"/>
      <c r="H80" s="46"/>
      <c r="I80" s="46"/>
      <c r="J80" s="46"/>
      <c r="K80" s="46"/>
      <c r="L80" s="46"/>
      <c r="M80" s="46"/>
      <c r="N80" s="46"/>
    </row>
    <row r="81" spans="2:26" hidden="1" outlineLevel="1">
      <c r="B81" s="44"/>
      <c r="C81" s="45"/>
      <c r="D81" s="46"/>
      <c r="E81" s="46"/>
      <c r="F81" s="46"/>
      <c r="G81" s="46"/>
      <c r="H81" s="46"/>
      <c r="I81" s="46"/>
      <c r="J81" s="46"/>
      <c r="K81" s="46"/>
      <c r="L81" s="46"/>
      <c r="M81" s="46"/>
      <c r="N81" s="46"/>
    </row>
    <row r="82" spans="2:26" ht="12.75" hidden="1" customHeight="1" outlineLevel="1">
      <c r="B82" s="44">
        <v>6</v>
      </c>
      <c r="C82" s="87" t="s">
        <v>95</v>
      </c>
      <c r="D82" s="87"/>
      <c r="E82" s="87"/>
      <c r="F82" s="87"/>
      <c r="G82" s="87"/>
      <c r="H82" s="87"/>
      <c r="I82" s="87"/>
      <c r="J82" s="87"/>
      <c r="K82" s="87"/>
      <c r="L82" s="87"/>
      <c r="M82" s="87"/>
      <c r="N82" s="87"/>
    </row>
    <row r="83" spans="2:26" hidden="1" outlineLevel="1">
      <c r="B83" s="46"/>
      <c r="C83" s="87"/>
      <c r="D83" s="87"/>
      <c r="E83" s="87"/>
      <c r="F83" s="87"/>
      <c r="G83" s="87"/>
      <c r="H83" s="87"/>
      <c r="I83" s="87"/>
      <c r="J83" s="87"/>
      <c r="K83" s="87"/>
      <c r="L83" s="87"/>
      <c r="M83" s="87"/>
      <c r="N83" s="87"/>
    </row>
    <row r="84" spans="2:26" hidden="1" outlineLevel="1">
      <c r="B84" s="46"/>
      <c r="C84" s="87"/>
      <c r="D84" s="87"/>
      <c r="E84" s="87"/>
      <c r="F84" s="87"/>
      <c r="G84" s="87"/>
      <c r="H84" s="87"/>
      <c r="I84" s="87"/>
      <c r="J84" s="87"/>
      <c r="K84" s="87"/>
      <c r="L84" s="87"/>
      <c r="M84" s="87"/>
      <c r="N84" s="87"/>
    </row>
    <row r="85" spans="2:26" hidden="1" outlineLevel="1"/>
    <row r="86" spans="2:26" collapsed="1"/>
    <row r="87" spans="2:26" ht="21">
      <c r="B87" s="88" t="s">
        <v>7</v>
      </c>
      <c r="C87" s="88"/>
      <c r="D87" s="88"/>
      <c r="E87" s="88"/>
      <c r="F87" s="88"/>
      <c r="G87" s="88"/>
      <c r="H87" s="88"/>
      <c r="I87" s="88"/>
      <c r="J87" s="88"/>
      <c r="K87" s="88"/>
      <c r="L87" s="88"/>
      <c r="M87" s="88"/>
      <c r="N87" s="88"/>
      <c r="P87" s="100" t="s">
        <v>8</v>
      </c>
      <c r="Q87" s="100"/>
      <c r="R87" s="100"/>
      <c r="S87" s="100"/>
      <c r="T87" s="100"/>
      <c r="U87" s="100"/>
      <c r="V87" s="100"/>
      <c r="W87" s="100"/>
      <c r="X87" s="100"/>
      <c r="Y87" s="100"/>
      <c r="Z87" s="100"/>
    </row>
    <row r="89" spans="2:26" ht="14.25">
      <c r="F89" s="7" t="s">
        <v>9</v>
      </c>
      <c r="G89" s="8" t="s">
        <v>10</v>
      </c>
      <c r="S89" s="7" t="s">
        <v>9</v>
      </c>
      <c r="T89" s="61" t="s">
        <v>10</v>
      </c>
    </row>
    <row r="90" spans="2:26" ht="15">
      <c r="F90" s="7" t="s">
        <v>11</v>
      </c>
      <c r="G90" s="93" t="s">
        <v>96</v>
      </c>
      <c r="H90" s="93"/>
      <c r="S90" s="7" t="s">
        <v>11</v>
      </c>
      <c r="T90" s="93" t="s">
        <v>96</v>
      </c>
      <c r="U90" s="93"/>
    </row>
    <row r="92" spans="2:26">
      <c r="E92" s="94" t="s">
        <v>13</v>
      </c>
      <c r="F92" s="95"/>
      <c r="G92" s="95"/>
      <c r="H92" s="96"/>
      <c r="J92" s="9"/>
      <c r="K92" s="10" t="s">
        <v>14</v>
      </c>
      <c r="L92" s="10"/>
      <c r="M92" s="11"/>
      <c r="S92" s="74" t="s">
        <v>15</v>
      </c>
      <c r="T92" s="74" t="s">
        <v>16</v>
      </c>
      <c r="U92" s="74" t="s">
        <v>17</v>
      </c>
      <c r="V92" s="74" t="s">
        <v>18</v>
      </c>
      <c r="W92" s="74" t="s">
        <v>19</v>
      </c>
      <c r="X92" s="74" t="s">
        <v>20</v>
      </c>
      <c r="Y92" s="74" t="s">
        <v>21</v>
      </c>
      <c r="Z92" s="74" t="s">
        <v>97</v>
      </c>
    </row>
    <row r="93" spans="2:26" ht="27">
      <c r="B93" s="12" t="s">
        <v>23</v>
      </c>
      <c r="C93" s="13" t="s">
        <v>24</v>
      </c>
      <c r="D93" s="14" t="s">
        <v>25</v>
      </c>
      <c r="E93" s="15" t="s">
        <v>26</v>
      </c>
      <c r="F93" s="16" t="s">
        <v>27</v>
      </c>
      <c r="G93" s="16" t="s">
        <v>28</v>
      </c>
      <c r="H93" s="12" t="s">
        <v>29</v>
      </c>
      <c r="I93" s="17"/>
      <c r="J93" s="18" t="s">
        <v>26</v>
      </c>
      <c r="K93" s="16" t="s">
        <v>30</v>
      </c>
      <c r="L93" s="16" t="s">
        <v>28</v>
      </c>
      <c r="M93" s="12" t="s">
        <v>29</v>
      </c>
      <c r="N93" s="12" t="s">
        <v>31</v>
      </c>
      <c r="P93" s="75" t="s">
        <v>32</v>
      </c>
      <c r="Q93" s="75" t="s">
        <v>33</v>
      </c>
      <c r="R93" s="75" t="s">
        <v>34</v>
      </c>
      <c r="S93" s="76" t="s">
        <v>35</v>
      </c>
      <c r="T93" s="76" t="s">
        <v>36</v>
      </c>
      <c r="U93" s="76" t="s">
        <v>37</v>
      </c>
      <c r="V93" s="76" t="s">
        <v>38</v>
      </c>
      <c r="W93" s="76" t="s">
        <v>39</v>
      </c>
      <c r="X93" s="76" t="s">
        <v>40</v>
      </c>
      <c r="Y93" s="76" t="s">
        <v>41</v>
      </c>
      <c r="Z93" s="76" t="s">
        <v>42</v>
      </c>
    </row>
    <row r="94" spans="2:26" ht="15" hidden="1" customHeight="1" outlineLevel="1">
      <c r="B94" s="19">
        <v>12</v>
      </c>
      <c r="C94" s="20">
        <v>1610</v>
      </c>
      <c r="D94" s="21" t="s">
        <v>43</v>
      </c>
      <c r="E94" s="22"/>
      <c r="F94" s="22"/>
      <c r="G94" s="50"/>
      <c r="H94" s="23"/>
      <c r="I94" s="24"/>
      <c r="J94" s="22"/>
      <c r="K94" s="22"/>
      <c r="L94" s="50"/>
      <c r="M94" s="23"/>
      <c r="N94" s="25"/>
      <c r="P94" s="59">
        <v>12</v>
      </c>
      <c r="Q94" s="20">
        <v>1610</v>
      </c>
      <c r="R94" s="21" t="s">
        <v>43</v>
      </c>
      <c r="S94" s="62"/>
      <c r="T94" s="78"/>
      <c r="U94" s="62"/>
      <c r="V94" s="62"/>
      <c r="W94" s="62"/>
      <c r="X94" s="81"/>
      <c r="Y94" s="80"/>
      <c r="Z94" s="79"/>
    </row>
    <row r="95" spans="2:26" ht="25.5" hidden="1" customHeight="1" outlineLevel="1">
      <c r="B95" s="19">
        <v>12</v>
      </c>
      <c r="C95" s="20">
        <v>1611</v>
      </c>
      <c r="D95" s="21" t="s">
        <v>44</v>
      </c>
      <c r="E95" s="22"/>
      <c r="F95" s="22"/>
      <c r="G95" s="50"/>
      <c r="H95" s="23"/>
      <c r="I95" s="27"/>
      <c r="J95" s="22"/>
      <c r="K95" s="22"/>
      <c r="L95" s="50"/>
      <c r="M95" s="23"/>
      <c r="N95" s="25"/>
      <c r="P95" s="59">
        <v>12</v>
      </c>
      <c r="Q95" s="20">
        <v>1611</v>
      </c>
      <c r="R95" s="21" t="s">
        <v>44</v>
      </c>
      <c r="S95" s="62"/>
      <c r="T95" s="78"/>
      <c r="U95" s="62"/>
      <c r="V95" s="62"/>
      <c r="W95" s="62"/>
      <c r="X95" s="81"/>
      <c r="Y95" s="80"/>
      <c r="Z95" s="79"/>
    </row>
    <row r="96" spans="2:26" ht="25.5" hidden="1" customHeight="1" outlineLevel="1">
      <c r="B96" s="19" t="s">
        <v>45</v>
      </c>
      <c r="C96" s="20">
        <v>1612</v>
      </c>
      <c r="D96" s="21" t="s">
        <v>46</v>
      </c>
      <c r="E96" s="22"/>
      <c r="F96" s="22"/>
      <c r="G96" s="50"/>
      <c r="H96" s="23"/>
      <c r="I96" s="27"/>
      <c r="J96" s="22"/>
      <c r="K96" s="22"/>
      <c r="L96" s="50"/>
      <c r="M96" s="23"/>
      <c r="N96" s="25"/>
      <c r="P96" s="59" t="s">
        <v>45</v>
      </c>
      <c r="Q96" s="20">
        <v>1612</v>
      </c>
      <c r="R96" s="21" t="s">
        <v>46</v>
      </c>
      <c r="S96" s="62"/>
      <c r="T96" s="78"/>
      <c r="U96" s="62"/>
      <c r="V96" s="62"/>
      <c r="W96" s="62"/>
      <c r="X96" s="81"/>
      <c r="Y96" s="80"/>
      <c r="Z96" s="79"/>
    </row>
    <row r="97" spans="2:26" ht="15" hidden="1" customHeight="1" outlineLevel="1">
      <c r="B97" s="19"/>
      <c r="C97" s="20">
        <v>1665</v>
      </c>
      <c r="D97" s="21" t="s">
        <v>47</v>
      </c>
      <c r="E97" s="22"/>
      <c r="F97" s="22"/>
      <c r="G97" s="50"/>
      <c r="H97" s="23"/>
      <c r="I97" s="27"/>
      <c r="J97" s="22"/>
      <c r="K97" s="22"/>
      <c r="L97" s="50"/>
      <c r="M97" s="23"/>
      <c r="N97" s="25"/>
      <c r="P97" s="59"/>
      <c r="Q97" s="20">
        <v>1665</v>
      </c>
      <c r="R97" s="21" t="s">
        <v>47</v>
      </c>
      <c r="S97" s="62"/>
      <c r="T97" s="78"/>
      <c r="U97" s="62"/>
      <c r="V97" s="62"/>
      <c r="W97" s="62"/>
      <c r="X97" s="81"/>
      <c r="Y97" s="80"/>
      <c r="Z97" s="79"/>
    </row>
    <row r="98" spans="2:26" ht="15" hidden="1" customHeight="1" outlineLevel="1">
      <c r="B98" s="19"/>
      <c r="C98" s="20">
        <v>1675</v>
      </c>
      <c r="D98" s="21" t="s">
        <v>48</v>
      </c>
      <c r="E98" s="22"/>
      <c r="F98" s="22"/>
      <c r="G98" s="50"/>
      <c r="H98" s="23"/>
      <c r="I98" s="27"/>
      <c r="J98" s="22"/>
      <c r="K98" s="22"/>
      <c r="L98" s="50"/>
      <c r="M98" s="23"/>
      <c r="N98" s="25"/>
      <c r="P98" s="59"/>
      <c r="Q98" s="20">
        <v>1675</v>
      </c>
      <c r="R98" s="21" t="s">
        <v>48</v>
      </c>
      <c r="S98" s="62"/>
      <c r="T98" s="78"/>
      <c r="U98" s="62"/>
      <c r="V98" s="62"/>
      <c r="W98" s="62"/>
      <c r="X98" s="81"/>
      <c r="Y98" s="80"/>
      <c r="Z98" s="79"/>
    </row>
    <row r="99" spans="2:26" ht="15" hidden="1" customHeight="1" outlineLevel="1">
      <c r="B99" s="19" t="s">
        <v>49</v>
      </c>
      <c r="C99" s="28">
        <v>1615</v>
      </c>
      <c r="D99" s="21" t="s">
        <v>50</v>
      </c>
      <c r="E99" s="22"/>
      <c r="F99" s="22"/>
      <c r="G99" s="50"/>
      <c r="H99" s="23"/>
      <c r="I99" s="27"/>
      <c r="J99" s="22"/>
      <c r="K99" s="22"/>
      <c r="L99" s="50"/>
      <c r="M99" s="23"/>
      <c r="N99" s="25"/>
      <c r="P99" s="59" t="s">
        <v>49</v>
      </c>
      <c r="Q99" s="28">
        <v>1615</v>
      </c>
      <c r="R99" s="21" t="s">
        <v>50</v>
      </c>
      <c r="S99" s="62"/>
      <c r="T99" s="78"/>
      <c r="U99" s="62"/>
      <c r="V99" s="62"/>
      <c r="W99" s="62"/>
      <c r="X99" s="81"/>
      <c r="Y99" s="80"/>
      <c r="Z99" s="79"/>
    </row>
    <row r="100" spans="2:26" ht="15" hidden="1" customHeight="1" outlineLevel="1">
      <c r="B100" s="19">
        <v>1</v>
      </c>
      <c r="C100" s="28">
        <v>1620</v>
      </c>
      <c r="D100" s="21" t="s">
        <v>51</v>
      </c>
      <c r="E100" s="22"/>
      <c r="F100" s="22"/>
      <c r="G100" s="50"/>
      <c r="H100" s="23"/>
      <c r="I100" s="27"/>
      <c r="J100" s="22"/>
      <c r="K100" s="22"/>
      <c r="L100" s="50"/>
      <c r="M100" s="23"/>
      <c r="N100" s="25"/>
      <c r="P100" s="59">
        <v>1</v>
      </c>
      <c r="Q100" s="28">
        <v>1620</v>
      </c>
      <c r="R100" s="21" t="s">
        <v>51</v>
      </c>
      <c r="S100" s="62"/>
      <c r="T100" s="78"/>
      <c r="U100" s="62"/>
      <c r="V100" s="62"/>
      <c r="W100" s="62"/>
      <c r="X100" s="81"/>
      <c r="Y100" s="80"/>
      <c r="Z100" s="79"/>
    </row>
    <row r="101" spans="2:26" ht="14.25" collapsed="1">
      <c r="B101" s="59" t="s">
        <v>49</v>
      </c>
      <c r="C101" s="20">
        <v>1705</v>
      </c>
      <c r="D101" s="21" t="s">
        <v>50</v>
      </c>
      <c r="E101" s="22"/>
      <c r="F101" s="22"/>
      <c r="G101" s="50"/>
      <c r="H101" s="23"/>
      <c r="I101" s="27"/>
      <c r="J101" s="22"/>
      <c r="K101" s="22"/>
      <c r="L101" s="50"/>
      <c r="M101" s="23"/>
      <c r="N101" s="25"/>
      <c r="P101" s="59" t="s">
        <v>49</v>
      </c>
      <c r="Q101" s="20">
        <v>1705</v>
      </c>
      <c r="R101" s="21" t="s">
        <v>50</v>
      </c>
      <c r="S101" s="69"/>
      <c r="T101" s="83"/>
      <c r="U101" s="69"/>
      <c r="V101" s="69"/>
      <c r="W101" s="69"/>
      <c r="X101" s="84"/>
      <c r="Y101" s="85"/>
      <c r="Z101" s="86"/>
    </row>
    <row r="102" spans="2:26">
      <c r="B102" s="59">
        <v>14.1</v>
      </c>
      <c r="C102" s="28">
        <v>1706</v>
      </c>
      <c r="D102" s="21" t="s">
        <v>52</v>
      </c>
      <c r="E102" s="48">
        <f>'FA-Exhibit EB-2020-0150'!E101+'FA-Exhibit COVID'!E102+'FA-Exhibit CCVA'!E102</f>
        <v>42249031.867601886</v>
      </c>
      <c r="F102" s="48"/>
      <c r="G102" s="51"/>
      <c r="H102" s="49">
        <f>E102+F102+G102</f>
        <v>42249031.867601886</v>
      </c>
      <c r="I102" s="27"/>
      <c r="J102" s="48">
        <f>'FA-Exhibit EB-2020-0150'!J101+'FA-Exhibit COVID'!J102+'FA-Exhibit CCVA'!J102</f>
        <v>316867.7390070142</v>
      </c>
      <c r="K102" s="48">
        <f>'FA-Exhibit EB-2020-0150'!K101+'FA-Exhibit COVID'!K102+'FA-Exhibit CCVA'!K102</f>
        <v>422490.31867601885</v>
      </c>
      <c r="L102" s="51"/>
      <c r="M102" s="49">
        <f>J102+K102-L102</f>
        <v>739358.05768303305</v>
      </c>
      <c r="N102" s="25">
        <f t="shared" ref="N102" si="8">H102-M102</f>
        <v>41509673.809918851</v>
      </c>
      <c r="P102" s="59">
        <v>14.1</v>
      </c>
      <c r="Q102" s="28">
        <v>1706</v>
      </c>
      <c r="R102" s="21" t="s">
        <v>52</v>
      </c>
      <c r="S102" s="69">
        <f>'FA-Exhibit EB-2020-0150'!S101+'FA-Exhibit COVID'!S102+'FA-Exhibit CCVA'!S102</f>
        <v>42249031.867601886</v>
      </c>
      <c r="T102" s="83"/>
      <c r="U102" s="69">
        <f>'FA-Exhibit EB-2020-0150'!U101+'FA-Exhibit COVID'!U102+'FA-Exhibit CCVA'!U102</f>
        <v>42249031.867601886</v>
      </c>
      <c r="V102" s="69"/>
      <c r="W102" s="69">
        <f>'FA-Exhibit EB-2020-0150'!W101+'FA-Exhibit COVID'!W102+'FA-Exhibit CCVA'!W102</f>
        <v>42249031.867601886</v>
      </c>
      <c r="X102" s="84">
        <v>100</v>
      </c>
      <c r="Y102" s="85">
        <f t="shared" ref="Y102:Y106" si="9">1/X102</f>
        <v>0.01</v>
      </c>
      <c r="Z102" s="69">
        <f>'FA-Exhibit EB-2020-0150'!Z101+'FA-Exhibit COVID'!Z102+'FA-Exhibit CCVA'!Z102</f>
        <v>422490.31867601885</v>
      </c>
    </row>
    <row r="103" spans="2:26">
      <c r="B103" s="59">
        <v>1</v>
      </c>
      <c r="C103" s="20">
        <v>1708</v>
      </c>
      <c r="D103" s="21" t="s">
        <v>51</v>
      </c>
      <c r="E103" s="48"/>
      <c r="F103" s="48"/>
      <c r="G103" s="51"/>
      <c r="H103" s="49"/>
      <c r="I103" s="27"/>
      <c r="J103" s="48"/>
      <c r="K103" s="48"/>
      <c r="L103" s="51"/>
      <c r="M103" s="49"/>
      <c r="N103" s="25"/>
      <c r="P103" s="59">
        <v>1</v>
      </c>
      <c r="Q103" s="20">
        <v>1708</v>
      </c>
      <c r="R103" s="21" t="s">
        <v>51</v>
      </c>
      <c r="S103" s="69"/>
      <c r="T103" s="83"/>
      <c r="U103" s="69"/>
      <c r="V103" s="69"/>
      <c r="W103" s="69"/>
      <c r="X103" s="84"/>
      <c r="Y103" s="85"/>
      <c r="Z103" s="86"/>
    </row>
    <row r="104" spans="2:26" ht="15" customHeight="1">
      <c r="B104" s="59">
        <v>47</v>
      </c>
      <c r="C104" s="20">
        <v>1715</v>
      </c>
      <c r="D104" s="21" t="s">
        <v>53</v>
      </c>
      <c r="E104" s="48"/>
      <c r="F104" s="48"/>
      <c r="G104" s="51"/>
      <c r="H104" s="49"/>
      <c r="I104" s="27"/>
      <c r="J104" s="48"/>
      <c r="K104" s="48"/>
      <c r="L104" s="51"/>
      <c r="M104" s="49"/>
      <c r="N104" s="25"/>
      <c r="P104" s="59">
        <v>47</v>
      </c>
      <c r="Q104" s="20">
        <v>1715</v>
      </c>
      <c r="R104" s="21" t="s">
        <v>53</v>
      </c>
      <c r="S104" s="69"/>
      <c r="T104" s="83"/>
      <c r="U104" s="69"/>
      <c r="V104" s="69"/>
      <c r="W104" s="69"/>
      <c r="X104" s="84"/>
      <c r="Y104" s="85"/>
      <c r="Z104" s="86"/>
    </row>
    <row r="105" spans="2:26">
      <c r="B105" s="59">
        <v>47</v>
      </c>
      <c r="C105" s="20">
        <v>1720</v>
      </c>
      <c r="D105" s="21" t="s">
        <v>54</v>
      </c>
      <c r="E105" s="48">
        <f>'FA-Exhibit EB-2020-0150'!E104+'FA-Exhibit COVID'!E105+'FA-Exhibit CCVA'!E105</f>
        <v>698310158.46696866</v>
      </c>
      <c r="F105" s="48">
        <f>'FA-Exhibit EB-2020-0150'!F104+'FA-Exhibit COVID'!F105+'FA-Exhibit CCVA'!F105</f>
        <v>590000</v>
      </c>
      <c r="G105" s="51"/>
      <c r="H105" s="49">
        <f>E105+F105+G105</f>
        <v>698900158.46696866</v>
      </c>
      <c r="I105" s="27"/>
      <c r="J105" s="48">
        <f>'FA-Exhibit EB-2020-0150'!J104+'FA-Exhibit COVID'!J105+'FA-Exhibit CCVA'!J105</f>
        <v>5818292.98722474</v>
      </c>
      <c r="K105" s="48">
        <f>'FA-Exhibit EB-2020-0150'!K104+'FA-Exhibit COVID'!K105+'FA-Exhibit CCVA'!K105</f>
        <v>7762279.5385218738</v>
      </c>
      <c r="L105" s="51"/>
      <c r="M105" s="49">
        <f>J105+K105-L105</f>
        <v>13580572.525746614</v>
      </c>
      <c r="N105" s="25">
        <f t="shared" ref="N105:N106" si="10">H105-M105</f>
        <v>685319585.94122207</v>
      </c>
      <c r="P105" s="59">
        <v>47</v>
      </c>
      <c r="Q105" s="20">
        <v>1720</v>
      </c>
      <c r="R105" s="21" t="s">
        <v>54</v>
      </c>
      <c r="S105" s="69">
        <f>'FA-Exhibit EB-2020-0150'!S104+'FA-Exhibit COVID'!S105+'FA-Exhibit CCVA'!S105</f>
        <v>698310158.46696866</v>
      </c>
      <c r="T105" s="83"/>
      <c r="U105" s="69">
        <f>'FA-Exhibit EB-2020-0150'!U104+'FA-Exhibit COVID'!U105+'FA-Exhibit CCVA'!U105</f>
        <v>698310158.46696866</v>
      </c>
      <c r="V105" s="69">
        <f>'FA-Exhibit EB-2020-0150'!V104+'FA-Exhibit COVID'!V105+'FA-Exhibit CCVA'!V105</f>
        <v>590000</v>
      </c>
      <c r="W105" s="69">
        <f>'FA-Exhibit EB-2020-0150'!W104+'FA-Exhibit COVID'!W105+'FA-Exhibit CCVA'!W105</f>
        <v>698605158.46696866</v>
      </c>
      <c r="X105" s="84">
        <v>90</v>
      </c>
      <c r="Y105" s="85">
        <f t="shared" si="9"/>
        <v>1.1111111111111112E-2</v>
      </c>
      <c r="Z105" s="69">
        <f>'FA-Exhibit EB-2020-0150'!Z104+'FA-Exhibit COVID'!Z105+'FA-Exhibit CCVA'!Z105</f>
        <v>7762279.5385218738</v>
      </c>
    </row>
    <row r="106" spans="2:26">
      <c r="B106" s="59">
        <v>47</v>
      </c>
      <c r="C106" s="20">
        <v>1730</v>
      </c>
      <c r="D106" s="21" t="s">
        <v>55</v>
      </c>
      <c r="E106" s="48">
        <f>'FA-Exhibit EB-2020-0150'!E105+'FA-Exhibit COVID'!E106+'FA-Exhibit CCVA'!E106</f>
        <v>195003226.83308825</v>
      </c>
      <c r="F106" s="48">
        <f>'FA-Exhibit EB-2020-0150'!F105+'FA-Exhibit COVID'!F106+'FA-Exhibit CCVA'!F106</f>
        <v>0</v>
      </c>
      <c r="G106" s="51"/>
      <c r="H106" s="49">
        <f>E106+F106+G106</f>
        <v>195003226.83308825</v>
      </c>
      <c r="I106" s="27"/>
      <c r="J106" s="48">
        <f>'FA-Exhibit EB-2020-0150'!J105+'FA-Exhibit COVID'!J106+'FA-Exhibit CCVA'!J106</f>
        <v>2249149.2048839796</v>
      </c>
      <c r="K106" s="48">
        <f>'FA-Exhibit EB-2020-0150'!K105+'FA-Exhibit COVID'!K106+'FA-Exhibit CCVA'!K106</f>
        <v>2998865.6065119728</v>
      </c>
      <c r="L106" s="51"/>
      <c r="M106" s="49">
        <f>J106+K106-L106</f>
        <v>5248014.8113959525</v>
      </c>
      <c r="N106" s="25">
        <f t="shared" si="10"/>
        <v>189755212.02169231</v>
      </c>
      <c r="P106" s="59">
        <v>47</v>
      </c>
      <c r="Q106" s="20">
        <v>1730</v>
      </c>
      <c r="R106" s="21" t="s">
        <v>55</v>
      </c>
      <c r="S106" s="69">
        <f>'FA-Exhibit EB-2020-0150'!S105+'FA-Exhibit COVID'!S106+'FA-Exhibit CCVA'!S106</f>
        <v>195003226.83308825</v>
      </c>
      <c r="T106" s="83"/>
      <c r="U106" s="69">
        <f>'FA-Exhibit EB-2020-0150'!U105+'FA-Exhibit COVID'!U106+'FA-Exhibit CCVA'!U106</f>
        <v>195003226.83308825</v>
      </c>
      <c r="V106" s="69">
        <f>'FA-Exhibit EB-2020-0150'!V105+'FA-Exhibit COVID'!V106+'FA-Exhibit CCVA'!V106</f>
        <v>0</v>
      </c>
      <c r="W106" s="69">
        <f>'FA-Exhibit EB-2020-0150'!W105+'FA-Exhibit COVID'!W106+'FA-Exhibit CCVA'!W106</f>
        <v>195003226.83308825</v>
      </c>
      <c r="X106" s="84">
        <f>AVERAGE('FA-Exhibit EB-2020-0150'!X105,'FA-Exhibit COVID'!X106,'FA-Exhibit CCVA'!X106)</f>
        <v>65.004231742674051</v>
      </c>
      <c r="Y106" s="85">
        <f t="shared" si="9"/>
        <v>1.5383613853919589E-2</v>
      </c>
      <c r="Z106" s="69">
        <f>'FA-Exhibit EB-2020-0150'!Z105+'FA-Exhibit COVID'!Z106+'FA-Exhibit CCVA'!Z106</f>
        <v>2998865.6065119728</v>
      </c>
    </row>
    <row r="107" spans="2:26" ht="15" customHeight="1">
      <c r="B107" s="59">
        <v>47</v>
      </c>
      <c r="C107" s="20">
        <v>1735</v>
      </c>
      <c r="D107" s="21" t="s">
        <v>56</v>
      </c>
      <c r="E107" s="22"/>
      <c r="F107" s="22"/>
      <c r="G107" s="50"/>
      <c r="H107" s="23"/>
      <c r="I107" s="27"/>
      <c r="J107" s="22"/>
      <c r="K107" s="22"/>
      <c r="L107" s="50"/>
      <c r="M107" s="23"/>
      <c r="N107" s="25"/>
      <c r="P107" s="59">
        <v>47</v>
      </c>
      <c r="Q107" s="20">
        <v>1735</v>
      </c>
      <c r="R107" s="21" t="s">
        <v>56</v>
      </c>
      <c r="S107" s="69"/>
      <c r="T107" s="83"/>
      <c r="U107" s="69"/>
      <c r="V107" s="69"/>
      <c r="W107" s="69"/>
      <c r="X107" s="84"/>
      <c r="Y107" s="85"/>
      <c r="Z107" s="86"/>
    </row>
    <row r="108" spans="2:26" ht="15" customHeight="1">
      <c r="B108" s="59">
        <v>47</v>
      </c>
      <c r="C108" s="20">
        <v>1740</v>
      </c>
      <c r="D108" s="21" t="s">
        <v>57</v>
      </c>
      <c r="E108" s="22"/>
      <c r="F108" s="22"/>
      <c r="G108" s="50"/>
      <c r="H108" s="23"/>
      <c r="I108" s="27"/>
      <c r="J108" s="22"/>
      <c r="K108" s="22"/>
      <c r="L108" s="50"/>
      <c r="M108" s="23"/>
      <c r="N108" s="25"/>
      <c r="P108" s="59">
        <v>47</v>
      </c>
      <c r="Q108" s="20">
        <v>1740</v>
      </c>
      <c r="R108" s="21" t="s">
        <v>57</v>
      </c>
      <c r="S108" s="69"/>
      <c r="T108" s="83"/>
      <c r="U108" s="69"/>
      <c r="V108" s="69"/>
      <c r="W108" s="69"/>
      <c r="X108" s="84"/>
      <c r="Y108" s="85"/>
      <c r="Z108" s="86"/>
    </row>
    <row r="109" spans="2:26" ht="14.25">
      <c r="B109" s="59">
        <v>17</v>
      </c>
      <c r="C109" s="20">
        <v>1745</v>
      </c>
      <c r="D109" s="21" t="s">
        <v>58</v>
      </c>
      <c r="E109" s="22"/>
      <c r="F109" s="22"/>
      <c r="G109" s="50"/>
      <c r="H109" s="23"/>
      <c r="I109" s="27"/>
      <c r="J109" s="22"/>
      <c r="K109" s="22"/>
      <c r="L109" s="50"/>
      <c r="M109" s="23"/>
      <c r="N109" s="25"/>
      <c r="P109" s="59">
        <v>17</v>
      </c>
      <c r="Q109" s="20">
        <v>1745</v>
      </c>
      <c r="R109" s="21" t="s">
        <v>58</v>
      </c>
      <c r="S109" s="69"/>
      <c r="T109" s="83"/>
      <c r="U109" s="69"/>
      <c r="V109" s="69"/>
      <c r="W109" s="69"/>
      <c r="X109" s="84"/>
      <c r="Y109" s="85"/>
      <c r="Z109" s="86"/>
    </row>
    <row r="110" spans="2:26" ht="15" hidden="1" customHeight="1" outlineLevel="1">
      <c r="B110" s="19">
        <v>47</v>
      </c>
      <c r="C110" s="20">
        <v>1830</v>
      </c>
      <c r="D110" s="21" t="s">
        <v>59</v>
      </c>
      <c r="E110" s="22"/>
      <c r="F110" s="22"/>
      <c r="G110" s="50"/>
      <c r="H110" s="23"/>
      <c r="I110" s="27"/>
      <c r="J110" s="22"/>
      <c r="K110" s="22"/>
      <c r="L110" s="50"/>
      <c r="M110" s="23"/>
      <c r="N110" s="25"/>
      <c r="P110" s="59">
        <v>47</v>
      </c>
      <c r="Q110" s="20">
        <v>1830</v>
      </c>
      <c r="R110" s="21" t="s">
        <v>59</v>
      </c>
      <c r="S110" s="62"/>
      <c r="T110" s="78"/>
      <c r="U110" s="62"/>
      <c r="V110" s="62"/>
      <c r="W110" s="62"/>
      <c r="X110" s="81"/>
      <c r="Y110" s="80"/>
      <c r="Z110" s="79"/>
    </row>
    <row r="111" spans="2:26" ht="14.1" hidden="1" customHeight="1" outlineLevel="1">
      <c r="B111" s="19">
        <v>47</v>
      </c>
      <c r="C111" s="20">
        <v>1835</v>
      </c>
      <c r="D111" s="21" t="s">
        <v>60</v>
      </c>
      <c r="E111" s="22"/>
      <c r="F111" s="22"/>
      <c r="G111" s="50"/>
      <c r="H111" s="23"/>
      <c r="I111" s="27"/>
      <c r="J111" s="22"/>
      <c r="K111" s="22"/>
      <c r="L111" s="50"/>
      <c r="M111" s="23"/>
      <c r="N111" s="25"/>
      <c r="P111" s="59">
        <v>47</v>
      </c>
      <c r="Q111" s="20">
        <v>1835</v>
      </c>
      <c r="R111" s="21" t="s">
        <v>60</v>
      </c>
      <c r="S111" s="62"/>
      <c r="T111" s="78"/>
      <c r="U111" s="62"/>
      <c r="V111" s="62"/>
      <c r="W111" s="62"/>
      <c r="X111" s="81"/>
      <c r="Y111" s="80"/>
      <c r="Z111" s="79"/>
    </row>
    <row r="112" spans="2:26" ht="15" hidden="1" customHeight="1" outlineLevel="1">
      <c r="B112" s="19" t="s">
        <v>49</v>
      </c>
      <c r="C112" s="20">
        <v>1905</v>
      </c>
      <c r="D112" s="21" t="s">
        <v>50</v>
      </c>
      <c r="E112" s="22"/>
      <c r="F112" s="22"/>
      <c r="G112" s="50"/>
      <c r="H112" s="23"/>
      <c r="I112" s="27"/>
      <c r="J112" s="22"/>
      <c r="K112" s="22"/>
      <c r="L112" s="50"/>
      <c r="M112" s="23"/>
      <c r="N112" s="25"/>
      <c r="P112" s="59" t="s">
        <v>49</v>
      </c>
      <c r="Q112" s="20">
        <v>1905</v>
      </c>
      <c r="R112" s="21" t="s">
        <v>50</v>
      </c>
      <c r="S112" s="62"/>
      <c r="T112" s="78"/>
      <c r="U112" s="62"/>
      <c r="V112" s="62"/>
      <c r="W112" s="62"/>
      <c r="X112" s="81"/>
      <c r="Y112" s="80"/>
      <c r="Z112" s="79"/>
    </row>
    <row r="113" spans="2:26" ht="15" hidden="1" customHeight="1" outlineLevel="1">
      <c r="B113" s="19">
        <v>47</v>
      </c>
      <c r="C113" s="20">
        <v>1908</v>
      </c>
      <c r="D113" s="21" t="s">
        <v>61</v>
      </c>
      <c r="E113" s="22"/>
      <c r="F113" s="22"/>
      <c r="G113" s="50"/>
      <c r="H113" s="23"/>
      <c r="I113" s="27"/>
      <c r="J113" s="22"/>
      <c r="K113" s="22"/>
      <c r="L113" s="50"/>
      <c r="M113" s="23"/>
      <c r="N113" s="25"/>
      <c r="P113" s="59">
        <v>47</v>
      </c>
      <c r="Q113" s="20">
        <v>1908</v>
      </c>
      <c r="R113" s="21" t="s">
        <v>61</v>
      </c>
      <c r="S113" s="62"/>
      <c r="T113" s="78"/>
      <c r="U113" s="62"/>
      <c r="V113" s="62"/>
      <c r="W113" s="62"/>
      <c r="X113" s="81"/>
      <c r="Y113" s="80"/>
      <c r="Z113" s="79"/>
    </row>
    <row r="114" spans="2:26" ht="15" hidden="1" customHeight="1" outlineLevel="1">
      <c r="B114" s="19">
        <v>13</v>
      </c>
      <c r="C114" s="20">
        <v>1910</v>
      </c>
      <c r="D114" s="21" t="s">
        <v>62</v>
      </c>
      <c r="E114" s="22"/>
      <c r="F114" s="22"/>
      <c r="G114" s="50"/>
      <c r="H114" s="23"/>
      <c r="I114" s="27"/>
      <c r="J114" s="22"/>
      <c r="K114" s="22"/>
      <c r="L114" s="50"/>
      <c r="M114" s="23"/>
      <c r="N114" s="25"/>
      <c r="P114" s="59">
        <v>13</v>
      </c>
      <c r="Q114" s="20">
        <v>1910</v>
      </c>
      <c r="R114" s="21" t="s">
        <v>62</v>
      </c>
      <c r="S114" s="62"/>
      <c r="T114" s="78"/>
      <c r="U114" s="62"/>
      <c r="V114" s="62"/>
      <c r="W114" s="62"/>
      <c r="X114" s="81"/>
      <c r="Y114" s="80"/>
      <c r="Z114" s="79"/>
    </row>
    <row r="115" spans="2:26" ht="15" hidden="1" customHeight="1" outlineLevel="1">
      <c r="B115" s="19">
        <v>8</v>
      </c>
      <c r="C115" s="20">
        <v>1915</v>
      </c>
      <c r="D115" s="21" t="s">
        <v>63</v>
      </c>
      <c r="E115" s="22"/>
      <c r="F115" s="22"/>
      <c r="G115" s="50"/>
      <c r="H115" s="23"/>
      <c r="I115" s="27"/>
      <c r="J115" s="22"/>
      <c r="K115" s="22"/>
      <c r="L115" s="50"/>
      <c r="M115" s="23"/>
      <c r="N115" s="25"/>
      <c r="P115" s="59">
        <v>8</v>
      </c>
      <c r="Q115" s="20">
        <v>1915</v>
      </c>
      <c r="R115" s="21" t="s">
        <v>63</v>
      </c>
      <c r="S115" s="62"/>
      <c r="T115" s="78"/>
      <c r="U115" s="62"/>
      <c r="V115" s="62"/>
      <c r="W115" s="62"/>
      <c r="X115" s="81"/>
      <c r="Y115" s="80"/>
      <c r="Z115" s="79"/>
    </row>
    <row r="116" spans="2:26" ht="15" hidden="1" customHeight="1" outlineLevel="1">
      <c r="B116" s="19">
        <v>10</v>
      </c>
      <c r="C116" s="20">
        <v>1920</v>
      </c>
      <c r="D116" s="21" t="s">
        <v>64</v>
      </c>
      <c r="E116" s="22"/>
      <c r="F116" s="22"/>
      <c r="G116" s="50"/>
      <c r="H116" s="23"/>
      <c r="I116" s="27"/>
      <c r="J116" s="22"/>
      <c r="K116" s="22"/>
      <c r="L116" s="50"/>
      <c r="M116" s="23"/>
      <c r="N116" s="25"/>
      <c r="P116" s="59">
        <v>10</v>
      </c>
      <c r="Q116" s="20">
        <v>1920</v>
      </c>
      <c r="R116" s="21" t="s">
        <v>64</v>
      </c>
      <c r="S116" s="62"/>
      <c r="T116" s="78"/>
      <c r="U116" s="62"/>
      <c r="V116" s="62"/>
      <c r="W116" s="62"/>
      <c r="X116" s="81"/>
      <c r="Y116" s="80"/>
      <c r="Z116" s="79"/>
    </row>
    <row r="117" spans="2:26" ht="15" hidden="1" customHeight="1" outlineLevel="1">
      <c r="B117" s="19">
        <v>50</v>
      </c>
      <c r="C117" s="28">
        <v>1925</v>
      </c>
      <c r="D117" s="21" t="s">
        <v>65</v>
      </c>
      <c r="E117" s="22"/>
      <c r="F117" s="22"/>
      <c r="G117" s="50"/>
      <c r="H117" s="23"/>
      <c r="I117" s="27"/>
      <c r="J117" s="22"/>
      <c r="K117" s="22"/>
      <c r="L117" s="50"/>
      <c r="M117" s="23"/>
      <c r="N117" s="25"/>
      <c r="P117" s="59">
        <v>50</v>
      </c>
      <c r="Q117" s="28">
        <v>1925</v>
      </c>
      <c r="R117" s="21" t="s">
        <v>65</v>
      </c>
      <c r="S117" s="62"/>
      <c r="T117" s="78"/>
      <c r="U117" s="62"/>
      <c r="V117" s="62"/>
      <c r="W117" s="62"/>
      <c r="X117" s="81"/>
      <c r="Y117" s="80"/>
      <c r="Z117" s="79"/>
    </row>
    <row r="118" spans="2:26" ht="15" hidden="1" customHeight="1" outlineLevel="1">
      <c r="B118" s="19">
        <v>10</v>
      </c>
      <c r="C118" s="20">
        <v>1930</v>
      </c>
      <c r="D118" s="21" t="s">
        <v>66</v>
      </c>
      <c r="E118" s="22"/>
      <c r="F118" s="22"/>
      <c r="G118" s="50"/>
      <c r="H118" s="23"/>
      <c r="I118" s="27"/>
      <c r="J118" s="22"/>
      <c r="K118" s="22"/>
      <c r="L118" s="50"/>
      <c r="M118" s="23"/>
      <c r="N118" s="25"/>
      <c r="P118" s="59">
        <v>10</v>
      </c>
      <c r="Q118" s="20">
        <v>1930</v>
      </c>
      <c r="R118" s="21" t="s">
        <v>66</v>
      </c>
      <c r="S118" s="62"/>
      <c r="T118" s="78"/>
      <c r="U118" s="62"/>
      <c r="V118" s="62"/>
      <c r="W118" s="62"/>
      <c r="X118" s="81"/>
      <c r="Y118" s="80"/>
      <c r="Z118" s="79"/>
    </row>
    <row r="119" spans="2:26" ht="15" hidden="1" customHeight="1" outlineLevel="1">
      <c r="B119" s="19">
        <v>8</v>
      </c>
      <c r="C119" s="20">
        <v>1935</v>
      </c>
      <c r="D119" s="21" t="s">
        <v>67</v>
      </c>
      <c r="E119" s="22"/>
      <c r="F119" s="22"/>
      <c r="G119" s="50"/>
      <c r="H119" s="23"/>
      <c r="I119" s="27"/>
      <c r="J119" s="22"/>
      <c r="K119" s="22"/>
      <c r="L119" s="50"/>
      <c r="M119" s="23"/>
      <c r="N119" s="25"/>
      <c r="P119" s="59">
        <v>8</v>
      </c>
      <c r="Q119" s="20">
        <v>1935</v>
      </c>
      <c r="R119" s="21" t="s">
        <v>67</v>
      </c>
      <c r="S119" s="62"/>
      <c r="T119" s="78"/>
      <c r="U119" s="62"/>
      <c r="V119" s="62"/>
      <c r="W119" s="62"/>
      <c r="X119" s="81"/>
      <c r="Y119" s="80"/>
      <c r="Z119" s="79"/>
    </row>
    <row r="120" spans="2:26" ht="15" hidden="1" customHeight="1" outlineLevel="1">
      <c r="B120" s="19">
        <v>8</v>
      </c>
      <c r="C120" s="20">
        <v>1940</v>
      </c>
      <c r="D120" s="21" t="s">
        <v>68</v>
      </c>
      <c r="E120" s="22"/>
      <c r="F120" s="22"/>
      <c r="G120" s="50"/>
      <c r="H120" s="23"/>
      <c r="I120" s="27"/>
      <c r="J120" s="22"/>
      <c r="K120" s="22"/>
      <c r="L120" s="50"/>
      <c r="M120" s="23"/>
      <c r="N120" s="25"/>
      <c r="P120" s="59">
        <v>8</v>
      </c>
      <c r="Q120" s="20">
        <v>1940</v>
      </c>
      <c r="R120" s="21" t="s">
        <v>68</v>
      </c>
      <c r="S120" s="62"/>
      <c r="T120" s="78"/>
      <c r="U120" s="62"/>
      <c r="V120" s="62"/>
      <c r="W120" s="62"/>
      <c r="X120" s="81"/>
      <c r="Y120" s="80"/>
      <c r="Z120" s="79"/>
    </row>
    <row r="121" spans="2:26" ht="15" hidden="1" customHeight="1" outlineLevel="1">
      <c r="B121" s="19">
        <v>8</v>
      </c>
      <c r="C121" s="20">
        <v>1945</v>
      </c>
      <c r="D121" s="21" t="s">
        <v>69</v>
      </c>
      <c r="E121" s="22"/>
      <c r="F121" s="22"/>
      <c r="G121" s="50"/>
      <c r="H121" s="23"/>
      <c r="I121" s="27"/>
      <c r="J121" s="22"/>
      <c r="K121" s="22"/>
      <c r="L121" s="50"/>
      <c r="M121" s="23"/>
      <c r="N121" s="25"/>
      <c r="P121" s="59">
        <v>8</v>
      </c>
      <c r="Q121" s="20">
        <v>1945</v>
      </c>
      <c r="R121" s="21" t="s">
        <v>69</v>
      </c>
      <c r="S121" s="62"/>
      <c r="T121" s="78"/>
      <c r="U121" s="62"/>
      <c r="V121" s="62"/>
      <c r="W121" s="62"/>
      <c r="X121" s="81"/>
      <c r="Y121" s="80"/>
      <c r="Z121" s="79"/>
    </row>
    <row r="122" spans="2:26" ht="15" hidden="1" customHeight="1" outlineLevel="1">
      <c r="B122" s="19">
        <v>8</v>
      </c>
      <c r="C122" s="20">
        <v>1950</v>
      </c>
      <c r="D122" s="21" t="s">
        <v>70</v>
      </c>
      <c r="E122" s="22"/>
      <c r="F122" s="22"/>
      <c r="G122" s="50"/>
      <c r="H122" s="23"/>
      <c r="I122" s="27"/>
      <c r="J122" s="22"/>
      <c r="K122" s="22"/>
      <c r="L122" s="50"/>
      <c r="M122" s="23"/>
      <c r="N122" s="25"/>
      <c r="P122" s="59">
        <v>8</v>
      </c>
      <c r="Q122" s="20">
        <v>1950</v>
      </c>
      <c r="R122" s="21" t="s">
        <v>70</v>
      </c>
      <c r="S122" s="62"/>
      <c r="T122" s="78"/>
      <c r="U122" s="62"/>
      <c r="V122" s="62"/>
      <c r="W122" s="62"/>
      <c r="X122" s="81"/>
      <c r="Y122" s="80"/>
      <c r="Z122" s="79"/>
    </row>
    <row r="123" spans="2:26" ht="15" hidden="1" customHeight="1" outlineLevel="1">
      <c r="B123" s="19">
        <v>8</v>
      </c>
      <c r="C123" s="20">
        <v>1955</v>
      </c>
      <c r="D123" s="21" t="s">
        <v>71</v>
      </c>
      <c r="E123" s="22"/>
      <c r="F123" s="22"/>
      <c r="G123" s="50"/>
      <c r="H123" s="23"/>
      <c r="I123" s="27"/>
      <c r="J123" s="22"/>
      <c r="K123" s="22"/>
      <c r="L123" s="50"/>
      <c r="M123" s="23"/>
      <c r="N123" s="25"/>
      <c r="P123" s="59">
        <v>8</v>
      </c>
      <c r="Q123" s="20">
        <v>1955</v>
      </c>
      <c r="R123" s="21" t="s">
        <v>71</v>
      </c>
      <c r="S123" s="62"/>
      <c r="T123" s="78"/>
      <c r="U123" s="62"/>
      <c r="V123" s="62"/>
      <c r="W123" s="62"/>
      <c r="X123" s="81"/>
      <c r="Y123" s="80"/>
      <c r="Z123" s="79"/>
    </row>
    <row r="124" spans="2:26" ht="14.1" hidden="1" customHeight="1" outlineLevel="1">
      <c r="B124" s="19">
        <v>8</v>
      </c>
      <c r="C124" s="20">
        <v>1960</v>
      </c>
      <c r="D124" s="21" t="s">
        <v>72</v>
      </c>
      <c r="E124" s="22"/>
      <c r="F124" s="22"/>
      <c r="G124" s="50"/>
      <c r="H124" s="23"/>
      <c r="I124" s="27"/>
      <c r="J124" s="22"/>
      <c r="K124" s="22"/>
      <c r="L124" s="50"/>
      <c r="M124" s="23"/>
      <c r="N124" s="25"/>
      <c r="P124" s="59">
        <v>8</v>
      </c>
      <c r="Q124" s="20">
        <v>1960</v>
      </c>
      <c r="R124" s="21" t="s">
        <v>72</v>
      </c>
      <c r="S124" s="62"/>
      <c r="T124" s="78"/>
      <c r="U124" s="62"/>
      <c r="V124" s="62"/>
      <c r="W124" s="62"/>
      <c r="X124" s="81"/>
      <c r="Y124" s="80"/>
      <c r="Z124" s="79"/>
    </row>
    <row r="125" spans="2:26" ht="25.5" hidden="1" customHeight="1" outlineLevel="1">
      <c r="B125" s="30">
        <v>47</v>
      </c>
      <c r="C125" s="20">
        <v>1970</v>
      </c>
      <c r="D125" s="21" t="s">
        <v>73</v>
      </c>
      <c r="E125" s="22"/>
      <c r="F125" s="22"/>
      <c r="G125" s="50"/>
      <c r="H125" s="23"/>
      <c r="I125" s="27"/>
      <c r="J125" s="22"/>
      <c r="K125" s="22"/>
      <c r="L125" s="50"/>
      <c r="M125" s="23"/>
      <c r="N125" s="25"/>
      <c r="P125" s="72">
        <v>47</v>
      </c>
      <c r="Q125" s="20">
        <v>1970</v>
      </c>
      <c r="R125" s="21" t="s">
        <v>73</v>
      </c>
      <c r="S125" s="62"/>
      <c r="T125" s="78"/>
      <c r="U125" s="62"/>
      <c r="V125" s="62"/>
      <c r="W125" s="62"/>
      <c r="X125" s="81"/>
      <c r="Y125" s="80"/>
      <c r="Z125" s="79"/>
    </row>
    <row r="126" spans="2:26" ht="25.5" hidden="1" customHeight="1" outlineLevel="1">
      <c r="B126" s="19">
        <v>47</v>
      </c>
      <c r="C126" s="20">
        <v>1975</v>
      </c>
      <c r="D126" s="21" t="s">
        <v>74</v>
      </c>
      <c r="E126" s="22"/>
      <c r="F126" s="22"/>
      <c r="G126" s="50"/>
      <c r="H126" s="23"/>
      <c r="I126" s="27"/>
      <c r="J126" s="22"/>
      <c r="K126" s="22"/>
      <c r="L126" s="50"/>
      <c r="M126" s="23"/>
      <c r="N126" s="25"/>
      <c r="P126" s="59">
        <v>47</v>
      </c>
      <c r="Q126" s="20">
        <v>1975</v>
      </c>
      <c r="R126" s="21" t="s">
        <v>74</v>
      </c>
      <c r="S126" s="62"/>
      <c r="T126" s="78"/>
      <c r="U126" s="62"/>
      <c r="V126" s="62"/>
      <c r="W126" s="62"/>
      <c r="X126" s="81"/>
      <c r="Y126" s="80"/>
      <c r="Z126" s="79"/>
    </row>
    <row r="127" spans="2:26" ht="15" hidden="1" customHeight="1" outlineLevel="1">
      <c r="B127" s="19">
        <v>47</v>
      </c>
      <c r="C127" s="20">
        <v>1980</v>
      </c>
      <c r="D127" s="21" t="s">
        <v>75</v>
      </c>
      <c r="E127" s="22"/>
      <c r="F127" s="22"/>
      <c r="G127" s="50"/>
      <c r="H127" s="23"/>
      <c r="I127" s="27"/>
      <c r="J127" s="22"/>
      <c r="K127" s="22"/>
      <c r="L127" s="50"/>
      <c r="M127" s="23"/>
      <c r="N127" s="25"/>
      <c r="P127" s="59">
        <v>47</v>
      </c>
      <c r="Q127" s="20">
        <v>1980</v>
      </c>
      <c r="R127" s="21" t="s">
        <v>75</v>
      </c>
      <c r="S127" s="62"/>
      <c r="T127" s="78"/>
      <c r="U127" s="62"/>
      <c r="V127" s="62"/>
      <c r="W127" s="62"/>
      <c r="X127" s="81"/>
      <c r="Y127" s="80"/>
      <c r="Z127" s="79"/>
    </row>
    <row r="128" spans="2:26" ht="15" hidden="1" customHeight="1" outlineLevel="1">
      <c r="B128" s="19">
        <v>47</v>
      </c>
      <c r="C128" s="20">
        <v>1985</v>
      </c>
      <c r="D128" s="21" t="s">
        <v>76</v>
      </c>
      <c r="E128" s="22"/>
      <c r="F128" s="22"/>
      <c r="G128" s="50"/>
      <c r="H128" s="23"/>
      <c r="I128" s="27"/>
      <c r="J128" s="22"/>
      <c r="K128" s="22"/>
      <c r="L128" s="50"/>
      <c r="M128" s="23"/>
      <c r="N128" s="25"/>
      <c r="P128" s="59">
        <v>47</v>
      </c>
      <c r="Q128" s="20">
        <v>1985</v>
      </c>
      <c r="R128" s="21" t="s">
        <v>76</v>
      </c>
      <c r="S128" s="62"/>
      <c r="T128" s="78"/>
      <c r="U128" s="62"/>
      <c r="V128" s="62"/>
      <c r="W128" s="62"/>
      <c r="X128" s="81"/>
      <c r="Y128" s="80"/>
      <c r="Z128" s="79"/>
    </row>
    <row r="129" spans="2:26" ht="15" hidden="1" customHeight="1" outlineLevel="1">
      <c r="B129" s="30">
        <v>47</v>
      </c>
      <c r="C129" s="20">
        <v>1990</v>
      </c>
      <c r="D129" s="31" t="s">
        <v>77</v>
      </c>
      <c r="E129" s="22"/>
      <c r="F129" s="22"/>
      <c r="G129" s="50"/>
      <c r="H129" s="23"/>
      <c r="I129" s="27"/>
      <c r="J129" s="22"/>
      <c r="K129" s="22"/>
      <c r="L129" s="50"/>
      <c r="M129" s="23"/>
      <c r="N129" s="25"/>
      <c r="P129" s="72">
        <v>47</v>
      </c>
      <c r="Q129" s="20">
        <v>1990</v>
      </c>
      <c r="R129" s="31" t="s">
        <v>77</v>
      </c>
      <c r="S129" s="62"/>
      <c r="T129" s="78"/>
      <c r="U129" s="62"/>
      <c r="V129" s="62"/>
      <c r="W129" s="62"/>
      <c r="X129" s="81"/>
      <c r="Y129" s="80"/>
      <c r="Z129" s="79"/>
    </row>
    <row r="130" spans="2:26" ht="15" hidden="1" customHeight="1" outlineLevel="1">
      <c r="B130" s="19">
        <v>47</v>
      </c>
      <c r="C130" s="20">
        <v>1995</v>
      </c>
      <c r="D130" s="21" t="s">
        <v>78</v>
      </c>
      <c r="E130" s="22"/>
      <c r="F130" s="22"/>
      <c r="G130" s="50"/>
      <c r="H130" s="23"/>
      <c r="I130" s="27"/>
      <c r="J130" s="22"/>
      <c r="K130" s="22"/>
      <c r="L130" s="50"/>
      <c r="M130" s="23"/>
      <c r="N130" s="25"/>
      <c r="P130" s="59">
        <v>47</v>
      </c>
      <c r="Q130" s="20">
        <v>1995</v>
      </c>
      <c r="R130" s="21" t="s">
        <v>78</v>
      </c>
      <c r="S130" s="62"/>
      <c r="T130" s="78"/>
      <c r="U130" s="62"/>
      <c r="V130" s="62"/>
      <c r="W130" s="62"/>
      <c r="X130" s="81"/>
      <c r="Y130" s="80"/>
      <c r="Z130" s="79"/>
    </row>
    <row r="131" spans="2:26" ht="15" hidden="1" customHeight="1" outlineLevel="1">
      <c r="B131" s="19">
        <v>47</v>
      </c>
      <c r="C131" s="20">
        <v>2440</v>
      </c>
      <c r="D131" s="21" t="s">
        <v>79</v>
      </c>
      <c r="E131" s="22"/>
      <c r="F131" s="22"/>
      <c r="G131" s="50"/>
      <c r="H131" s="23"/>
      <c r="J131" s="22"/>
      <c r="K131" s="22"/>
      <c r="L131" s="50"/>
      <c r="M131" s="23"/>
      <c r="N131" s="25"/>
      <c r="P131" s="59">
        <v>47</v>
      </c>
      <c r="Q131" s="20">
        <v>2440</v>
      </c>
      <c r="R131" s="21" t="s">
        <v>79</v>
      </c>
      <c r="S131" s="62"/>
      <c r="T131" s="78"/>
      <c r="U131" s="62"/>
      <c r="V131" s="62"/>
      <c r="W131" s="62"/>
      <c r="X131" s="81"/>
      <c r="Y131" s="80"/>
      <c r="Z131" s="79"/>
    </row>
    <row r="132" spans="2:26" ht="15" collapsed="1">
      <c r="B132" s="32"/>
      <c r="C132" s="33"/>
      <c r="D132" s="34"/>
      <c r="E132" s="34"/>
      <c r="F132" s="34"/>
      <c r="G132" s="58"/>
      <c r="H132" s="23"/>
      <c r="J132" s="34"/>
      <c r="K132" s="22">
        <v>0</v>
      </c>
      <c r="L132" s="50"/>
      <c r="M132" s="23"/>
      <c r="N132" s="25"/>
      <c r="P132" s="32"/>
      <c r="Q132" s="33"/>
      <c r="R132" s="73" t="s">
        <v>80</v>
      </c>
      <c r="S132" s="36">
        <f>SUM(S94:S131)</f>
        <v>935562417.16765881</v>
      </c>
      <c r="T132" s="36">
        <f t="shared" ref="T132:Z132" si="11">SUM(T94:T131)</f>
        <v>0</v>
      </c>
      <c r="U132" s="36">
        <f t="shared" si="11"/>
        <v>935562417.16765881</v>
      </c>
      <c r="V132" s="36">
        <f t="shared" si="11"/>
        <v>590000</v>
      </c>
      <c r="W132" s="36">
        <f t="shared" si="11"/>
        <v>935857417.16765881</v>
      </c>
      <c r="X132" s="77"/>
      <c r="Y132" s="82"/>
      <c r="Z132" s="36">
        <f t="shared" si="11"/>
        <v>11183635.463709865</v>
      </c>
    </row>
    <row r="133" spans="2:26">
      <c r="B133" s="32"/>
      <c r="C133" s="33"/>
      <c r="D133" s="35" t="s">
        <v>81</v>
      </c>
      <c r="E133" s="36">
        <f>SUM(E94:E132)</f>
        <v>935562417.16765881</v>
      </c>
      <c r="F133" s="36">
        <f>SUM(F94:F132)</f>
        <v>590000</v>
      </c>
      <c r="G133" s="36">
        <f>SUM(G94:G132)</f>
        <v>0</v>
      </c>
      <c r="H133" s="36">
        <f>SUM(H94:H132)</f>
        <v>936152417.16765881</v>
      </c>
      <c r="I133" s="35"/>
      <c r="J133" s="36">
        <f>SUM(J94:J132)</f>
        <v>8384309.9311157335</v>
      </c>
      <c r="K133" s="36">
        <f>SUM(K94:K132)</f>
        <v>11183635.463709865</v>
      </c>
      <c r="L133" s="36">
        <f>SUM(L94:L131)</f>
        <v>0</v>
      </c>
      <c r="M133" s="36">
        <f>SUM(M94:M132)</f>
        <v>19567945.3948256</v>
      </c>
      <c r="N133" s="25">
        <f>SUM(N94:N132)</f>
        <v>916584471.77283323</v>
      </c>
    </row>
    <row r="134" spans="2:26" ht="38.25">
      <c r="B134" s="32"/>
      <c r="C134" s="33"/>
      <c r="D134" s="37" t="s">
        <v>82</v>
      </c>
      <c r="E134" s="25"/>
      <c r="F134" s="52"/>
      <c r="G134" s="52"/>
      <c r="H134" s="23"/>
      <c r="I134" s="26"/>
      <c r="J134" s="52"/>
      <c r="K134" s="52"/>
      <c r="L134" s="52"/>
      <c r="M134" s="23">
        <f>J134+K134+L134</f>
        <v>0</v>
      </c>
      <c r="N134" s="25">
        <f>H134-M134</f>
        <v>0</v>
      </c>
    </row>
    <row r="135" spans="2:26" ht="25.5">
      <c r="B135" s="32"/>
      <c r="C135" s="33"/>
      <c r="D135" s="38" t="s">
        <v>83</v>
      </c>
      <c r="E135" s="25"/>
      <c r="F135" s="52"/>
      <c r="G135" s="52"/>
      <c r="H135" s="23"/>
      <c r="I135" s="26"/>
      <c r="J135" s="52"/>
      <c r="K135" s="52"/>
      <c r="L135" s="52"/>
      <c r="M135" s="23">
        <f>J135+K135+L135</f>
        <v>0</v>
      </c>
      <c r="N135" s="25">
        <f>H135-M135</f>
        <v>0</v>
      </c>
    </row>
    <row r="136" spans="2:26">
      <c r="B136" s="32"/>
      <c r="C136" s="33"/>
      <c r="D136" s="35" t="s">
        <v>84</v>
      </c>
      <c r="E136" s="36">
        <f>SUM(E133:E135)</f>
        <v>935562417.16765881</v>
      </c>
      <c r="F136" s="36">
        <f t="shared" ref="F136:G136" si="12">SUM(F133:F135)</f>
        <v>590000</v>
      </c>
      <c r="G136" s="36">
        <f t="shared" si="12"/>
        <v>0</v>
      </c>
      <c r="H136" s="36">
        <f>SUM(H133:H135)</f>
        <v>936152417.16765881</v>
      </c>
      <c r="I136" s="35"/>
      <c r="J136" s="36">
        <f>SUM(J133:J135)</f>
        <v>8384309.9311157335</v>
      </c>
      <c r="K136" s="36">
        <f t="shared" ref="K136:L136" si="13">SUM(K133:K135)</f>
        <v>11183635.463709865</v>
      </c>
      <c r="L136" s="36">
        <f t="shared" si="13"/>
        <v>0</v>
      </c>
      <c r="M136" s="36">
        <f>SUM(M133:M135)</f>
        <v>19567945.3948256</v>
      </c>
      <c r="N136" s="25">
        <f>H136-M136</f>
        <v>916584471.77283323</v>
      </c>
    </row>
    <row r="137" spans="2:26" ht="14.25">
      <c r="B137" s="32"/>
      <c r="C137" s="33"/>
      <c r="D137" s="97" t="s">
        <v>85</v>
      </c>
      <c r="E137" s="98"/>
      <c r="F137" s="98"/>
      <c r="G137" s="98"/>
      <c r="H137" s="98"/>
      <c r="I137" s="98"/>
      <c r="J137" s="99"/>
      <c r="K137" s="52"/>
      <c r="L137" s="26"/>
      <c r="M137" s="39"/>
      <c r="N137" s="26"/>
    </row>
    <row r="138" spans="2:26" ht="14.25">
      <c r="B138" s="32"/>
      <c r="C138" s="33"/>
      <c r="D138" s="89" t="s">
        <v>80</v>
      </c>
      <c r="E138" s="90"/>
      <c r="F138" s="90"/>
      <c r="G138" s="90"/>
      <c r="H138" s="90"/>
      <c r="I138" s="90"/>
      <c r="J138" s="91"/>
      <c r="K138" s="35">
        <f>K136+K137</f>
        <v>11183635.463709865</v>
      </c>
      <c r="M138" s="39"/>
      <c r="N138" s="26"/>
    </row>
    <row r="140" spans="2:26">
      <c r="E140" s="40"/>
      <c r="J140" s="3" t="s">
        <v>86</v>
      </c>
    </row>
    <row r="141" spans="2:26" ht="14.25">
      <c r="B141" s="32">
        <v>10</v>
      </c>
      <c r="C141" s="33"/>
      <c r="D141" s="34" t="s">
        <v>87</v>
      </c>
      <c r="E141" s="29"/>
      <c r="J141" s="3" t="s">
        <v>87</v>
      </c>
      <c r="L141" s="56"/>
    </row>
    <row r="142" spans="2:26" ht="14.25">
      <c r="B142" s="32">
        <v>8</v>
      </c>
      <c r="C142" s="33"/>
      <c r="D142" s="34" t="s">
        <v>67</v>
      </c>
      <c r="E142" s="41"/>
      <c r="J142" s="3" t="s">
        <v>67</v>
      </c>
      <c r="L142" s="57"/>
    </row>
    <row r="143" spans="2:26" ht="14.25">
      <c r="J143" s="4" t="s">
        <v>88</v>
      </c>
      <c r="L143" s="42">
        <f>K138-L141-L142</f>
        <v>11183635.463709865</v>
      </c>
      <c r="M143" s="26"/>
    </row>
    <row r="145" spans="2:14" hidden="1" outlineLevel="1">
      <c r="B145" s="43" t="s">
        <v>89</v>
      </c>
    </row>
    <row r="146" spans="2:14" hidden="1" outlineLevel="1">
      <c r="E146" s="26"/>
      <c r="J146" s="26"/>
    </row>
    <row r="147" spans="2:14" ht="12.75" hidden="1" customHeight="1" outlineLevel="1">
      <c r="B147" s="44">
        <v>1</v>
      </c>
      <c r="C147" s="87" t="s">
        <v>90</v>
      </c>
      <c r="D147" s="87"/>
      <c r="E147" s="87"/>
      <c r="F147" s="87"/>
      <c r="G147" s="87"/>
      <c r="H147" s="87"/>
      <c r="I147" s="87"/>
      <c r="J147" s="87"/>
      <c r="K147" s="87"/>
      <c r="L147" s="87"/>
      <c r="M147" s="87"/>
      <c r="N147" s="87"/>
    </row>
    <row r="148" spans="2:14" hidden="1" outlineLevel="1">
      <c r="B148" s="44"/>
      <c r="C148" s="87"/>
      <c r="D148" s="87"/>
      <c r="E148" s="87"/>
      <c r="F148" s="87"/>
      <c r="G148" s="87"/>
      <c r="H148" s="87"/>
      <c r="I148" s="87"/>
      <c r="J148" s="87"/>
      <c r="K148" s="87"/>
      <c r="L148" s="87"/>
      <c r="M148" s="87"/>
      <c r="N148" s="87"/>
    </row>
    <row r="149" spans="2:14" ht="12.75" hidden="1" customHeight="1" outlineLevel="1">
      <c r="B149" s="44"/>
      <c r="C149" s="45"/>
      <c r="D149" s="46"/>
      <c r="E149" s="46"/>
      <c r="F149" s="46"/>
      <c r="G149" s="46"/>
      <c r="H149" s="46"/>
      <c r="I149" s="46"/>
      <c r="J149" s="46"/>
      <c r="K149" s="46"/>
      <c r="L149" s="46"/>
      <c r="M149" s="46"/>
      <c r="N149" s="46"/>
    </row>
    <row r="150" spans="2:14" ht="12.75" hidden="1" customHeight="1" outlineLevel="1">
      <c r="B150" s="44">
        <v>2</v>
      </c>
      <c r="C150" s="87" t="s">
        <v>91</v>
      </c>
      <c r="D150" s="87"/>
      <c r="E150" s="87"/>
      <c r="F150" s="87"/>
      <c r="G150" s="87"/>
      <c r="H150" s="87"/>
      <c r="I150" s="87"/>
      <c r="J150" s="87"/>
      <c r="K150" s="87"/>
      <c r="L150" s="87"/>
      <c r="M150" s="87"/>
      <c r="N150" s="87"/>
    </row>
    <row r="151" spans="2:14" hidden="1" outlineLevel="1">
      <c r="B151" s="44"/>
      <c r="C151" s="87"/>
      <c r="D151" s="87"/>
      <c r="E151" s="87"/>
      <c r="F151" s="87"/>
      <c r="G151" s="87"/>
      <c r="H151" s="87"/>
      <c r="I151" s="87"/>
      <c r="J151" s="87"/>
      <c r="K151" s="87"/>
      <c r="L151" s="87"/>
      <c r="M151" s="87"/>
      <c r="N151" s="87"/>
    </row>
    <row r="152" spans="2:14" hidden="1" outlineLevel="1">
      <c r="B152" s="44"/>
      <c r="C152" s="45"/>
      <c r="D152" s="46"/>
      <c r="E152" s="46"/>
      <c r="F152" s="46"/>
      <c r="G152" s="46"/>
      <c r="H152" s="46"/>
      <c r="I152" s="46"/>
      <c r="J152" s="46"/>
      <c r="K152" s="46"/>
      <c r="L152" s="46"/>
      <c r="M152" s="46"/>
      <c r="N152" s="46"/>
    </row>
    <row r="153" spans="2:14" ht="12.75" hidden="1" customHeight="1" outlineLevel="1">
      <c r="B153" s="44">
        <v>3</v>
      </c>
      <c r="C153" s="87" t="s">
        <v>92</v>
      </c>
      <c r="D153" s="87"/>
      <c r="E153" s="87"/>
      <c r="F153" s="87"/>
      <c r="G153" s="87"/>
      <c r="H153" s="87"/>
      <c r="I153" s="87"/>
      <c r="J153" s="87"/>
      <c r="K153" s="87"/>
      <c r="L153" s="87"/>
      <c r="M153" s="87"/>
      <c r="N153" s="87"/>
    </row>
    <row r="154" spans="2:14" hidden="1" outlineLevel="1">
      <c r="B154" s="44"/>
      <c r="C154" s="45"/>
      <c r="D154" s="46"/>
      <c r="E154" s="46"/>
      <c r="F154" s="46"/>
      <c r="G154" s="46"/>
      <c r="H154" s="46"/>
      <c r="I154" s="46"/>
      <c r="J154" s="46"/>
      <c r="K154" s="46"/>
      <c r="L154" s="46"/>
      <c r="M154" s="46"/>
      <c r="N154" s="46"/>
    </row>
    <row r="155" spans="2:14" hidden="1" outlineLevel="1">
      <c r="B155" s="44">
        <v>4</v>
      </c>
      <c r="C155" s="47" t="s">
        <v>93</v>
      </c>
      <c r="D155" s="46"/>
      <c r="E155" s="46"/>
      <c r="F155" s="46"/>
      <c r="G155" s="46"/>
      <c r="H155" s="46"/>
      <c r="I155" s="46"/>
      <c r="J155" s="46"/>
      <c r="K155" s="46"/>
      <c r="L155" s="46"/>
      <c r="M155" s="46"/>
      <c r="N155" s="46"/>
    </row>
    <row r="156" spans="2:14" hidden="1" outlineLevel="1">
      <c r="B156" s="44"/>
      <c r="C156" s="45"/>
      <c r="D156" s="46"/>
      <c r="E156" s="46"/>
      <c r="F156" s="46"/>
      <c r="G156" s="46"/>
      <c r="H156" s="46"/>
      <c r="I156" s="46"/>
      <c r="J156" s="46"/>
      <c r="K156" s="46"/>
      <c r="L156" s="46"/>
      <c r="M156" s="46"/>
      <c r="N156" s="46"/>
    </row>
    <row r="157" spans="2:14" hidden="1" outlineLevel="1">
      <c r="B157" s="44">
        <v>5</v>
      </c>
      <c r="C157" s="47" t="s">
        <v>94</v>
      </c>
      <c r="D157" s="46"/>
      <c r="E157" s="46"/>
      <c r="F157" s="46"/>
      <c r="G157" s="46"/>
      <c r="H157" s="46"/>
      <c r="I157" s="46"/>
      <c r="J157" s="46"/>
      <c r="K157" s="46"/>
      <c r="L157" s="46"/>
      <c r="M157" s="46"/>
      <c r="N157" s="46"/>
    </row>
    <row r="158" spans="2:14" hidden="1" outlineLevel="1">
      <c r="B158" s="44"/>
      <c r="C158" s="45"/>
      <c r="D158" s="46"/>
      <c r="E158" s="46"/>
      <c r="F158" s="46"/>
      <c r="G158" s="46"/>
      <c r="H158" s="46"/>
      <c r="I158" s="46"/>
      <c r="J158" s="46"/>
      <c r="K158" s="46"/>
      <c r="L158" s="46"/>
      <c r="M158" s="46"/>
      <c r="N158" s="46"/>
    </row>
    <row r="159" spans="2:14" ht="12.75" hidden="1" customHeight="1" outlineLevel="1">
      <c r="B159" s="44">
        <v>6</v>
      </c>
      <c r="C159" s="87" t="s">
        <v>95</v>
      </c>
      <c r="D159" s="87"/>
      <c r="E159" s="87"/>
      <c r="F159" s="87"/>
      <c r="G159" s="87"/>
      <c r="H159" s="87"/>
      <c r="I159" s="87"/>
      <c r="J159" s="87"/>
      <c r="K159" s="87"/>
      <c r="L159" s="87"/>
      <c r="M159" s="87"/>
      <c r="N159" s="87"/>
    </row>
    <row r="160" spans="2:14" hidden="1" outlineLevel="1">
      <c r="B160" s="46"/>
      <c r="C160" s="87"/>
      <c r="D160" s="87"/>
      <c r="E160" s="87"/>
      <c r="F160" s="87"/>
      <c r="G160" s="87"/>
      <c r="H160" s="87"/>
      <c r="I160" s="87"/>
      <c r="J160" s="87"/>
      <c r="K160" s="87"/>
      <c r="L160" s="87"/>
      <c r="M160" s="87"/>
      <c r="N160" s="87"/>
    </row>
    <row r="161" spans="2:26" hidden="1" outlineLevel="1">
      <c r="B161" s="46"/>
      <c r="C161" s="87"/>
      <c r="D161" s="87"/>
      <c r="E161" s="87"/>
      <c r="F161" s="87"/>
      <c r="G161" s="87"/>
      <c r="H161" s="87"/>
      <c r="I161" s="87"/>
      <c r="J161" s="87"/>
      <c r="K161" s="87"/>
      <c r="L161" s="87"/>
      <c r="M161" s="87"/>
      <c r="N161" s="87"/>
    </row>
    <row r="162" spans="2:26" hidden="1" outlineLevel="1"/>
    <row r="163" spans="2:26" collapsed="1"/>
    <row r="164" spans="2:26" ht="21">
      <c r="B164" s="88" t="s">
        <v>7</v>
      </c>
      <c r="C164" s="88"/>
      <c r="D164" s="88"/>
      <c r="E164" s="88"/>
      <c r="F164" s="88"/>
      <c r="G164" s="88"/>
      <c r="H164" s="88"/>
      <c r="I164" s="88"/>
      <c r="J164" s="88"/>
      <c r="K164" s="88"/>
      <c r="L164" s="88"/>
      <c r="M164" s="88"/>
      <c r="N164" s="88"/>
      <c r="P164" s="100" t="s">
        <v>8</v>
      </c>
      <c r="Q164" s="100"/>
      <c r="R164" s="100"/>
      <c r="S164" s="100"/>
      <c r="T164" s="100"/>
      <c r="U164" s="100"/>
      <c r="V164" s="100"/>
      <c r="W164" s="100"/>
      <c r="X164" s="100"/>
      <c r="Y164" s="100"/>
      <c r="Z164" s="100"/>
    </row>
    <row r="166" spans="2:26" ht="14.25">
      <c r="F166" s="7" t="s">
        <v>9</v>
      </c>
      <c r="G166" s="8" t="s">
        <v>10</v>
      </c>
      <c r="S166" s="7" t="s">
        <v>9</v>
      </c>
      <c r="T166" s="61" t="s">
        <v>10</v>
      </c>
    </row>
    <row r="167" spans="2:26" ht="15">
      <c r="F167" s="7" t="s">
        <v>11</v>
      </c>
      <c r="G167" s="93" t="s">
        <v>98</v>
      </c>
      <c r="H167" s="93"/>
      <c r="S167" s="7" t="s">
        <v>11</v>
      </c>
      <c r="T167" s="93" t="str">
        <f>G167</f>
        <v>1/1/24 - 12/31/24</v>
      </c>
      <c r="U167" s="93"/>
    </row>
    <row r="169" spans="2:26">
      <c r="E169" s="94" t="s">
        <v>13</v>
      </c>
      <c r="F169" s="95"/>
      <c r="G169" s="95"/>
      <c r="H169" s="96"/>
      <c r="J169" s="9"/>
      <c r="K169" s="10" t="s">
        <v>14</v>
      </c>
      <c r="L169" s="10"/>
      <c r="M169" s="11"/>
      <c r="S169" s="74" t="s">
        <v>15</v>
      </c>
      <c r="T169" s="74" t="s">
        <v>16</v>
      </c>
      <c r="U169" s="74" t="s">
        <v>17</v>
      </c>
      <c r="V169" s="74" t="s">
        <v>18</v>
      </c>
      <c r="W169" s="74" t="s">
        <v>19</v>
      </c>
      <c r="X169" s="74" t="s">
        <v>20</v>
      </c>
      <c r="Y169" s="74" t="s">
        <v>21</v>
      </c>
      <c r="Z169" s="74" t="s">
        <v>99</v>
      </c>
    </row>
    <row r="170" spans="2:26" ht="27">
      <c r="B170" s="12" t="s">
        <v>23</v>
      </c>
      <c r="C170" s="13" t="s">
        <v>24</v>
      </c>
      <c r="D170" s="14" t="s">
        <v>25</v>
      </c>
      <c r="E170" s="15" t="s">
        <v>26</v>
      </c>
      <c r="F170" s="16" t="s">
        <v>27</v>
      </c>
      <c r="G170" s="16" t="s">
        <v>28</v>
      </c>
      <c r="H170" s="12" t="s">
        <v>29</v>
      </c>
      <c r="I170" s="17"/>
      <c r="J170" s="18" t="s">
        <v>26</v>
      </c>
      <c r="K170" s="16" t="s">
        <v>30</v>
      </c>
      <c r="L170" s="16" t="s">
        <v>28</v>
      </c>
      <c r="M170" s="12" t="s">
        <v>29</v>
      </c>
      <c r="N170" s="12" t="s">
        <v>31</v>
      </c>
      <c r="P170" s="75" t="s">
        <v>32</v>
      </c>
      <c r="Q170" s="75" t="s">
        <v>33</v>
      </c>
      <c r="R170" s="75" t="s">
        <v>34</v>
      </c>
      <c r="S170" s="76" t="s">
        <v>35</v>
      </c>
      <c r="T170" s="76" t="s">
        <v>36</v>
      </c>
      <c r="U170" s="76" t="s">
        <v>37</v>
      </c>
      <c r="V170" s="76" t="s">
        <v>38</v>
      </c>
      <c r="W170" s="76" t="s">
        <v>39</v>
      </c>
      <c r="X170" s="76" t="s">
        <v>40</v>
      </c>
      <c r="Y170" s="76" t="s">
        <v>41</v>
      </c>
      <c r="Z170" s="76" t="s">
        <v>42</v>
      </c>
    </row>
    <row r="171" spans="2:26" ht="15" hidden="1" customHeight="1" outlineLevel="1">
      <c r="B171" s="19">
        <v>12</v>
      </c>
      <c r="C171" s="20">
        <v>1610</v>
      </c>
      <c r="D171" s="21" t="s">
        <v>43</v>
      </c>
      <c r="E171" s="22"/>
      <c r="F171" s="22"/>
      <c r="G171" s="50"/>
      <c r="H171" s="23"/>
      <c r="I171" s="24"/>
      <c r="J171" s="22"/>
      <c r="K171" s="22"/>
      <c r="L171" s="50"/>
      <c r="M171" s="23"/>
      <c r="N171" s="25"/>
      <c r="P171" s="59">
        <v>12</v>
      </c>
      <c r="Q171" s="20">
        <v>1610</v>
      </c>
      <c r="R171" s="21" t="s">
        <v>43</v>
      </c>
      <c r="S171" s="62"/>
      <c r="T171" s="78"/>
      <c r="U171" s="62"/>
      <c r="V171" s="62"/>
      <c r="W171" s="62"/>
      <c r="X171" s="81"/>
      <c r="Y171" s="80"/>
      <c r="Z171" s="79"/>
    </row>
    <row r="172" spans="2:26" ht="25.5" hidden="1" customHeight="1" outlineLevel="1">
      <c r="B172" s="19">
        <v>12</v>
      </c>
      <c r="C172" s="20">
        <v>1611</v>
      </c>
      <c r="D172" s="21" t="s">
        <v>44</v>
      </c>
      <c r="E172" s="22"/>
      <c r="F172" s="22"/>
      <c r="G172" s="50"/>
      <c r="H172" s="23"/>
      <c r="I172" s="27"/>
      <c r="J172" s="22"/>
      <c r="K172" s="22"/>
      <c r="L172" s="50"/>
      <c r="M172" s="23"/>
      <c r="N172" s="25"/>
      <c r="P172" s="59">
        <v>12</v>
      </c>
      <c r="Q172" s="20">
        <v>1611</v>
      </c>
      <c r="R172" s="21" t="s">
        <v>44</v>
      </c>
      <c r="S172" s="62"/>
      <c r="T172" s="78"/>
      <c r="U172" s="62"/>
      <c r="V172" s="62"/>
      <c r="W172" s="62"/>
      <c r="X172" s="81"/>
      <c r="Y172" s="80"/>
      <c r="Z172" s="79"/>
    </row>
    <row r="173" spans="2:26" ht="25.5" hidden="1" customHeight="1" outlineLevel="1">
      <c r="B173" s="19" t="s">
        <v>45</v>
      </c>
      <c r="C173" s="20">
        <v>1612</v>
      </c>
      <c r="D173" s="21" t="s">
        <v>46</v>
      </c>
      <c r="E173" s="22"/>
      <c r="F173" s="22"/>
      <c r="G173" s="50"/>
      <c r="H173" s="23"/>
      <c r="I173" s="27"/>
      <c r="J173" s="22"/>
      <c r="K173" s="22"/>
      <c r="L173" s="50"/>
      <c r="M173" s="23"/>
      <c r="N173" s="25"/>
      <c r="P173" s="59" t="s">
        <v>45</v>
      </c>
      <c r="Q173" s="20">
        <v>1612</v>
      </c>
      <c r="R173" s="21" t="s">
        <v>46</v>
      </c>
      <c r="S173" s="62"/>
      <c r="T173" s="78"/>
      <c r="U173" s="62"/>
      <c r="V173" s="62"/>
      <c r="W173" s="62"/>
      <c r="X173" s="81"/>
      <c r="Y173" s="80"/>
      <c r="Z173" s="79"/>
    </row>
    <row r="174" spans="2:26" ht="15" hidden="1" customHeight="1" outlineLevel="1">
      <c r="B174" s="19"/>
      <c r="C174" s="20">
        <v>1665</v>
      </c>
      <c r="D174" s="21" t="s">
        <v>47</v>
      </c>
      <c r="E174" s="22"/>
      <c r="F174" s="22"/>
      <c r="G174" s="50"/>
      <c r="H174" s="23"/>
      <c r="I174" s="27"/>
      <c r="J174" s="22"/>
      <c r="K174" s="22"/>
      <c r="L174" s="50"/>
      <c r="M174" s="23"/>
      <c r="N174" s="25"/>
      <c r="P174" s="59"/>
      <c r="Q174" s="20">
        <v>1665</v>
      </c>
      <c r="R174" s="21" t="s">
        <v>47</v>
      </c>
      <c r="S174" s="62"/>
      <c r="T174" s="78"/>
      <c r="U174" s="62"/>
      <c r="V174" s="62"/>
      <c r="W174" s="62"/>
      <c r="X174" s="81"/>
      <c r="Y174" s="80"/>
      <c r="Z174" s="79"/>
    </row>
    <row r="175" spans="2:26" ht="15" hidden="1" customHeight="1" outlineLevel="1">
      <c r="B175" s="19"/>
      <c r="C175" s="20">
        <v>1675</v>
      </c>
      <c r="D175" s="21" t="s">
        <v>48</v>
      </c>
      <c r="E175" s="22"/>
      <c r="F175" s="22"/>
      <c r="G175" s="50"/>
      <c r="H175" s="23"/>
      <c r="I175" s="27"/>
      <c r="J175" s="22"/>
      <c r="K175" s="22"/>
      <c r="L175" s="50"/>
      <c r="M175" s="23"/>
      <c r="N175" s="25"/>
      <c r="P175" s="59"/>
      <c r="Q175" s="20">
        <v>1675</v>
      </c>
      <c r="R175" s="21" t="s">
        <v>48</v>
      </c>
      <c r="S175" s="62"/>
      <c r="T175" s="78"/>
      <c r="U175" s="62"/>
      <c r="V175" s="62"/>
      <c r="W175" s="62"/>
      <c r="X175" s="81"/>
      <c r="Y175" s="80"/>
      <c r="Z175" s="79"/>
    </row>
    <row r="176" spans="2:26" ht="15" hidden="1" customHeight="1" outlineLevel="1">
      <c r="B176" s="19" t="s">
        <v>49</v>
      </c>
      <c r="C176" s="28">
        <v>1615</v>
      </c>
      <c r="D176" s="21" t="s">
        <v>50</v>
      </c>
      <c r="E176" s="22"/>
      <c r="F176" s="22"/>
      <c r="G176" s="50"/>
      <c r="H176" s="23"/>
      <c r="I176" s="27"/>
      <c r="J176" s="22"/>
      <c r="K176" s="22"/>
      <c r="L176" s="50"/>
      <c r="M176" s="23"/>
      <c r="N176" s="25"/>
      <c r="P176" s="59" t="s">
        <v>49</v>
      </c>
      <c r="Q176" s="28">
        <v>1615</v>
      </c>
      <c r="R176" s="21" t="s">
        <v>50</v>
      </c>
      <c r="S176" s="62"/>
      <c r="T176" s="78"/>
      <c r="U176" s="62"/>
      <c r="V176" s="62"/>
      <c r="W176" s="62"/>
      <c r="X176" s="81"/>
      <c r="Y176" s="80"/>
      <c r="Z176" s="79"/>
    </row>
    <row r="177" spans="2:29" ht="15" hidden="1" customHeight="1" outlineLevel="1">
      <c r="B177" s="19">
        <v>1</v>
      </c>
      <c r="C177" s="28">
        <v>1620</v>
      </c>
      <c r="D177" s="21" t="s">
        <v>51</v>
      </c>
      <c r="E177" s="22"/>
      <c r="F177" s="22"/>
      <c r="G177" s="50"/>
      <c r="H177" s="23"/>
      <c r="I177" s="27"/>
      <c r="J177" s="22"/>
      <c r="K177" s="22"/>
      <c r="L177" s="50"/>
      <c r="M177" s="23"/>
      <c r="N177" s="25"/>
      <c r="P177" s="59">
        <v>1</v>
      </c>
      <c r="Q177" s="28">
        <v>1620</v>
      </c>
      <c r="R177" s="21" t="s">
        <v>51</v>
      </c>
      <c r="S177" s="62"/>
      <c r="T177" s="78"/>
      <c r="U177" s="62"/>
      <c r="V177" s="62"/>
      <c r="W177" s="62"/>
      <c r="X177" s="81"/>
      <c r="Y177" s="80"/>
      <c r="Z177" s="79"/>
    </row>
    <row r="178" spans="2:29" ht="14.25" collapsed="1">
      <c r="B178" s="59" t="s">
        <v>49</v>
      </c>
      <c r="C178" s="20">
        <v>1705</v>
      </c>
      <c r="D178" s="21" t="s">
        <v>50</v>
      </c>
      <c r="E178" s="22"/>
      <c r="F178" s="22"/>
      <c r="G178" s="50"/>
      <c r="H178" s="23"/>
      <c r="I178" s="27"/>
      <c r="J178" s="22"/>
      <c r="K178" s="22"/>
      <c r="L178" s="50"/>
      <c r="M178" s="23"/>
      <c r="N178" s="25"/>
      <c r="P178" s="59" t="s">
        <v>49</v>
      </c>
      <c r="Q178" s="20">
        <v>1705</v>
      </c>
      <c r="R178" s="21" t="s">
        <v>50</v>
      </c>
      <c r="S178" s="69"/>
      <c r="T178" s="83"/>
      <c r="U178" s="69"/>
      <c r="V178" s="69"/>
      <c r="W178" s="69"/>
      <c r="X178" s="84"/>
      <c r="Y178" s="85"/>
      <c r="Z178" s="86"/>
    </row>
    <row r="179" spans="2:29">
      <c r="B179" s="59">
        <v>14.1</v>
      </c>
      <c r="C179" s="28">
        <v>1706</v>
      </c>
      <c r="D179" s="21" t="s">
        <v>52</v>
      </c>
      <c r="E179" s="48">
        <f>'FA-Exhibit EB-2020-0150'!E178+'FA-Exhibit COVID'!E179+'FA-Exhibit CCVA'!E179</f>
        <v>42249031.867601886</v>
      </c>
      <c r="F179" s="48"/>
      <c r="G179" s="51"/>
      <c r="H179" s="49">
        <f>E179+F179+G179</f>
        <v>42249031.867601886</v>
      </c>
      <c r="I179" s="27"/>
      <c r="J179" s="48">
        <f>'FA-Exhibit EB-2020-0150'!J178+'FA-Exhibit COVID'!J179+'FA-Exhibit CCVA'!J179</f>
        <v>739358.05768303317</v>
      </c>
      <c r="K179" s="48">
        <f>'FA-Exhibit EB-2020-0150'!K178+'FA-Exhibit COVID'!K179+'FA-Exhibit CCVA'!K179</f>
        <v>422490.31867601885</v>
      </c>
      <c r="L179" s="51"/>
      <c r="M179" s="49">
        <f>J179+K179-L179</f>
        <v>1161848.376359052</v>
      </c>
      <c r="N179" s="25">
        <f t="shared" ref="N179" si="14">H179-M179</f>
        <v>41087183.491242833</v>
      </c>
      <c r="P179" s="59">
        <v>14.1</v>
      </c>
      <c r="Q179" s="28">
        <v>1706</v>
      </c>
      <c r="R179" s="21" t="s">
        <v>52</v>
      </c>
      <c r="S179" s="69">
        <f>'FA-Exhibit EB-2020-0150'!S178+'FA-Exhibit COVID'!S179+'FA-Exhibit CCVA'!S179</f>
        <v>42249031.867601886</v>
      </c>
      <c r="T179" s="83"/>
      <c r="U179" s="69">
        <f>'FA-Exhibit EB-2020-0150'!U178+'FA-Exhibit COVID'!U179+'FA-Exhibit CCVA'!U179</f>
        <v>42249031.867601886</v>
      </c>
      <c r="V179" s="69"/>
      <c r="W179" s="69">
        <f>'FA-Exhibit EB-2020-0150'!W178+'FA-Exhibit COVID'!W179+'FA-Exhibit CCVA'!W179</f>
        <v>42249031.867601886</v>
      </c>
      <c r="X179" s="84">
        <v>100</v>
      </c>
      <c r="Y179" s="85">
        <f t="shared" ref="Y179:Y183" si="15">1/X179</f>
        <v>0.01</v>
      </c>
      <c r="Z179" s="69">
        <f>'FA-Exhibit EB-2020-0150'!Z178+'FA-Exhibit COVID'!Z179+'FA-Exhibit CCVA'!Z179</f>
        <v>422490.31867601885</v>
      </c>
    </row>
    <row r="180" spans="2:29">
      <c r="B180" s="59">
        <v>1</v>
      </c>
      <c r="C180" s="20">
        <v>1708</v>
      </c>
      <c r="D180" s="21" t="s">
        <v>51</v>
      </c>
      <c r="E180" s="48"/>
      <c r="F180" s="48"/>
      <c r="G180" s="51"/>
      <c r="H180" s="49"/>
      <c r="I180" s="27"/>
      <c r="J180" s="48"/>
      <c r="K180" s="48"/>
      <c r="L180" s="51"/>
      <c r="M180" s="49"/>
      <c r="N180" s="25"/>
      <c r="P180" s="59">
        <v>1</v>
      </c>
      <c r="Q180" s="20">
        <v>1708</v>
      </c>
      <c r="R180" s="21" t="s">
        <v>51</v>
      </c>
      <c r="S180" s="69"/>
      <c r="T180" s="83"/>
      <c r="U180" s="69"/>
      <c r="V180" s="69"/>
      <c r="W180" s="69"/>
      <c r="X180" s="84"/>
      <c r="Y180" s="85"/>
      <c r="Z180" s="86"/>
    </row>
    <row r="181" spans="2:29" ht="15" customHeight="1">
      <c r="B181" s="59">
        <v>47</v>
      </c>
      <c r="C181" s="20">
        <v>1715</v>
      </c>
      <c r="D181" s="21" t="s">
        <v>53</v>
      </c>
      <c r="E181" s="48"/>
      <c r="F181" s="48"/>
      <c r="G181" s="51"/>
      <c r="H181" s="49"/>
      <c r="I181" s="27"/>
      <c r="J181" s="48"/>
      <c r="K181" s="48"/>
      <c r="L181" s="51"/>
      <c r="M181" s="49"/>
      <c r="N181" s="25"/>
      <c r="P181" s="59">
        <v>47</v>
      </c>
      <c r="Q181" s="20">
        <v>1715</v>
      </c>
      <c r="R181" s="21" t="s">
        <v>53</v>
      </c>
      <c r="S181" s="69"/>
      <c r="T181" s="83"/>
      <c r="U181" s="69"/>
      <c r="V181" s="69"/>
      <c r="W181" s="69"/>
      <c r="X181" s="84"/>
      <c r="Y181" s="85"/>
      <c r="Z181" s="86"/>
    </row>
    <row r="182" spans="2:29">
      <c r="B182" s="59">
        <v>47</v>
      </c>
      <c r="C182" s="20">
        <v>1720</v>
      </c>
      <c r="D182" s="21" t="s">
        <v>54</v>
      </c>
      <c r="E182" s="48">
        <f>'FA-Exhibit EB-2020-0150'!E181+'FA-Exhibit COVID'!E182+'FA-Exhibit CCVA'!E182</f>
        <v>698900158.46696866</v>
      </c>
      <c r="F182" s="48">
        <f>'FA-Exhibit EB-2020-0150'!F181+'FA-Exhibit COVID'!F182+'FA-Exhibit CCVA'!F182</f>
        <v>735000</v>
      </c>
      <c r="G182" s="51"/>
      <c r="H182" s="49">
        <f>E182+F182+G182</f>
        <v>699635158.46696866</v>
      </c>
      <c r="I182" s="27"/>
      <c r="J182" s="48">
        <f>'FA-Exhibit EB-2020-0150'!J181+'FA-Exhibit COVID'!J182+'FA-Exhibit CCVA'!J182</f>
        <v>13580572.525746612</v>
      </c>
      <c r="K182" s="48">
        <f>'FA-Exhibit EB-2020-0150'!K181+'FA-Exhibit COVID'!K182+'FA-Exhibit CCVA'!K182</f>
        <v>7769640.6496329857</v>
      </c>
      <c r="L182" s="51"/>
      <c r="M182" s="49">
        <f>J182+K182-L182</f>
        <v>21350213.175379597</v>
      </c>
      <c r="N182" s="25">
        <f t="shared" ref="N182:N183" si="16">H182-M182</f>
        <v>678284945.29158902</v>
      </c>
      <c r="P182" s="59">
        <v>47</v>
      </c>
      <c r="Q182" s="20">
        <v>1720</v>
      </c>
      <c r="R182" s="21" t="s">
        <v>54</v>
      </c>
      <c r="S182" s="69">
        <f>'FA-Exhibit EB-2020-0150'!S181+'FA-Exhibit COVID'!S182+'FA-Exhibit CCVA'!S182</f>
        <v>698900158.46696866</v>
      </c>
      <c r="T182" s="83"/>
      <c r="U182" s="69">
        <f>'FA-Exhibit EB-2020-0150'!U181+'FA-Exhibit COVID'!U182+'FA-Exhibit CCVA'!U182</f>
        <v>698900158.46696866</v>
      </c>
      <c r="V182" s="69">
        <f>'FA-Exhibit EB-2020-0150'!V181+'FA-Exhibit COVID'!V182+'FA-Exhibit CCVA'!V182</f>
        <v>735000</v>
      </c>
      <c r="W182" s="69">
        <f>'FA-Exhibit EB-2020-0150'!W181+'FA-Exhibit COVID'!W182+'FA-Exhibit CCVA'!W182</f>
        <v>699267658.46696866</v>
      </c>
      <c r="X182" s="84">
        <v>90</v>
      </c>
      <c r="Y182" s="85">
        <f t="shared" si="15"/>
        <v>1.1111111111111112E-2</v>
      </c>
      <c r="Z182" s="69">
        <f>'FA-Exhibit EB-2020-0150'!Z181+'FA-Exhibit COVID'!Z182+'FA-Exhibit CCVA'!Z182</f>
        <v>7769640.6496329857</v>
      </c>
    </row>
    <row r="183" spans="2:29">
      <c r="B183" s="59">
        <v>47</v>
      </c>
      <c r="C183" s="20">
        <v>1730</v>
      </c>
      <c r="D183" s="21" t="s">
        <v>55</v>
      </c>
      <c r="E183" s="48">
        <f>'FA-Exhibit EB-2020-0150'!E182+'FA-Exhibit COVID'!E183+'FA-Exhibit CCVA'!E183</f>
        <v>195003226.83308825</v>
      </c>
      <c r="F183" s="48">
        <f>'FA-Exhibit EB-2020-0150'!F182+'FA-Exhibit COVID'!F183+'FA-Exhibit CCVA'!F183</f>
        <v>0</v>
      </c>
      <c r="G183" s="51"/>
      <c r="H183" s="49">
        <f>E183+F183+G183</f>
        <v>195003226.83308825</v>
      </c>
      <c r="I183" s="27"/>
      <c r="J183" s="48">
        <f>'FA-Exhibit EB-2020-0150'!J182+'FA-Exhibit COVID'!J183+'FA-Exhibit CCVA'!J183</f>
        <v>5248014.8113959525</v>
      </c>
      <c r="K183" s="48">
        <f>'FA-Exhibit EB-2020-0150'!K182+'FA-Exhibit COVID'!K183+'FA-Exhibit CCVA'!K183</f>
        <v>2998865.6065119728</v>
      </c>
      <c r="L183" s="51"/>
      <c r="M183" s="49">
        <f>J183+K183-L183</f>
        <v>8246880.4179079253</v>
      </c>
      <c r="N183" s="25">
        <f t="shared" si="16"/>
        <v>186756346.41518033</v>
      </c>
      <c r="P183" s="59">
        <v>47</v>
      </c>
      <c r="Q183" s="20">
        <v>1730</v>
      </c>
      <c r="R183" s="21" t="s">
        <v>55</v>
      </c>
      <c r="S183" s="69">
        <f>'FA-Exhibit EB-2020-0150'!S182+'FA-Exhibit COVID'!S183+'FA-Exhibit CCVA'!S183</f>
        <v>195003226.83308825</v>
      </c>
      <c r="T183" s="83"/>
      <c r="U183" s="69">
        <f>'FA-Exhibit EB-2020-0150'!U182+'FA-Exhibit COVID'!U183+'FA-Exhibit CCVA'!U183</f>
        <v>195003226.83308825</v>
      </c>
      <c r="V183" s="69">
        <f>'FA-Exhibit EB-2020-0150'!V182+'FA-Exhibit COVID'!V183+'FA-Exhibit CCVA'!V183</f>
        <v>0</v>
      </c>
      <c r="W183" s="69">
        <f>'FA-Exhibit EB-2020-0150'!W182+'FA-Exhibit COVID'!W183+'FA-Exhibit CCVA'!W183</f>
        <v>195003226.83308825</v>
      </c>
      <c r="X183" s="84">
        <f>AVERAGE('FA-Exhibit EB-2020-0150'!X182,'FA-Exhibit COVID'!X183,'FA-Exhibit CCVA'!X183)</f>
        <v>65.004231742674051</v>
      </c>
      <c r="Y183" s="85">
        <f t="shared" si="15"/>
        <v>1.5383613853919589E-2</v>
      </c>
      <c r="Z183" s="69">
        <f>'FA-Exhibit EB-2020-0150'!Z182+'FA-Exhibit COVID'!Z183+'FA-Exhibit CCVA'!Z183</f>
        <v>2998865.6065119728</v>
      </c>
      <c r="AB183" s="26"/>
      <c r="AC183" s="26"/>
    </row>
    <row r="184" spans="2:29" ht="15" customHeight="1">
      <c r="B184" s="59">
        <v>47</v>
      </c>
      <c r="C184" s="20">
        <v>1735</v>
      </c>
      <c r="D184" s="21" t="s">
        <v>56</v>
      </c>
      <c r="E184" s="22"/>
      <c r="F184" s="22"/>
      <c r="G184" s="50"/>
      <c r="H184" s="23"/>
      <c r="I184" s="27"/>
      <c r="J184" s="22"/>
      <c r="K184" s="22"/>
      <c r="L184" s="50"/>
      <c r="M184" s="23"/>
      <c r="N184" s="25"/>
      <c r="P184" s="59">
        <v>47</v>
      </c>
      <c r="Q184" s="20">
        <v>1735</v>
      </c>
      <c r="R184" s="21" t="s">
        <v>56</v>
      </c>
      <c r="S184" s="69"/>
      <c r="T184" s="83"/>
      <c r="U184" s="69"/>
      <c r="V184" s="69"/>
      <c r="W184" s="69"/>
      <c r="X184" s="84"/>
      <c r="Y184" s="85"/>
      <c r="Z184" s="86"/>
    </row>
    <row r="185" spans="2:29" ht="15" customHeight="1">
      <c r="B185" s="59">
        <v>47</v>
      </c>
      <c r="C185" s="20">
        <v>1740</v>
      </c>
      <c r="D185" s="21" t="s">
        <v>57</v>
      </c>
      <c r="E185" s="22"/>
      <c r="F185" s="22"/>
      <c r="G185" s="50"/>
      <c r="H185" s="23"/>
      <c r="I185" s="27"/>
      <c r="J185" s="22"/>
      <c r="K185" s="22"/>
      <c r="L185" s="50"/>
      <c r="M185" s="23"/>
      <c r="N185" s="25"/>
      <c r="P185" s="59">
        <v>47</v>
      </c>
      <c r="Q185" s="20">
        <v>1740</v>
      </c>
      <c r="R185" s="21" t="s">
        <v>57</v>
      </c>
      <c r="S185" s="69"/>
      <c r="T185" s="83"/>
      <c r="U185" s="69"/>
      <c r="V185" s="69"/>
      <c r="W185" s="69"/>
      <c r="X185" s="84"/>
      <c r="Y185" s="85"/>
      <c r="Z185" s="86"/>
    </row>
    <row r="186" spans="2:29" ht="14.25">
      <c r="B186" s="59">
        <v>17</v>
      </c>
      <c r="C186" s="20">
        <v>1745</v>
      </c>
      <c r="D186" s="21" t="s">
        <v>58</v>
      </c>
      <c r="E186" s="22"/>
      <c r="F186" s="22"/>
      <c r="G186" s="50"/>
      <c r="H186" s="23"/>
      <c r="I186" s="27"/>
      <c r="J186" s="22"/>
      <c r="K186" s="22"/>
      <c r="L186" s="50"/>
      <c r="M186" s="23"/>
      <c r="N186" s="25"/>
      <c r="P186" s="59">
        <v>17</v>
      </c>
      <c r="Q186" s="20">
        <v>1745</v>
      </c>
      <c r="R186" s="21" t="s">
        <v>58</v>
      </c>
      <c r="S186" s="69"/>
      <c r="T186" s="83"/>
      <c r="U186" s="69"/>
      <c r="V186" s="69"/>
      <c r="W186" s="69"/>
      <c r="X186" s="84"/>
      <c r="Y186" s="85"/>
      <c r="Z186" s="86"/>
    </row>
    <row r="187" spans="2:29" ht="15" hidden="1" customHeight="1" outlineLevel="1">
      <c r="B187" s="19">
        <v>47</v>
      </c>
      <c r="C187" s="20">
        <v>1830</v>
      </c>
      <c r="D187" s="21" t="s">
        <v>59</v>
      </c>
      <c r="E187" s="22"/>
      <c r="F187" s="22"/>
      <c r="G187" s="50"/>
      <c r="H187" s="23"/>
      <c r="I187" s="27"/>
      <c r="J187" s="22"/>
      <c r="K187" s="22"/>
      <c r="L187" s="50"/>
      <c r="M187" s="23"/>
      <c r="N187" s="25"/>
      <c r="P187" s="59">
        <v>47</v>
      </c>
      <c r="Q187" s="20">
        <v>1830</v>
      </c>
      <c r="R187" s="21" t="s">
        <v>59</v>
      </c>
      <c r="S187" s="62"/>
      <c r="T187" s="78"/>
      <c r="U187" s="62"/>
      <c r="V187" s="62"/>
      <c r="W187" s="62"/>
      <c r="X187" s="81"/>
      <c r="Y187" s="80"/>
      <c r="Z187" s="79"/>
    </row>
    <row r="188" spans="2:29" ht="14.1" hidden="1" customHeight="1" outlineLevel="1">
      <c r="B188" s="19">
        <v>47</v>
      </c>
      <c r="C188" s="20">
        <v>1835</v>
      </c>
      <c r="D188" s="21" t="s">
        <v>60</v>
      </c>
      <c r="E188" s="22"/>
      <c r="F188" s="22"/>
      <c r="G188" s="50"/>
      <c r="H188" s="23"/>
      <c r="I188" s="27"/>
      <c r="J188" s="22"/>
      <c r="K188" s="22"/>
      <c r="L188" s="50"/>
      <c r="M188" s="23"/>
      <c r="N188" s="25"/>
      <c r="P188" s="59">
        <v>47</v>
      </c>
      <c r="Q188" s="20">
        <v>1835</v>
      </c>
      <c r="R188" s="21" t="s">
        <v>60</v>
      </c>
      <c r="S188" s="62"/>
      <c r="T188" s="78"/>
      <c r="U188" s="62"/>
      <c r="V188" s="62"/>
      <c r="W188" s="62"/>
      <c r="X188" s="81"/>
      <c r="Y188" s="80"/>
      <c r="Z188" s="79"/>
    </row>
    <row r="189" spans="2:29" ht="15" hidden="1" customHeight="1" outlineLevel="1">
      <c r="B189" s="19" t="s">
        <v>49</v>
      </c>
      <c r="C189" s="20">
        <v>1905</v>
      </c>
      <c r="D189" s="21" t="s">
        <v>50</v>
      </c>
      <c r="E189" s="22"/>
      <c r="F189" s="22"/>
      <c r="G189" s="50"/>
      <c r="H189" s="23"/>
      <c r="I189" s="27"/>
      <c r="J189" s="22"/>
      <c r="K189" s="22"/>
      <c r="L189" s="50"/>
      <c r="M189" s="23"/>
      <c r="N189" s="25"/>
      <c r="P189" s="59" t="s">
        <v>49</v>
      </c>
      <c r="Q189" s="20">
        <v>1905</v>
      </c>
      <c r="R189" s="21" t="s">
        <v>50</v>
      </c>
      <c r="S189" s="62"/>
      <c r="T189" s="78"/>
      <c r="U189" s="62"/>
      <c r="V189" s="62"/>
      <c r="W189" s="62"/>
      <c r="X189" s="81"/>
      <c r="Y189" s="80"/>
      <c r="Z189" s="79"/>
    </row>
    <row r="190" spans="2:29" ht="15" hidden="1" customHeight="1" outlineLevel="1">
      <c r="B190" s="19">
        <v>47</v>
      </c>
      <c r="C190" s="20">
        <v>1908</v>
      </c>
      <c r="D190" s="21" t="s">
        <v>61</v>
      </c>
      <c r="E190" s="22"/>
      <c r="F190" s="22"/>
      <c r="G190" s="50"/>
      <c r="H190" s="23"/>
      <c r="I190" s="27"/>
      <c r="J190" s="22"/>
      <c r="K190" s="22"/>
      <c r="L190" s="50"/>
      <c r="M190" s="23"/>
      <c r="N190" s="25"/>
      <c r="P190" s="59">
        <v>47</v>
      </c>
      <c r="Q190" s="20">
        <v>1908</v>
      </c>
      <c r="R190" s="21" t="s">
        <v>61</v>
      </c>
      <c r="S190" s="62"/>
      <c r="T190" s="78"/>
      <c r="U190" s="62"/>
      <c r="V190" s="62"/>
      <c r="W190" s="62"/>
      <c r="X190" s="81"/>
      <c r="Y190" s="80"/>
      <c r="Z190" s="79"/>
    </row>
    <row r="191" spans="2:29" ht="15" hidden="1" customHeight="1" outlineLevel="1">
      <c r="B191" s="19">
        <v>13</v>
      </c>
      <c r="C191" s="20">
        <v>1910</v>
      </c>
      <c r="D191" s="21" t="s">
        <v>62</v>
      </c>
      <c r="E191" s="22"/>
      <c r="F191" s="22"/>
      <c r="G191" s="50"/>
      <c r="H191" s="23"/>
      <c r="I191" s="27"/>
      <c r="J191" s="22"/>
      <c r="K191" s="22"/>
      <c r="L191" s="50"/>
      <c r="M191" s="23"/>
      <c r="N191" s="25"/>
      <c r="P191" s="59">
        <v>13</v>
      </c>
      <c r="Q191" s="20">
        <v>1910</v>
      </c>
      <c r="R191" s="21" t="s">
        <v>62</v>
      </c>
      <c r="S191" s="62"/>
      <c r="T191" s="78"/>
      <c r="U191" s="62"/>
      <c r="V191" s="62"/>
      <c r="W191" s="62"/>
      <c r="X191" s="81"/>
      <c r="Y191" s="80"/>
      <c r="Z191" s="79"/>
    </row>
    <row r="192" spans="2:29" ht="15" hidden="1" customHeight="1" outlineLevel="1">
      <c r="B192" s="19">
        <v>8</v>
      </c>
      <c r="C192" s="20">
        <v>1915</v>
      </c>
      <c r="D192" s="21" t="s">
        <v>63</v>
      </c>
      <c r="E192" s="22"/>
      <c r="F192" s="22"/>
      <c r="G192" s="50"/>
      <c r="H192" s="23"/>
      <c r="I192" s="27"/>
      <c r="J192" s="22"/>
      <c r="K192" s="22"/>
      <c r="L192" s="50"/>
      <c r="M192" s="23"/>
      <c r="N192" s="25"/>
      <c r="P192" s="59">
        <v>8</v>
      </c>
      <c r="Q192" s="20">
        <v>1915</v>
      </c>
      <c r="R192" s="21" t="s">
        <v>63</v>
      </c>
      <c r="S192" s="62"/>
      <c r="T192" s="78"/>
      <c r="U192" s="62"/>
      <c r="V192" s="62"/>
      <c r="W192" s="62"/>
      <c r="X192" s="81"/>
      <c r="Y192" s="80"/>
      <c r="Z192" s="79"/>
    </row>
    <row r="193" spans="2:26" ht="15" hidden="1" customHeight="1" outlineLevel="1">
      <c r="B193" s="19">
        <v>10</v>
      </c>
      <c r="C193" s="20">
        <v>1920</v>
      </c>
      <c r="D193" s="21" t="s">
        <v>64</v>
      </c>
      <c r="E193" s="22"/>
      <c r="F193" s="22"/>
      <c r="G193" s="50"/>
      <c r="H193" s="23"/>
      <c r="I193" s="27"/>
      <c r="J193" s="22"/>
      <c r="K193" s="22"/>
      <c r="L193" s="50"/>
      <c r="M193" s="23"/>
      <c r="N193" s="25"/>
      <c r="P193" s="59">
        <v>10</v>
      </c>
      <c r="Q193" s="20">
        <v>1920</v>
      </c>
      <c r="R193" s="21" t="s">
        <v>64</v>
      </c>
      <c r="S193" s="62"/>
      <c r="T193" s="78"/>
      <c r="U193" s="62"/>
      <c r="V193" s="62"/>
      <c r="W193" s="62"/>
      <c r="X193" s="81"/>
      <c r="Y193" s="80"/>
      <c r="Z193" s="79"/>
    </row>
    <row r="194" spans="2:26" ht="15" hidden="1" customHeight="1" outlineLevel="1">
      <c r="B194" s="19">
        <v>50</v>
      </c>
      <c r="C194" s="28">
        <v>1925</v>
      </c>
      <c r="D194" s="21" t="s">
        <v>65</v>
      </c>
      <c r="E194" s="22"/>
      <c r="F194" s="22"/>
      <c r="G194" s="50"/>
      <c r="H194" s="23"/>
      <c r="I194" s="27"/>
      <c r="J194" s="22"/>
      <c r="K194" s="22"/>
      <c r="L194" s="50"/>
      <c r="M194" s="23"/>
      <c r="N194" s="25"/>
      <c r="P194" s="59">
        <v>50</v>
      </c>
      <c r="Q194" s="28">
        <v>1925</v>
      </c>
      <c r="R194" s="21" t="s">
        <v>65</v>
      </c>
      <c r="S194" s="62"/>
      <c r="T194" s="78"/>
      <c r="U194" s="62"/>
      <c r="V194" s="62"/>
      <c r="W194" s="62"/>
      <c r="X194" s="81"/>
      <c r="Y194" s="80"/>
      <c r="Z194" s="79"/>
    </row>
    <row r="195" spans="2:26" ht="15" hidden="1" customHeight="1" outlineLevel="1">
      <c r="B195" s="19">
        <v>10</v>
      </c>
      <c r="C195" s="20">
        <v>1930</v>
      </c>
      <c r="D195" s="21" t="s">
        <v>66</v>
      </c>
      <c r="E195" s="22"/>
      <c r="F195" s="22"/>
      <c r="G195" s="50"/>
      <c r="H195" s="23"/>
      <c r="I195" s="27"/>
      <c r="J195" s="22"/>
      <c r="K195" s="22"/>
      <c r="L195" s="50"/>
      <c r="M195" s="23"/>
      <c r="N195" s="25"/>
      <c r="P195" s="59">
        <v>10</v>
      </c>
      <c r="Q195" s="20">
        <v>1930</v>
      </c>
      <c r="R195" s="21" t="s">
        <v>66</v>
      </c>
      <c r="S195" s="62"/>
      <c r="T195" s="78"/>
      <c r="U195" s="62"/>
      <c r="V195" s="62"/>
      <c r="W195" s="62"/>
      <c r="X195" s="81"/>
      <c r="Y195" s="80"/>
      <c r="Z195" s="79"/>
    </row>
    <row r="196" spans="2:26" ht="15" hidden="1" customHeight="1" outlineLevel="1">
      <c r="B196" s="19">
        <v>8</v>
      </c>
      <c r="C196" s="20">
        <v>1935</v>
      </c>
      <c r="D196" s="21" t="s">
        <v>67</v>
      </c>
      <c r="E196" s="22"/>
      <c r="F196" s="22"/>
      <c r="G196" s="50"/>
      <c r="H196" s="23"/>
      <c r="I196" s="27"/>
      <c r="J196" s="22"/>
      <c r="K196" s="22"/>
      <c r="L196" s="50"/>
      <c r="M196" s="23"/>
      <c r="N196" s="25"/>
      <c r="P196" s="59">
        <v>8</v>
      </c>
      <c r="Q196" s="20">
        <v>1935</v>
      </c>
      <c r="R196" s="21" t="s">
        <v>67</v>
      </c>
      <c r="S196" s="62"/>
      <c r="T196" s="78"/>
      <c r="U196" s="62"/>
      <c r="V196" s="62"/>
      <c r="W196" s="62"/>
      <c r="X196" s="81"/>
      <c r="Y196" s="80"/>
      <c r="Z196" s="79"/>
    </row>
    <row r="197" spans="2:26" ht="15" hidden="1" customHeight="1" outlineLevel="1">
      <c r="B197" s="19">
        <v>8</v>
      </c>
      <c r="C197" s="20">
        <v>1940</v>
      </c>
      <c r="D197" s="21" t="s">
        <v>68</v>
      </c>
      <c r="E197" s="22"/>
      <c r="F197" s="22"/>
      <c r="G197" s="50"/>
      <c r="H197" s="23"/>
      <c r="I197" s="27"/>
      <c r="J197" s="22"/>
      <c r="K197" s="22"/>
      <c r="L197" s="50"/>
      <c r="M197" s="23"/>
      <c r="N197" s="25"/>
      <c r="P197" s="59">
        <v>8</v>
      </c>
      <c r="Q197" s="20">
        <v>1940</v>
      </c>
      <c r="R197" s="21" t="s">
        <v>68</v>
      </c>
      <c r="S197" s="62"/>
      <c r="T197" s="78"/>
      <c r="U197" s="62"/>
      <c r="V197" s="62"/>
      <c r="W197" s="62"/>
      <c r="X197" s="81"/>
      <c r="Y197" s="80"/>
      <c r="Z197" s="79"/>
    </row>
    <row r="198" spans="2:26" ht="15" hidden="1" customHeight="1" outlineLevel="1">
      <c r="B198" s="19">
        <v>8</v>
      </c>
      <c r="C198" s="20">
        <v>1945</v>
      </c>
      <c r="D198" s="21" t="s">
        <v>69</v>
      </c>
      <c r="E198" s="22"/>
      <c r="F198" s="22"/>
      <c r="G198" s="50"/>
      <c r="H198" s="23"/>
      <c r="I198" s="27"/>
      <c r="J198" s="22"/>
      <c r="K198" s="22"/>
      <c r="L198" s="50"/>
      <c r="M198" s="23"/>
      <c r="N198" s="25"/>
      <c r="P198" s="59">
        <v>8</v>
      </c>
      <c r="Q198" s="20">
        <v>1945</v>
      </c>
      <c r="R198" s="21" t="s">
        <v>69</v>
      </c>
      <c r="S198" s="62"/>
      <c r="T198" s="78"/>
      <c r="U198" s="62"/>
      <c r="V198" s="62"/>
      <c r="W198" s="62"/>
      <c r="X198" s="81"/>
      <c r="Y198" s="80"/>
      <c r="Z198" s="79"/>
    </row>
    <row r="199" spans="2:26" ht="15" hidden="1" customHeight="1" outlineLevel="1">
      <c r="B199" s="19">
        <v>8</v>
      </c>
      <c r="C199" s="20">
        <v>1950</v>
      </c>
      <c r="D199" s="21" t="s">
        <v>70</v>
      </c>
      <c r="E199" s="22"/>
      <c r="F199" s="22"/>
      <c r="G199" s="50"/>
      <c r="H199" s="23"/>
      <c r="I199" s="27"/>
      <c r="J199" s="22"/>
      <c r="K199" s="22"/>
      <c r="L199" s="50"/>
      <c r="M199" s="23"/>
      <c r="N199" s="25"/>
      <c r="P199" s="59">
        <v>8</v>
      </c>
      <c r="Q199" s="20">
        <v>1950</v>
      </c>
      <c r="R199" s="21" t="s">
        <v>70</v>
      </c>
      <c r="S199" s="62"/>
      <c r="T199" s="78"/>
      <c r="U199" s="62"/>
      <c r="V199" s="62"/>
      <c r="W199" s="62"/>
      <c r="X199" s="81"/>
      <c r="Y199" s="80"/>
      <c r="Z199" s="79"/>
    </row>
    <row r="200" spans="2:26" ht="15" hidden="1" customHeight="1" outlineLevel="1">
      <c r="B200" s="19">
        <v>8</v>
      </c>
      <c r="C200" s="20">
        <v>1955</v>
      </c>
      <c r="D200" s="21" t="s">
        <v>71</v>
      </c>
      <c r="E200" s="22"/>
      <c r="F200" s="22"/>
      <c r="G200" s="50"/>
      <c r="H200" s="23"/>
      <c r="I200" s="27"/>
      <c r="J200" s="22"/>
      <c r="K200" s="22"/>
      <c r="L200" s="50"/>
      <c r="M200" s="23"/>
      <c r="N200" s="25"/>
      <c r="P200" s="59">
        <v>8</v>
      </c>
      <c r="Q200" s="20">
        <v>1955</v>
      </c>
      <c r="R200" s="21" t="s">
        <v>71</v>
      </c>
      <c r="S200" s="62"/>
      <c r="T200" s="78"/>
      <c r="U200" s="62"/>
      <c r="V200" s="62"/>
      <c r="W200" s="62"/>
      <c r="X200" s="81"/>
      <c r="Y200" s="80"/>
      <c r="Z200" s="79"/>
    </row>
    <row r="201" spans="2:26" ht="14.1" hidden="1" customHeight="1" outlineLevel="1">
      <c r="B201" s="19">
        <v>8</v>
      </c>
      <c r="C201" s="20">
        <v>1960</v>
      </c>
      <c r="D201" s="21" t="s">
        <v>72</v>
      </c>
      <c r="E201" s="22"/>
      <c r="F201" s="22"/>
      <c r="G201" s="50"/>
      <c r="H201" s="23"/>
      <c r="I201" s="27"/>
      <c r="J201" s="22"/>
      <c r="K201" s="22"/>
      <c r="L201" s="50"/>
      <c r="M201" s="23"/>
      <c r="N201" s="25"/>
      <c r="P201" s="59">
        <v>8</v>
      </c>
      <c r="Q201" s="20">
        <v>1960</v>
      </c>
      <c r="R201" s="21" t="s">
        <v>72</v>
      </c>
      <c r="S201" s="62"/>
      <c r="T201" s="78"/>
      <c r="U201" s="62"/>
      <c r="V201" s="62"/>
      <c r="W201" s="62"/>
      <c r="X201" s="81"/>
      <c r="Y201" s="80"/>
      <c r="Z201" s="79"/>
    </row>
    <row r="202" spans="2:26" ht="25.5" hidden="1" customHeight="1" outlineLevel="1">
      <c r="B202" s="30">
        <v>47</v>
      </c>
      <c r="C202" s="20">
        <v>1970</v>
      </c>
      <c r="D202" s="21" t="s">
        <v>73</v>
      </c>
      <c r="E202" s="22"/>
      <c r="F202" s="22"/>
      <c r="G202" s="50"/>
      <c r="H202" s="23"/>
      <c r="I202" s="27"/>
      <c r="J202" s="22"/>
      <c r="K202" s="22"/>
      <c r="L202" s="50"/>
      <c r="M202" s="23"/>
      <c r="N202" s="25"/>
      <c r="P202" s="72">
        <v>47</v>
      </c>
      <c r="Q202" s="20">
        <v>1970</v>
      </c>
      <c r="R202" s="21" t="s">
        <v>73</v>
      </c>
      <c r="S202" s="62"/>
      <c r="T202" s="78"/>
      <c r="U202" s="62"/>
      <c r="V202" s="62"/>
      <c r="W202" s="62"/>
      <c r="X202" s="81"/>
      <c r="Y202" s="80"/>
      <c r="Z202" s="79"/>
    </row>
    <row r="203" spans="2:26" ht="25.5" hidden="1" customHeight="1" outlineLevel="1">
      <c r="B203" s="19">
        <v>47</v>
      </c>
      <c r="C203" s="20">
        <v>1975</v>
      </c>
      <c r="D203" s="21" t="s">
        <v>74</v>
      </c>
      <c r="E203" s="22"/>
      <c r="F203" s="22"/>
      <c r="G203" s="50"/>
      <c r="H203" s="23"/>
      <c r="I203" s="27"/>
      <c r="J203" s="22"/>
      <c r="K203" s="22"/>
      <c r="L203" s="50"/>
      <c r="M203" s="23"/>
      <c r="N203" s="25"/>
      <c r="P203" s="59">
        <v>47</v>
      </c>
      <c r="Q203" s="20">
        <v>1975</v>
      </c>
      <c r="R203" s="21" t="s">
        <v>74</v>
      </c>
      <c r="S203" s="62"/>
      <c r="T203" s="78"/>
      <c r="U203" s="62"/>
      <c r="V203" s="62"/>
      <c r="W203" s="62"/>
      <c r="X203" s="81"/>
      <c r="Y203" s="80"/>
      <c r="Z203" s="79"/>
    </row>
    <row r="204" spans="2:26" ht="15" hidden="1" customHeight="1" outlineLevel="1">
      <c r="B204" s="19">
        <v>47</v>
      </c>
      <c r="C204" s="20">
        <v>1980</v>
      </c>
      <c r="D204" s="21" t="s">
        <v>75</v>
      </c>
      <c r="E204" s="22"/>
      <c r="F204" s="22"/>
      <c r="G204" s="50"/>
      <c r="H204" s="23"/>
      <c r="I204" s="27"/>
      <c r="J204" s="22"/>
      <c r="K204" s="22"/>
      <c r="L204" s="50"/>
      <c r="M204" s="23"/>
      <c r="N204" s="25"/>
      <c r="P204" s="59">
        <v>47</v>
      </c>
      <c r="Q204" s="20">
        <v>1980</v>
      </c>
      <c r="R204" s="21" t="s">
        <v>75</v>
      </c>
      <c r="S204" s="62"/>
      <c r="T204" s="78"/>
      <c r="U204" s="62"/>
      <c r="V204" s="62"/>
      <c r="W204" s="62"/>
      <c r="X204" s="81"/>
      <c r="Y204" s="80"/>
      <c r="Z204" s="79"/>
    </row>
    <row r="205" spans="2:26" ht="15" hidden="1" customHeight="1" outlineLevel="1">
      <c r="B205" s="19">
        <v>47</v>
      </c>
      <c r="C205" s="20">
        <v>1985</v>
      </c>
      <c r="D205" s="21" t="s">
        <v>76</v>
      </c>
      <c r="E205" s="22"/>
      <c r="F205" s="22"/>
      <c r="G205" s="50"/>
      <c r="H205" s="23"/>
      <c r="I205" s="27"/>
      <c r="J205" s="22"/>
      <c r="K205" s="22"/>
      <c r="L205" s="50"/>
      <c r="M205" s="23"/>
      <c r="N205" s="25"/>
      <c r="P205" s="59">
        <v>47</v>
      </c>
      <c r="Q205" s="20">
        <v>1985</v>
      </c>
      <c r="R205" s="21" t="s">
        <v>76</v>
      </c>
      <c r="S205" s="62"/>
      <c r="T205" s="78"/>
      <c r="U205" s="62"/>
      <c r="V205" s="62"/>
      <c r="W205" s="62"/>
      <c r="X205" s="81"/>
      <c r="Y205" s="80"/>
      <c r="Z205" s="79"/>
    </row>
    <row r="206" spans="2:26" ht="15" hidden="1" customHeight="1" outlineLevel="1">
      <c r="B206" s="30">
        <v>47</v>
      </c>
      <c r="C206" s="20">
        <v>1990</v>
      </c>
      <c r="D206" s="31" t="s">
        <v>77</v>
      </c>
      <c r="E206" s="22"/>
      <c r="F206" s="22"/>
      <c r="G206" s="50"/>
      <c r="H206" s="23"/>
      <c r="I206" s="27"/>
      <c r="J206" s="22"/>
      <c r="K206" s="22"/>
      <c r="L206" s="50"/>
      <c r="M206" s="23"/>
      <c r="N206" s="25"/>
      <c r="P206" s="72">
        <v>47</v>
      </c>
      <c r="Q206" s="20">
        <v>1990</v>
      </c>
      <c r="R206" s="31" t="s">
        <v>77</v>
      </c>
      <c r="S206" s="62"/>
      <c r="T206" s="78"/>
      <c r="U206" s="62"/>
      <c r="V206" s="62"/>
      <c r="W206" s="62"/>
      <c r="X206" s="81"/>
      <c r="Y206" s="80"/>
      <c r="Z206" s="79"/>
    </row>
    <row r="207" spans="2:26" ht="15" hidden="1" customHeight="1" outlineLevel="1">
      <c r="B207" s="19">
        <v>47</v>
      </c>
      <c r="C207" s="20">
        <v>1995</v>
      </c>
      <c r="D207" s="21" t="s">
        <v>78</v>
      </c>
      <c r="E207" s="22"/>
      <c r="F207" s="22"/>
      <c r="G207" s="50"/>
      <c r="H207" s="23"/>
      <c r="I207" s="27"/>
      <c r="J207" s="22"/>
      <c r="K207" s="22"/>
      <c r="L207" s="50"/>
      <c r="M207" s="23"/>
      <c r="N207" s="25"/>
      <c r="P207" s="59">
        <v>47</v>
      </c>
      <c r="Q207" s="20">
        <v>1995</v>
      </c>
      <c r="R207" s="21" t="s">
        <v>78</v>
      </c>
      <c r="S207" s="62"/>
      <c r="T207" s="78"/>
      <c r="U207" s="62"/>
      <c r="V207" s="62"/>
      <c r="W207" s="62"/>
      <c r="X207" s="81"/>
      <c r="Y207" s="80"/>
      <c r="Z207" s="79"/>
    </row>
    <row r="208" spans="2:26" ht="15" hidden="1" customHeight="1" outlineLevel="1">
      <c r="B208" s="19">
        <v>47</v>
      </c>
      <c r="C208" s="20">
        <v>2440</v>
      </c>
      <c r="D208" s="21" t="s">
        <v>79</v>
      </c>
      <c r="E208" s="22"/>
      <c r="F208" s="22"/>
      <c r="G208" s="50"/>
      <c r="H208" s="23"/>
      <c r="J208" s="22"/>
      <c r="K208" s="22"/>
      <c r="L208" s="50"/>
      <c r="M208" s="23"/>
      <c r="N208" s="25"/>
      <c r="P208" s="59">
        <v>47</v>
      </c>
      <c r="Q208" s="20">
        <v>2440</v>
      </c>
      <c r="R208" s="21" t="s">
        <v>79</v>
      </c>
      <c r="S208" s="62"/>
      <c r="T208" s="78"/>
      <c r="U208" s="62"/>
      <c r="V208" s="62"/>
      <c r="W208" s="62"/>
      <c r="X208" s="81"/>
      <c r="Y208" s="80"/>
      <c r="Z208" s="79"/>
    </row>
    <row r="209" spans="2:28" ht="15" collapsed="1">
      <c r="B209" s="32"/>
      <c r="C209" s="33"/>
      <c r="D209" s="34"/>
      <c r="E209" s="34"/>
      <c r="F209" s="34"/>
      <c r="G209" s="58"/>
      <c r="H209" s="23"/>
      <c r="J209" s="34"/>
      <c r="K209" s="22"/>
      <c r="L209" s="50"/>
      <c r="M209" s="23"/>
      <c r="N209" s="25"/>
      <c r="P209" s="32"/>
      <c r="Q209" s="33"/>
      <c r="R209" s="73" t="s">
        <v>80</v>
      </c>
      <c r="S209" s="36">
        <f>SUM(S171:S208)</f>
        <v>936152417.16765881</v>
      </c>
      <c r="T209" s="36">
        <f t="shared" ref="T209:W209" si="17">SUM(T171:T208)</f>
        <v>0</v>
      </c>
      <c r="U209" s="36">
        <f t="shared" si="17"/>
        <v>936152417.16765881</v>
      </c>
      <c r="V209" s="36">
        <f t="shared" si="17"/>
        <v>735000</v>
      </c>
      <c r="W209" s="36">
        <f t="shared" si="17"/>
        <v>936519917.16765881</v>
      </c>
      <c r="X209" s="77"/>
      <c r="Y209" s="82"/>
      <c r="Z209" s="36">
        <f t="shared" ref="Z209" si="18">SUM(Z171:Z208)</f>
        <v>11190996.574820977</v>
      </c>
    </row>
    <row r="210" spans="2:28">
      <c r="B210" s="32"/>
      <c r="C210" s="33"/>
      <c r="D210" s="35" t="s">
        <v>81</v>
      </c>
      <c r="E210" s="36">
        <f>SUM(E171:E209)</f>
        <v>936152417.16765881</v>
      </c>
      <c r="F210" s="36">
        <f>SUM(F171:F209)</f>
        <v>735000</v>
      </c>
      <c r="G210" s="36">
        <f>SUM(G171:G209)</f>
        <v>0</v>
      </c>
      <c r="H210" s="36">
        <f>SUM(H171:H209)</f>
        <v>936887417.16765881</v>
      </c>
      <c r="I210" s="35"/>
      <c r="J210" s="36">
        <f>SUM(J171:J209)</f>
        <v>19567945.3948256</v>
      </c>
      <c r="K210" s="36">
        <f>SUM(K171:K209)</f>
        <v>11190996.574820977</v>
      </c>
      <c r="L210" s="36">
        <f>SUM(L171:L208)</f>
        <v>0</v>
      </c>
      <c r="M210" s="36">
        <f>SUM(M171:M209)</f>
        <v>30758941.969646573</v>
      </c>
      <c r="N210" s="25">
        <f>SUM(N171:N209)</f>
        <v>906128475.19801223</v>
      </c>
    </row>
    <row r="211" spans="2:28" ht="38.25">
      <c r="B211" s="32"/>
      <c r="C211" s="33"/>
      <c r="D211" s="37" t="s">
        <v>82</v>
      </c>
      <c r="E211" s="25"/>
      <c r="F211" s="52"/>
      <c r="G211" s="52"/>
      <c r="H211" s="23"/>
      <c r="I211" s="26"/>
      <c r="J211" s="52"/>
      <c r="K211" s="52"/>
      <c r="L211" s="52"/>
      <c r="M211" s="23">
        <f>J211+K211+L211</f>
        <v>0</v>
      </c>
      <c r="N211" s="25">
        <f>H211-M211</f>
        <v>0</v>
      </c>
    </row>
    <row r="212" spans="2:28" ht="25.5">
      <c r="B212" s="32"/>
      <c r="C212" s="33"/>
      <c r="D212" s="38" t="s">
        <v>83</v>
      </c>
      <c r="E212" s="25"/>
      <c r="F212" s="52"/>
      <c r="G212" s="52"/>
      <c r="H212" s="23"/>
      <c r="I212" s="26"/>
      <c r="J212" s="52"/>
      <c r="K212" s="52"/>
      <c r="L212" s="52"/>
      <c r="M212" s="23">
        <f>J212+K212+L212</f>
        <v>0</v>
      </c>
      <c r="N212" s="25">
        <f>H212-M212</f>
        <v>0</v>
      </c>
    </row>
    <row r="213" spans="2:28">
      <c r="B213" s="32"/>
      <c r="C213" s="33"/>
      <c r="D213" s="35" t="s">
        <v>84</v>
      </c>
      <c r="E213" s="36">
        <f>SUM(E210:E212)</f>
        <v>936152417.16765881</v>
      </c>
      <c r="F213" s="36">
        <f t="shared" ref="F213:G213" si="19">SUM(F210:F212)</f>
        <v>735000</v>
      </c>
      <c r="G213" s="36">
        <f t="shared" si="19"/>
        <v>0</v>
      </c>
      <c r="H213" s="36">
        <f>SUM(H210:H212)</f>
        <v>936887417.16765881</v>
      </c>
      <c r="I213" s="35"/>
      <c r="J213" s="36">
        <f>SUM(J210:J212)</f>
        <v>19567945.3948256</v>
      </c>
      <c r="K213" s="36">
        <f t="shared" ref="K213:L213" si="20">SUM(K210:K212)</f>
        <v>11190996.574820977</v>
      </c>
      <c r="L213" s="36">
        <f t="shared" si="20"/>
        <v>0</v>
      </c>
      <c r="M213" s="36">
        <f>SUM(M210:M212)</f>
        <v>30758941.969646573</v>
      </c>
      <c r="N213" s="25">
        <f>H213-M213</f>
        <v>906128475.19801223</v>
      </c>
      <c r="AB213" s="26"/>
    </row>
    <row r="214" spans="2:28" ht="14.25">
      <c r="B214" s="32"/>
      <c r="C214" s="33"/>
      <c r="D214" s="97" t="s">
        <v>85</v>
      </c>
      <c r="E214" s="98"/>
      <c r="F214" s="98"/>
      <c r="G214" s="98"/>
      <c r="H214" s="98"/>
      <c r="I214" s="98"/>
      <c r="J214" s="99"/>
      <c r="K214" s="52"/>
      <c r="L214" s="26"/>
      <c r="M214" s="39"/>
      <c r="N214" s="26"/>
    </row>
    <row r="215" spans="2:28" ht="14.25">
      <c r="B215" s="32"/>
      <c r="C215" s="33"/>
      <c r="D215" s="89" t="s">
        <v>80</v>
      </c>
      <c r="E215" s="90"/>
      <c r="F215" s="90"/>
      <c r="G215" s="90"/>
      <c r="H215" s="90"/>
      <c r="I215" s="90"/>
      <c r="J215" s="91"/>
      <c r="K215" s="35">
        <f>K213+K214</f>
        <v>11190996.574820977</v>
      </c>
      <c r="M215" s="39"/>
      <c r="N215" s="26"/>
    </row>
    <row r="217" spans="2:28">
      <c r="E217" s="40"/>
      <c r="J217" s="3" t="s">
        <v>86</v>
      </c>
    </row>
    <row r="218" spans="2:28" ht="14.25">
      <c r="B218" s="32">
        <v>10</v>
      </c>
      <c r="C218" s="33"/>
      <c r="D218" s="34" t="s">
        <v>87</v>
      </c>
      <c r="E218" s="29"/>
      <c r="J218" s="3" t="s">
        <v>87</v>
      </c>
      <c r="L218" s="56"/>
    </row>
    <row r="219" spans="2:28" ht="14.25">
      <c r="B219" s="32">
        <v>8</v>
      </c>
      <c r="C219" s="33"/>
      <c r="D219" s="34" t="s">
        <v>67</v>
      </c>
      <c r="E219" s="41"/>
      <c r="J219" s="3" t="s">
        <v>67</v>
      </c>
      <c r="L219" s="57"/>
    </row>
    <row r="220" spans="2:28" ht="14.25">
      <c r="J220" s="4" t="s">
        <v>88</v>
      </c>
      <c r="L220" s="42">
        <f>K215-L218-L219</f>
        <v>11190996.574820977</v>
      </c>
      <c r="M220" s="26"/>
    </row>
    <row r="222" spans="2:28" hidden="1" outlineLevel="1">
      <c r="B222" s="43" t="s">
        <v>89</v>
      </c>
    </row>
    <row r="223" spans="2:28" hidden="1" outlineLevel="1">
      <c r="E223" s="26"/>
      <c r="J223" s="26"/>
    </row>
    <row r="224" spans="2:28" hidden="1" outlineLevel="1">
      <c r="B224" s="44">
        <v>1</v>
      </c>
      <c r="C224" s="87" t="s">
        <v>90</v>
      </c>
      <c r="D224" s="87"/>
      <c r="E224" s="87"/>
      <c r="F224" s="87"/>
      <c r="G224" s="87"/>
      <c r="H224" s="87"/>
      <c r="I224" s="87"/>
      <c r="J224" s="87"/>
      <c r="K224" s="87"/>
      <c r="L224" s="87"/>
      <c r="M224" s="87"/>
      <c r="N224" s="87"/>
    </row>
    <row r="225" spans="2:14" hidden="1" outlineLevel="1">
      <c r="B225" s="44"/>
      <c r="C225" s="87"/>
      <c r="D225" s="87"/>
      <c r="E225" s="87"/>
      <c r="F225" s="87"/>
      <c r="G225" s="87"/>
      <c r="H225" s="87"/>
      <c r="I225" s="87"/>
      <c r="J225" s="87"/>
      <c r="K225" s="87"/>
      <c r="L225" s="87"/>
      <c r="M225" s="87"/>
      <c r="N225" s="87"/>
    </row>
    <row r="226" spans="2:14" hidden="1" outlineLevel="1">
      <c r="B226" s="44"/>
      <c r="C226" s="45"/>
      <c r="D226" s="46"/>
      <c r="E226" s="46"/>
      <c r="F226" s="46"/>
      <c r="G226" s="46"/>
      <c r="H226" s="46"/>
      <c r="I226" s="46"/>
      <c r="J226" s="46"/>
      <c r="K226" s="46"/>
      <c r="L226" s="46"/>
      <c r="M226" s="46"/>
      <c r="N226" s="46"/>
    </row>
    <row r="227" spans="2:14" hidden="1" outlineLevel="1">
      <c r="B227" s="44">
        <v>2</v>
      </c>
      <c r="C227" s="87" t="s">
        <v>91</v>
      </c>
      <c r="D227" s="87"/>
      <c r="E227" s="87"/>
      <c r="F227" s="87"/>
      <c r="G227" s="87"/>
      <c r="H227" s="87"/>
      <c r="I227" s="87"/>
      <c r="J227" s="87"/>
      <c r="K227" s="87"/>
      <c r="L227" s="87"/>
      <c r="M227" s="87"/>
      <c r="N227" s="87"/>
    </row>
    <row r="228" spans="2:14" hidden="1" outlineLevel="1">
      <c r="B228" s="44"/>
      <c r="C228" s="87"/>
      <c r="D228" s="87"/>
      <c r="E228" s="87"/>
      <c r="F228" s="87"/>
      <c r="G228" s="87"/>
      <c r="H228" s="87"/>
      <c r="I228" s="87"/>
      <c r="J228" s="87"/>
      <c r="K228" s="87"/>
      <c r="L228" s="87"/>
      <c r="M228" s="87"/>
      <c r="N228" s="87"/>
    </row>
    <row r="229" spans="2:14" hidden="1" outlineLevel="1">
      <c r="B229" s="44"/>
      <c r="C229" s="45"/>
      <c r="D229" s="46"/>
      <c r="E229" s="46"/>
      <c r="F229" s="46"/>
      <c r="G229" s="46"/>
      <c r="H229" s="46"/>
      <c r="I229" s="46"/>
      <c r="J229" s="46"/>
      <c r="K229" s="46"/>
      <c r="L229" s="46"/>
      <c r="M229" s="46"/>
      <c r="N229" s="46"/>
    </row>
    <row r="230" spans="2:14" hidden="1" outlineLevel="1">
      <c r="B230" s="44">
        <v>3</v>
      </c>
      <c r="C230" s="87" t="s">
        <v>92</v>
      </c>
      <c r="D230" s="87"/>
      <c r="E230" s="87"/>
      <c r="F230" s="87"/>
      <c r="G230" s="87"/>
      <c r="H230" s="87"/>
      <c r="I230" s="87"/>
      <c r="J230" s="87"/>
      <c r="K230" s="87"/>
      <c r="L230" s="87"/>
      <c r="M230" s="87"/>
      <c r="N230" s="87"/>
    </row>
    <row r="231" spans="2:14" hidden="1" outlineLevel="1">
      <c r="B231" s="44"/>
      <c r="C231" s="45"/>
      <c r="D231" s="46"/>
      <c r="E231" s="46"/>
      <c r="F231" s="46"/>
      <c r="G231" s="46"/>
      <c r="H231" s="46"/>
      <c r="I231" s="46"/>
      <c r="J231" s="46"/>
      <c r="K231" s="46"/>
      <c r="L231" s="46"/>
      <c r="M231" s="46"/>
      <c r="N231" s="46"/>
    </row>
    <row r="232" spans="2:14" hidden="1" outlineLevel="1">
      <c r="B232" s="44">
        <v>4</v>
      </c>
      <c r="C232" s="47" t="s">
        <v>93</v>
      </c>
      <c r="D232" s="46"/>
      <c r="E232" s="46"/>
      <c r="F232" s="46"/>
      <c r="G232" s="46"/>
      <c r="H232" s="46"/>
      <c r="I232" s="46"/>
      <c r="J232" s="46"/>
      <c r="K232" s="46"/>
      <c r="L232" s="46"/>
      <c r="M232" s="46"/>
      <c r="N232" s="46"/>
    </row>
    <row r="233" spans="2:14" hidden="1" outlineLevel="1">
      <c r="B233" s="44"/>
      <c r="C233" s="45"/>
      <c r="D233" s="46"/>
      <c r="E233" s="46"/>
      <c r="F233" s="46"/>
      <c r="G233" s="46"/>
      <c r="H233" s="46"/>
      <c r="I233" s="46"/>
      <c r="J233" s="46"/>
      <c r="K233" s="46"/>
      <c r="L233" s="46"/>
      <c r="M233" s="46"/>
      <c r="N233" s="46"/>
    </row>
    <row r="234" spans="2:14" hidden="1" outlineLevel="1">
      <c r="B234" s="44">
        <v>5</v>
      </c>
      <c r="C234" s="47" t="s">
        <v>94</v>
      </c>
      <c r="D234" s="46"/>
      <c r="E234" s="46"/>
      <c r="F234" s="46"/>
      <c r="G234" s="46"/>
      <c r="H234" s="46"/>
      <c r="I234" s="46"/>
      <c r="J234" s="46"/>
      <c r="K234" s="46"/>
      <c r="L234" s="46"/>
      <c r="M234" s="46"/>
      <c r="N234" s="46"/>
    </row>
    <row r="235" spans="2:14" hidden="1" outlineLevel="1">
      <c r="B235" s="44"/>
      <c r="C235" s="45"/>
      <c r="D235" s="46"/>
      <c r="E235" s="46"/>
      <c r="F235" s="46"/>
      <c r="G235" s="46"/>
      <c r="H235" s="46"/>
      <c r="I235" s="46"/>
      <c r="J235" s="46"/>
      <c r="K235" s="46"/>
      <c r="L235" s="46"/>
      <c r="M235" s="46"/>
      <c r="N235" s="46"/>
    </row>
    <row r="236" spans="2:14" hidden="1" outlineLevel="1">
      <c r="B236" s="44">
        <v>6</v>
      </c>
      <c r="C236" s="87" t="s">
        <v>95</v>
      </c>
      <c r="D236" s="87"/>
      <c r="E236" s="87"/>
      <c r="F236" s="87"/>
      <c r="G236" s="87"/>
      <c r="H236" s="87"/>
      <c r="I236" s="87"/>
      <c r="J236" s="87"/>
      <c r="K236" s="87"/>
      <c r="L236" s="87"/>
      <c r="M236" s="87"/>
      <c r="N236" s="87"/>
    </row>
    <row r="237" spans="2:14" hidden="1" outlineLevel="1">
      <c r="B237" s="46"/>
      <c r="C237" s="87"/>
      <c r="D237" s="87"/>
      <c r="E237" s="87"/>
      <c r="F237" s="87"/>
      <c r="G237" s="87"/>
      <c r="H237" s="87"/>
      <c r="I237" s="87"/>
      <c r="J237" s="87"/>
      <c r="K237" s="87"/>
      <c r="L237" s="87"/>
      <c r="M237" s="87"/>
      <c r="N237" s="87"/>
    </row>
    <row r="238" spans="2:14" hidden="1" outlineLevel="1">
      <c r="B238" s="46"/>
      <c r="C238" s="87"/>
      <c r="D238" s="87"/>
      <c r="E238" s="87"/>
      <c r="F238" s="87"/>
      <c r="G238" s="87"/>
      <c r="H238" s="87"/>
      <c r="I238" s="87"/>
      <c r="J238" s="87"/>
      <c r="K238" s="87"/>
      <c r="L238" s="87"/>
      <c r="M238" s="87"/>
      <c r="N238" s="87"/>
    </row>
    <row r="239" spans="2:14" hidden="1" outlineLevel="1"/>
    <row r="240" spans="2:14" collapsed="1"/>
    <row r="241" spans="2:26" ht="21">
      <c r="B241" s="88" t="s">
        <v>7</v>
      </c>
      <c r="C241" s="88"/>
      <c r="D241" s="88"/>
      <c r="E241" s="88"/>
      <c r="F241" s="88"/>
      <c r="G241" s="88"/>
      <c r="H241" s="88"/>
      <c r="I241" s="88"/>
      <c r="J241" s="88"/>
      <c r="K241" s="88"/>
      <c r="L241" s="88"/>
      <c r="M241" s="88"/>
      <c r="N241" s="88"/>
      <c r="P241" s="100" t="s">
        <v>8</v>
      </c>
      <c r="Q241" s="100"/>
      <c r="R241" s="100"/>
      <c r="S241" s="100"/>
      <c r="T241" s="100"/>
      <c r="U241" s="100"/>
      <c r="V241" s="100"/>
      <c r="W241" s="100"/>
      <c r="X241" s="100"/>
      <c r="Y241" s="100"/>
      <c r="Z241" s="100"/>
    </row>
    <row r="243" spans="2:26" ht="14.25">
      <c r="F243" s="7" t="s">
        <v>9</v>
      </c>
      <c r="G243" s="8" t="s">
        <v>10</v>
      </c>
      <c r="S243" s="7" t="s">
        <v>9</v>
      </c>
      <c r="T243" s="61" t="s">
        <v>10</v>
      </c>
    </row>
    <row r="244" spans="2:26" ht="15">
      <c r="F244" s="7" t="s">
        <v>11</v>
      </c>
      <c r="G244" s="93" t="s">
        <v>100</v>
      </c>
      <c r="H244" s="93"/>
      <c r="S244" s="7" t="s">
        <v>11</v>
      </c>
      <c r="T244" s="93" t="str">
        <f>G244</f>
        <v>1/1/25 - 12/31/25</v>
      </c>
      <c r="U244" s="93"/>
    </row>
    <row r="246" spans="2:26">
      <c r="E246" s="94" t="s">
        <v>13</v>
      </c>
      <c r="F246" s="95"/>
      <c r="G246" s="95"/>
      <c r="H246" s="96"/>
      <c r="J246" s="9"/>
      <c r="K246" s="10" t="s">
        <v>14</v>
      </c>
      <c r="L246" s="10"/>
      <c r="M246" s="11"/>
      <c r="S246" s="74" t="s">
        <v>15</v>
      </c>
      <c r="T246" s="74" t="s">
        <v>16</v>
      </c>
      <c r="U246" s="74" t="s">
        <v>17</v>
      </c>
      <c r="V246" s="74" t="s">
        <v>18</v>
      </c>
      <c r="W246" s="74" t="s">
        <v>19</v>
      </c>
      <c r="X246" s="74" t="s">
        <v>20</v>
      </c>
      <c r="Y246" s="74" t="s">
        <v>21</v>
      </c>
      <c r="Z246" s="74" t="s">
        <v>99</v>
      </c>
    </row>
    <row r="247" spans="2:26" ht="27">
      <c r="B247" s="12" t="s">
        <v>23</v>
      </c>
      <c r="C247" s="13" t="s">
        <v>24</v>
      </c>
      <c r="D247" s="14" t="s">
        <v>25</v>
      </c>
      <c r="E247" s="15" t="s">
        <v>26</v>
      </c>
      <c r="F247" s="16" t="s">
        <v>27</v>
      </c>
      <c r="G247" s="16" t="s">
        <v>28</v>
      </c>
      <c r="H247" s="12" t="s">
        <v>29</v>
      </c>
      <c r="I247" s="17"/>
      <c r="J247" s="18" t="s">
        <v>26</v>
      </c>
      <c r="K247" s="16" t="s">
        <v>30</v>
      </c>
      <c r="L247" s="16" t="s">
        <v>28</v>
      </c>
      <c r="M247" s="12" t="s">
        <v>29</v>
      </c>
      <c r="N247" s="12" t="s">
        <v>31</v>
      </c>
      <c r="P247" s="75" t="s">
        <v>32</v>
      </c>
      <c r="Q247" s="75" t="s">
        <v>33</v>
      </c>
      <c r="R247" s="75" t="s">
        <v>34</v>
      </c>
      <c r="S247" s="76" t="s">
        <v>35</v>
      </c>
      <c r="T247" s="76" t="s">
        <v>36</v>
      </c>
      <c r="U247" s="76" t="s">
        <v>37</v>
      </c>
      <c r="V247" s="76" t="s">
        <v>38</v>
      </c>
      <c r="W247" s="76" t="s">
        <v>39</v>
      </c>
      <c r="X247" s="76" t="s">
        <v>40</v>
      </c>
      <c r="Y247" s="76" t="s">
        <v>41</v>
      </c>
      <c r="Z247" s="76" t="s">
        <v>42</v>
      </c>
    </row>
    <row r="248" spans="2:26" ht="15" hidden="1" customHeight="1" outlineLevel="1">
      <c r="B248" s="19">
        <v>12</v>
      </c>
      <c r="C248" s="20">
        <v>1610</v>
      </c>
      <c r="D248" s="21" t="s">
        <v>43</v>
      </c>
      <c r="E248" s="22"/>
      <c r="F248" s="22"/>
      <c r="G248" s="50"/>
      <c r="H248" s="23"/>
      <c r="I248" s="24"/>
      <c r="J248" s="22"/>
      <c r="K248" s="22"/>
      <c r="L248" s="50"/>
      <c r="M248" s="23"/>
      <c r="N248" s="25"/>
      <c r="P248" s="59">
        <v>12</v>
      </c>
      <c r="Q248" s="20">
        <v>1610</v>
      </c>
      <c r="R248" s="21" t="s">
        <v>43</v>
      </c>
      <c r="S248" s="62"/>
      <c r="T248" s="78"/>
      <c r="U248" s="62"/>
      <c r="V248" s="62"/>
      <c r="W248" s="62"/>
      <c r="X248" s="81"/>
      <c r="Y248" s="80"/>
      <c r="Z248" s="79"/>
    </row>
    <row r="249" spans="2:26" ht="25.5" hidden="1" customHeight="1" outlineLevel="1">
      <c r="B249" s="19">
        <v>12</v>
      </c>
      <c r="C249" s="20">
        <v>1611</v>
      </c>
      <c r="D249" s="21" t="s">
        <v>44</v>
      </c>
      <c r="E249" s="22"/>
      <c r="F249" s="22"/>
      <c r="G249" s="50"/>
      <c r="H249" s="23"/>
      <c r="I249" s="27"/>
      <c r="J249" s="22"/>
      <c r="K249" s="22"/>
      <c r="L249" s="50"/>
      <c r="M249" s="23"/>
      <c r="N249" s="25"/>
      <c r="P249" s="59">
        <v>12</v>
      </c>
      <c r="Q249" s="20">
        <v>1611</v>
      </c>
      <c r="R249" s="21" t="s">
        <v>44</v>
      </c>
      <c r="S249" s="62"/>
      <c r="T249" s="78"/>
      <c r="U249" s="62"/>
      <c r="V249" s="62"/>
      <c r="W249" s="62"/>
      <c r="X249" s="81"/>
      <c r="Y249" s="80"/>
      <c r="Z249" s="79"/>
    </row>
    <row r="250" spans="2:26" ht="25.5" hidden="1" customHeight="1" outlineLevel="1">
      <c r="B250" s="19" t="s">
        <v>45</v>
      </c>
      <c r="C250" s="20">
        <v>1612</v>
      </c>
      <c r="D250" s="21" t="s">
        <v>46</v>
      </c>
      <c r="E250" s="22"/>
      <c r="F250" s="22"/>
      <c r="G250" s="50"/>
      <c r="H250" s="23"/>
      <c r="I250" s="27"/>
      <c r="J250" s="22"/>
      <c r="K250" s="22"/>
      <c r="L250" s="50"/>
      <c r="M250" s="23"/>
      <c r="N250" s="25"/>
      <c r="P250" s="59" t="s">
        <v>45</v>
      </c>
      <c r="Q250" s="20">
        <v>1612</v>
      </c>
      <c r="R250" s="21" t="s">
        <v>46</v>
      </c>
      <c r="S250" s="62"/>
      <c r="T250" s="78"/>
      <c r="U250" s="62"/>
      <c r="V250" s="62"/>
      <c r="W250" s="62"/>
      <c r="X250" s="81"/>
      <c r="Y250" s="80"/>
      <c r="Z250" s="79"/>
    </row>
    <row r="251" spans="2:26" ht="15" hidden="1" customHeight="1" outlineLevel="1">
      <c r="B251" s="19"/>
      <c r="C251" s="20">
        <v>1665</v>
      </c>
      <c r="D251" s="21" t="s">
        <v>47</v>
      </c>
      <c r="E251" s="22"/>
      <c r="F251" s="22"/>
      <c r="G251" s="50"/>
      <c r="H251" s="23"/>
      <c r="I251" s="27"/>
      <c r="J251" s="22"/>
      <c r="K251" s="22"/>
      <c r="L251" s="50"/>
      <c r="M251" s="23"/>
      <c r="N251" s="25"/>
      <c r="P251" s="59"/>
      <c r="Q251" s="20">
        <v>1665</v>
      </c>
      <c r="R251" s="21" t="s">
        <v>47</v>
      </c>
      <c r="S251" s="62"/>
      <c r="T251" s="78"/>
      <c r="U251" s="62"/>
      <c r="V251" s="62"/>
      <c r="W251" s="62"/>
      <c r="X251" s="81"/>
      <c r="Y251" s="80"/>
      <c r="Z251" s="79"/>
    </row>
    <row r="252" spans="2:26" ht="15" hidden="1" customHeight="1" outlineLevel="1">
      <c r="B252" s="19"/>
      <c r="C252" s="20">
        <v>1675</v>
      </c>
      <c r="D252" s="21" t="s">
        <v>48</v>
      </c>
      <c r="E252" s="22"/>
      <c r="F252" s="22"/>
      <c r="G252" s="50"/>
      <c r="H252" s="23"/>
      <c r="I252" s="27"/>
      <c r="J252" s="22"/>
      <c r="K252" s="22"/>
      <c r="L252" s="50"/>
      <c r="M252" s="23"/>
      <c r="N252" s="25"/>
      <c r="P252" s="59"/>
      <c r="Q252" s="20">
        <v>1675</v>
      </c>
      <c r="R252" s="21" t="s">
        <v>48</v>
      </c>
      <c r="S252" s="62"/>
      <c r="T252" s="78"/>
      <c r="U252" s="62"/>
      <c r="V252" s="62"/>
      <c r="W252" s="62"/>
      <c r="X252" s="81"/>
      <c r="Y252" s="80"/>
      <c r="Z252" s="79"/>
    </row>
    <row r="253" spans="2:26" ht="15" hidden="1" customHeight="1" outlineLevel="1">
      <c r="B253" s="19" t="s">
        <v>49</v>
      </c>
      <c r="C253" s="28">
        <v>1615</v>
      </c>
      <c r="D253" s="21" t="s">
        <v>50</v>
      </c>
      <c r="E253" s="22"/>
      <c r="F253" s="22"/>
      <c r="G253" s="50"/>
      <c r="H253" s="23"/>
      <c r="I253" s="27"/>
      <c r="J253" s="22"/>
      <c r="K253" s="22"/>
      <c r="L253" s="50"/>
      <c r="M253" s="23"/>
      <c r="N253" s="25"/>
      <c r="P253" s="59" t="s">
        <v>49</v>
      </c>
      <c r="Q253" s="28">
        <v>1615</v>
      </c>
      <c r="R253" s="21" t="s">
        <v>50</v>
      </c>
      <c r="S253" s="62"/>
      <c r="T253" s="78"/>
      <c r="U253" s="62"/>
      <c r="V253" s="62"/>
      <c r="W253" s="62"/>
      <c r="X253" s="81"/>
      <c r="Y253" s="80"/>
      <c r="Z253" s="79"/>
    </row>
    <row r="254" spans="2:26" ht="15" hidden="1" customHeight="1" outlineLevel="1">
      <c r="B254" s="19">
        <v>1</v>
      </c>
      <c r="C254" s="28">
        <v>1620</v>
      </c>
      <c r="D254" s="21" t="s">
        <v>51</v>
      </c>
      <c r="E254" s="22"/>
      <c r="F254" s="22"/>
      <c r="G254" s="50"/>
      <c r="H254" s="23"/>
      <c r="I254" s="27"/>
      <c r="J254" s="22"/>
      <c r="K254" s="22"/>
      <c r="L254" s="50"/>
      <c r="M254" s="23"/>
      <c r="N254" s="25"/>
      <c r="P254" s="59">
        <v>1</v>
      </c>
      <c r="Q254" s="28">
        <v>1620</v>
      </c>
      <c r="R254" s="21" t="s">
        <v>51</v>
      </c>
      <c r="S254" s="62"/>
      <c r="T254" s="78"/>
      <c r="U254" s="62"/>
      <c r="V254" s="62"/>
      <c r="W254" s="62"/>
      <c r="X254" s="81"/>
      <c r="Y254" s="80"/>
      <c r="Z254" s="79"/>
    </row>
    <row r="255" spans="2:26" ht="14.25" collapsed="1">
      <c r="B255" s="59" t="s">
        <v>49</v>
      </c>
      <c r="C255" s="20">
        <v>1705</v>
      </c>
      <c r="D255" s="21" t="s">
        <v>50</v>
      </c>
      <c r="E255" s="22"/>
      <c r="F255" s="22"/>
      <c r="G255" s="50"/>
      <c r="H255" s="23"/>
      <c r="I255" s="27"/>
      <c r="J255" s="22"/>
      <c r="K255" s="22"/>
      <c r="L255" s="50"/>
      <c r="M255" s="23"/>
      <c r="N255" s="25"/>
      <c r="P255" s="59" t="s">
        <v>49</v>
      </c>
      <c r="Q255" s="20">
        <v>1705</v>
      </c>
      <c r="R255" s="21" t="s">
        <v>50</v>
      </c>
      <c r="S255" s="69"/>
      <c r="T255" s="83"/>
      <c r="U255" s="69"/>
      <c r="V255" s="69"/>
      <c r="W255" s="69"/>
      <c r="X255" s="84"/>
      <c r="Y255" s="85"/>
      <c r="Z255" s="86"/>
    </row>
    <row r="256" spans="2:26">
      <c r="B256" s="59">
        <v>14.1</v>
      </c>
      <c r="C256" s="28">
        <v>1706</v>
      </c>
      <c r="D256" s="21" t="s">
        <v>52</v>
      </c>
      <c r="E256" s="48">
        <f>'FA-Exhibit EB-2020-0150'!E255+'FA-Exhibit COVID'!E256+'FA-Exhibit CCVA'!E256</f>
        <v>42249031.867601886</v>
      </c>
      <c r="F256" s="48"/>
      <c r="G256" s="51"/>
      <c r="H256" s="49">
        <f>E256+F256+G256</f>
        <v>42249031.867601886</v>
      </c>
      <c r="I256" s="27"/>
      <c r="J256" s="48">
        <f>'FA-Exhibit EB-2020-0150'!J255+'FA-Exhibit COVID'!J256+'FA-Exhibit CCVA'!J256</f>
        <v>1161848.376359052</v>
      </c>
      <c r="K256" s="48">
        <f>'FA-Exhibit EB-2020-0150'!K255+'FA-Exhibit COVID'!K256+'FA-Exhibit CCVA'!K256</f>
        <v>422490.31867601885</v>
      </c>
      <c r="L256" s="51"/>
      <c r="M256" s="49">
        <f>J256+K256-L256</f>
        <v>1584338.6950350709</v>
      </c>
      <c r="N256" s="25">
        <f>H256-M256</f>
        <v>40664693.172566816</v>
      </c>
      <c r="P256" s="59">
        <v>14.1</v>
      </c>
      <c r="Q256" s="28">
        <v>1706</v>
      </c>
      <c r="R256" s="21" t="s">
        <v>52</v>
      </c>
      <c r="S256" s="69">
        <f>'FA-Exhibit EB-2020-0150'!S255+'FA-Exhibit COVID'!S256+'FA-Exhibit CCVA'!S256</f>
        <v>42249031.867601886</v>
      </c>
      <c r="T256" s="83"/>
      <c r="U256" s="69">
        <f>'FA-Exhibit EB-2020-0150'!U255+'FA-Exhibit COVID'!U256+'FA-Exhibit CCVA'!U256</f>
        <v>42249031.867601886</v>
      </c>
      <c r="V256" s="69"/>
      <c r="W256" s="69">
        <f>'FA-Exhibit EB-2020-0150'!W255+'FA-Exhibit COVID'!W256+'FA-Exhibit CCVA'!W256</f>
        <v>42249031.867601886</v>
      </c>
      <c r="X256" s="84">
        <v>100</v>
      </c>
      <c r="Y256" s="85">
        <f t="shared" ref="Y256:Y260" si="21">1/X256</f>
        <v>0.01</v>
      </c>
      <c r="Z256" s="69">
        <f>'FA-Exhibit EB-2020-0150'!Z255+'FA-Exhibit COVID'!Z256+'FA-Exhibit CCVA'!Z256</f>
        <v>422490.31867601885</v>
      </c>
    </row>
    <row r="257" spans="2:26">
      <c r="B257" s="59">
        <v>1</v>
      </c>
      <c r="C257" s="20">
        <v>1708</v>
      </c>
      <c r="D257" s="21" t="s">
        <v>51</v>
      </c>
      <c r="E257" s="48"/>
      <c r="F257" s="48"/>
      <c r="G257" s="51"/>
      <c r="H257" s="49"/>
      <c r="I257" s="27"/>
      <c r="J257" s="48"/>
      <c r="K257" s="48"/>
      <c r="L257" s="51"/>
      <c r="M257" s="49"/>
      <c r="N257" s="25"/>
      <c r="P257" s="59">
        <v>1</v>
      </c>
      <c r="Q257" s="20">
        <v>1708</v>
      </c>
      <c r="R257" s="21" t="s">
        <v>51</v>
      </c>
      <c r="S257" s="69"/>
      <c r="T257" s="83"/>
      <c r="U257" s="69"/>
      <c r="V257" s="69"/>
      <c r="W257" s="69"/>
      <c r="X257" s="84"/>
      <c r="Y257" s="85"/>
      <c r="Z257" s="86"/>
    </row>
    <row r="258" spans="2:26" ht="15" customHeight="1">
      <c r="B258" s="59">
        <v>47</v>
      </c>
      <c r="C258" s="20">
        <v>1715</v>
      </c>
      <c r="D258" s="21" t="s">
        <v>53</v>
      </c>
      <c r="E258" s="48"/>
      <c r="F258" s="48"/>
      <c r="G258" s="51"/>
      <c r="H258" s="49"/>
      <c r="I258" s="27"/>
      <c r="J258" s="48"/>
      <c r="K258" s="48"/>
      <c r="L258" s="51"/>
      <c r="M258" s="49"/>
      <c r="N258" s="25"/>
      <c r="P258" s="59">
        <v>47</v>
      </c>
      <c r="Q258" s="20">
        <v>1715</v>
      </c>
      <c r="R258" s="21" t="s">
        <v>53</v>
      </c>
      <c r="S258" s="69"/>
      <c r="T258" s="83"/>
      <c r="U258" s="69"/>
      <c r="V258" s="69"/>
      <c r="W258" s="69"/>
      <c r="X258" s="84"/>
      <c r="Y258" s="85"/>
      <c r="Z258" s="86"/>
    </row>
    <row r="259" spans="2:26">
      <c r="B259" s="59">
        <v>47</v>
      </c>
      <c r="C259" s="20">
        <v>1720</v>
      </c>
      <c r="D259" s="21" t="s">
        <v>54</v>
      </c>
      <c r="E259" s="48">
        <f>'FA-Exhibit EB-2020-0150'!E258+'FA-Exhibit COVID'!E259+'FA-Exhibit CCVA'!E259</f>
        <v>699635158.46696866</v>
      </c>
      <c r="F259" s="48">
        <f>'FA-Exhibit EB-2020-0150'!F258+'FA-Exhibit COVID'!F259+'FA-Exhibit CCVA'!F259</f>
        <v>640000</v>
      </c>
      <c r="G259" s="51"/>
      <c r="H259" s="49">
        <f>E259+F259+G259</f>
        <v>700275158.46696866</v>
      </c>
      <c r="I259" s="27"/>
      <c r="J259" s="48">
        <f>'FA-Exhibit EB-2020-0150'!J258+'FA-Exhibit COVID'!J259+'FA-Exhibit CCVA'!J259</f>
        <v>21350213.1753796</v>
      </c>
      <c r="K259" s="48">
        <f>'FA-Exhibit EB-2020-0150'!K258+'FA-Exhibit COVID'!K259+'FA-Exhibit CCVA'!K259</f>
        <v>7777279.5385218738</v>
      </c>
      <c r="L259" s="51"/>
      <c r="M259" s="49">
        <f>J259+K259-L259</f>
        <v>29127492.713901475</v>
      </c>
      <c r="N259" s="25">
        <f>H259-M259</f>
        <v>671147665.75306714</v>
      </c>
      <c r="P259" s="59">
        <v>47</v>
      </c>
      <c r="Q259" s="20">
        <v>1720</v>
      </c>
      <c r="R259" s="21" t="s">
        <v>54</v>
      </c>
      <c r="S259" s="69">
        <f>'FA-Exhibit EB-2020-0150'!S258+'FA-Exhibit COVID'!S259+'FA-Exhibit CCVA'!S259</f>
        <v>699635158.46696866</v>
      </c>
      <c r="T259" s="83"/>
      <c r="U259" s="69">
        <f>'FA-Exhibit EB-2020-0150'!U258+'FA-Exhibit COVID'!U259+'FA-Exhibit CCVA'!U259</f>
        <v>699635158.46696866</v>
      </c>
      <c r="V259" s="69">
        <f>'FA-Exhibit EB-2020-0150'!V258+'FA-Exhibit COVID'!V259+'FA-Exhibit CCVA'!V259</f>
        <v>640000</v>
      </c>
      <c r="W259" s="69">
        <f>'FA-Exhibit EB-2020-0150'!W258+'FA-Exhibit COVID'!W259+'FA-Exhibit CCVA'!W259</f>
        <v>699955158.46696866</v>
      </c>
      <c r="X259" s="84">
        <v>90</v>
      </c>
      <c r="Y259" s="85">
        <f t="shared" si="21"/>
        <v>1.1111111111111112E-2</v>
      </c>
      <c r="Z259" s="69">
        <f>'FA-Exhibit EB-2020-0150'!Z258+'FA-Exhibit COVID'!Z259+'FA-Exhibit CCVA'!Z259</f>
        <v>7777279.5385218738</v>
      </c>
    </row>
    <row r="260" spans="2:26">
      <c r="B260" s="59">
        <v>47</v>
      </c>
      <c r="C260" s="20">
        <v>1730</v>
      </c>
      <c r="D260" s="21" t="s">
        <v>55</v>
      </c>
      <c r="E260" s="48">
        <f>'FA-Exhibit EB-2020-0150'!E259+'FA-Exhibit COVID'!E260+'FA-Exhibit CCVA'!E260</f>
        <v>195003226.83308825</v>
      </c>
      <c r="F260" s="48">
        <f>'FA-Exhibit EB-2020-0150'!F259+'FA-Exhibit COVID'!F260+'FA-Exhibit CCVA'!F260</f>
        <v>0</v>
      </c>
      <c r="G260" s="51"/>
      <c r="H260" s="49">
        <f>E260+F260+G260</f>
        <v>195003226.83308825</v>
      </c>
      <c r="I260" s="27"/>
      <c r="J260" s="48">
        <f>'FA-Exhibit EB-2020-0150'!J259+'FA-Exhibit COVID'!J260+'FA-Exhibit CCVA'!J260</f>
        <v>8246880.4179079253</v>
      </c>
      <c r="K260" s="48">
        <f>'FA-Exhibit EB-2020-0150'!K259+'FA-Exhibit COVID'!K260+'FA-Exhibit CCVA'!K260</f>
        <v>2998865.6065119728</v>
      </c>
      <c r="L260" s="51"/>
      <c r="M260" s="49">
        <f>J260+K260-L260</f>
        <v>11245746.024419898</v>
      </c>
      <c r="N260" s="25">
        <f>H260-M260</f>
        <v>183757480.80866835</v>
      </c>
      <c r="P260" s="59">
        <v>47</v>
      </c>
      <c r="Q260" s="20">
        <v>1730</v>
      </c>
      <c r="R260" s="21" t="s">
        <v>55</v>
      </c>
      <c r="S260" s="69">
        <f>'FA-Exhibit EB-2020-0150'!S259+'FA-Exhibit COVID'!S260+'FA-Exhibit CCVA'!S260</f>
        <v>195003226.83308825</v>
      </c>
      <c r="T260" s="83"/>
      <c r="U260" s="69">
        <f>'FA-Exhibit EB-2020-0150'!U259+'FA-Exhibit COVID'!U260+'FA-Exhibit CCVA'!U260</f>
        <v>195003226.83308825</v>
      </c>
      <c r="V260" s="69">
        <f>'FA-Exhibit EB-2020-0150'!V259+'FA-Exhibit COVID'!V260+'FA-Exhibit CCVA'!V260</f>
        <v>0</v>
      </c>
      <c r="W260" s="69">
        <f>'FA-Exhibit EB-2020-0150'!W259+'FA-Exhibit COVID'!W260+'FA-Exhibit CCVA'!W260</f>
        <v>195003226.83308825</v>
      </c>
      <c r="X260" s="84">
        <f>AVERAGE('FA-Exhibit EB-2020-0150'!X259,'FA-Exhibit COVID'!X260,'FA-Exhibit CCVA'!X260)</f>
        <v>65.004231742674051</v>
      </c>
      <c r="Y260" s="85">
        <f t="shared" si="21"/>
        <v>1.5383613853919589E-2</v>
      </c>
      <c r="Z260" s="69">
        <f>'FA-Exhibit EB-2020-0150'!Z259+'FA-Exhibit COVID'!Z260+'FA-Exhibit CCVA'!Z260</f>
        <v>2998865.6065119728</v>
      </c>
    </row>
    <row r="261" spans="2:26" ht="15" customHeight="1">
      <c r="B261" s="59">
        <v>47</v>
      </c>
      <c r="C261" s="20">
        <v>1735</v>
      </c>
      <c r="D261" s="21" t="s">
        <v>56</v>
      </c>
      <c r="E261" s="22"/>
      <c r="F261" s="22"/>
      <c r="G261" s="50"/>
      <c r="H261" s="23"/>
      <c r="I261" s="27"/>
      <c r="J261" s="22"/>
      <c r="K261" s="22"/>
      <c r="L261" s="50"/>
      <c r="M261" s="23"/>
      <c r="N261" s="25"/>
      <c r="P261" s="59">
        <v>47</v>
      </c>
      <c r="Q261" s="20">
        <v>1735</v>
      </c>
      <c r="R261" s="21" t="s">
        <v>56</v>
      </c>
      <c r="S261" s="69"/>
      <c r="T261" s="83"/>
      <c r="U261" s="69"/>
      <c r="V261" s="69"/>
      <c r="W261" s="69"/>
      <c r="X261" s="84"/>
      <c r="Y261" s="85"/>
      <c r="Z261" s="86"/>
    </row>
    <row r="262" spans="2:26" ht="15" customHeight="1">
      <c r="B262" s="59">
        <v>47</v>
      </c>
      <c r="C262" s="20">
        <v>1740</v>
      </c>
      <c r="D262" s="21" t="s">
        <v>57</v>
      </c>
      <c r="E262" s="22"/>
      <c r="F262" s="22"/>
      <c r="G262" s="50"/>
      <c r="H262" s="23"/>
      <c r="I262" s="27"/>
      <c r="J262" s="22"/>
      <c r="K262" s="22"/>
      <c r="L262" s="50"/>
      <c r="M262" s="23"/>
      <c r="N262" s="25"/>
      <c r="P262" s="59">
        <v>47</v>
      </c>
      <c r="Q262" s="20">
        <v>1740</v>
      </c>
      <c r="R262" s="21" t="s">
        <v>57</v>
      </c>
      <c r="S262" s="69"/>
      <c r="T262" s="83"/>
      <c r="U262" s="69"/>
      <c r="V262" s="69"/>
      <c r="W262" s="69"/>
      <c r="X262" s="84"/>
      <c r="Y262" s="85"/>
      <c r="Z262" s="86"/>
    </row>
    <row r="263" spans="2:26" ht="14.25">
      <c r="B263" s="59">
        <v>17</v>
      </c>
      <c r="C263" s="20">
        <v>1745</v>
      </c>
      <c r="D263" s="21" t="s">
        <v>58</v>
      </c>
      <c r="E263" s="22"/>
      <c r="F263" s="22"/>
      <c r="G263" s="50"/>
      <c r="H263" s="23"/>
      <c r="I263" s="27"/>
      <c r="J263" s="22"/>
      <c r="K263" s="22"/>
      <c r="L263" s="50"/>
      <c r="M263" s="23"/>
      <c r="N263" s="25"/>
      <c r="P263" s="59">
        <v>17</v>
      </c>
      <c r="Q263" s="20">
        <v>1745</v>
      </c>
      <c r="R263" s="21" t="s">
        <v>58</v>
      </c>
      <c r="S263" s="69"/>
      <c r="T263" s="83"/>
      <c r="U263" s="69"/>
      <c r="V263" s="69"/>
      <c r="W263" s="69"/>
      <c r="X263" s="84"/>
      <c r="Y263" s="85"/>
      <c r="Z263" s="86"/>
    </row>
    <row r="264" spans="2:26" ht="15" hidden="1" customHeight="1" outlineLevel="1">
      <c r="B264" s="19">
        <v>47</v>
      </c>
      <c r="C264" s="20">
        <v>1830</v>
      </c>
      <c r="D264" s="21" t="s">
        <v>59</v>
      </c>
      <c r="E264" s="22"/>
      <c r="F264" s="22"/>
      <c r="G264" s="50"/>
      <c r="H264" s="23"/>
      <c r="I264" s="27"/>
      <c r="J264" s="22"/>
      <c r="K264" s="22"/>
      <c r="L264" s="50"/>
      <c r="M264" s="23"/>
      <c r="N264" s="25"/>
      <c r="P264" s="59">
        <v>47</v>
      </c>
      <c r="Q264" s="20">
        <v>1830</v>
      </c>
      <c r="R264" s="21" t="s">
        <v>59</v>
      </c>
      <c r="S264" s="62"/>
      <c r="T264" s="78"/>
      <c r="U264" s="62"/>
      <c r="V264" s="62"/>
      <c r="W264" s="62"/>
      <c r="X264" s="81"/>
      <c r="Y264" s="80"/>
      <c r="Z264" s="79"/>
    </row>
    <row r="265" spans="2:26" ht="14.1" hidden="1" customHeight="1" outlineLevel="1">
      <c r="B265" s="19">
        <v>47</v>
      </c>
      <c r="C265" s="20">
        <v>1835</v>
      </c>
      <c r="D265" s="21" t="s">
        <v>60</v>
      </c>
      <c r="E265" s="22"/>
      <c r="F265" s="22"/>
      <c r="G265" s="50"/>
      <c r="H265" s="23"/>
      <c r="I265" s="27"/>
      <c r="J265" s="22"/>
      <c r="K265" s="22"/>
      <c r="L265" s="50"/>
      <c r="M265" s="23"/>
      <c r="N265" s="25"/>
      <c r="P265" s="59">
        <v>47</v>
      </c>
      <c r="Q265" s="20">
        <v>1835</v>
      </c>
      <c r="R265" s="21" t="s">
        <v>60</v>
      </c>
      <c r="S265" s="62"/>
      <c r="T265" s="78"/>
      <c r="U265" s="62"/>
      <c r="V265" s="62"/>
      <c r="W265" s="62"/>
      <c r="X265" s="81"/>
      <c r="Y265" s="80"/>
      <c r="Z265" s="79"/>
    </row>
    <row r="266" spans="2:26" ht="15" hidden="1" customHeight="1" outlineLevel="1">
      <c r="B266" s="19" t="s">
        <v>49</v>
      </c>
      <c r="C266" s="20">
        <v>1905</v>
      </c>
      <c r="D266" s="21" t="s">
        <v>50</v>
      </c>
      <c r="E266" s="22"/>
      <c r="F266" s="22"/>
      <c r="G266" s="50"/>
      <c r="H266" s="23"/>
      <c r="I266" s="27"/>
      <c r="J266" s="22"/>
      <c r="K266" s="22"/>
      <c r="L266" s="50"/>
      <c r="M266" s="23"/>
      <c r="N266" s="25"/>
      <c r="P266" s="59" t="s">
        <v>49</v>
      </c>
      <c r="Q266" s="20">
        <v>1905</v>
      </c>
      <c r="R266" s="21" t="s">
        <v>50</v>
      </c>
      <c r="S266" s="62"/>
      <c r="T266" s="78"/>
      <c r="U266" s="62"/>
      <c r="V266" s="62"/>
      <c r="W266" s="62"/>
      <c r="X266" s="81"/>
      <c r="Y266" s="80"/>
      <c r="Z266" s="79"/>
    </row>
    <row r="267" spans="2:26" ht="15" hidden="1" customHeight="1" outlineLevel="1">
      <c r="B267" s="19">
        <v>47</v>
      </c>
      <c r="C267" s="20">
        <v>1908</v>
      </c>
      <c r="D267" s="21" t="s">
        <v>61</v>
      </c>
      <c r="E267" s="22"/>
      <c r="F267" s="22"/>
      <c r="G267" s="50"/>
      <c r="H267" s="23"/>
      <c r="I267" s="27"/>
      <c r="J267" s="22"/>
      <c r="K267" s="22"/>
      <c r="L267" s="50"/>
      <c r="M267" s="23"/>
      <c r="N267" s="25"/>
      <c r="P267" s="59">
        <v>47</v>
      </c>
      <c r="Q267" s="20">
        <v>1908</v>
      </c>
      <c r="R267" s="21" t="s">
        <v>61</v>
      </c>
      <c r="S267" s="62"/>
      <c r="T267" s="78"/>
      <c r="U267" s="62"/>
      <c r="V267" s="62"/>
      <c r="W267" s="62"/>
      <c r="X267" s="81"/>
      <c r="Y267" s="80"/>
      <c r="Z267" s="79"/>
    </row>
    <row r="268" spans="2:26" ht="15" hidden="1" customHeight="1" outlineLevel="1">
      <c r="B268" s="19">
        <v>13</v>
      </c>
      <c r="C268" s="20">
        <v>1910</v>
      </c>
      <c r="D268" s="21" t="s">
        <v>62</v>
      </c>
      <c r="E268" s="22"/>
      <c r="F268" s="22"/>
      <c r="G268" s="50"/>
      <c r="H268" s="23"/>
      <c r="I268" s="27"/>
      <c r="J268" s="22"/>
      <c r="K268" s="22"/>
      <c r="L268" s="50"/>
      <c r="M268" s="23"/>
      <c r="N268" s="25"/>
      <c r="P268" s="59">
        <v>13</v>
      </c>
      <c r="Q268" s="20">
        <v>1910</v>
      </c>
      <c r="R268" s="21" t="s">
        <v>62</v>
      </c>
      <c r="S268" s="62"/>
      <c r="T268" s="78"/>
      <c r="U268" s="62"/>
      <c r="V268" s="62"/>
      <c r="W268" s="62"/>
      <c r="X268" s="81"/>
      <c r="Y268" s="80"/>
      <c r="Z268" s="79"/>
    </row>
    <row r="269" spans="2:26" ht="15" hidden="1" customHeight="1" outlineLevel="1">
      <c r="B269" s="19">
        <v>8</v>
      </c>
      <c r="C269" s="20">
        <v>1915</v>
      </c>
      <c r="D269" s="21" t="s">
        <v>63</v>
      </c>
      <c r="E269" s="22"/>
      <c r="F269" s="22"/>
      <c r="G269" s="50"/>
      <c r="H269" s="23"/>
      <c r="I269" s="27"/>
      <c r="J269" s="22"/>
      <c r="K269" s="22"/>
      <c r="L269" s="50"/>
      <c r="M269" s="23"/>
      <c r="N269" s="25"/>
      <c r="P269" s="59">
        <v>8</v>
      </c>
      <c r="Q269" s="20">
        <v>1915</v>
      </c>
      <c r="R269" s="21" t="s">
        <v>63</v>
      </c>
      <c r="S269" s="62"/>
      <c r="T269" s="78"/>
      <c r="U269" s="62"/>
      <c r="V269" s="62"/>
      <c r="W269" s="62"/>
      <c r="X269" s="81"/>
      <c r="Y269" s="80"/>
      <c r="Z269" s="79"/>
    </row>
    <row r="270" spans="2:26" ht="15" hidden="1" customHeight="1" outlineLevel="1">
      <c r="B270" s="19">
        <v>10</v>
      </c>
      <c r="C270" s="20">
        <v>1920</v>
      </c>
      <c r="D270" s="21" t="s">
        <v>64</v>
      </c>
      <c r="E270" s="22"/>
      <c r="F270" s="22"/>
      <c r="G270" s="50"/>
      <c r="H270" s="23"/>
      <c r="I270" s="27"/>
      <c r="J270" s="22"/>
      <c r="K270" s="22"/>
      <c r="L270" s="50"/>
      <c r="M270" s="23"/>
      <c r="N270" s="25"/>
      <c r="P270" s="59">
        <v>10</v>
      </c>
      <c r="Q270" s="20">
        <v>1920</v>
      </c>
      <c r="R270" s="21" t="s">
        <v>64</v>
      </c>
      <c r="S270" s="62"/>
      <c r="T270" s="78"/>
      <c r="U270" s="62"/>
      <c r="V270" s="62"/>
      <c r="W270" s="62"/>
      <c r="X270" s="81"/>
      <c r="Y270" s="80"/>
      <c r="Z270" s="79"/>
    </row>
    <row r="271" spans="2:26" ht="15" hidden="1" customHeight="1" outlineLevel="1">
      <c r="B271" s="19">
        <v>50</v>
      </c>
      <c r="C271" s="28">
        <v>1925</v>
      </c>
      <c r="D271" s="21" t="s">
        <v>65</v>
      </c>
      <c r="E271" s="22"/>
      <c r="F271" s="22"/>
      <c r="G271" s="50"/>
      <c r="H271" s="23"/>
      <c r="I271" s="27"/>
      <c r="J271" s="22"/>
      <c r="K271" s="22"/>
      <c r="L271" s="50"/>
      <c r="M271" s="23"/>
      <c r="N271" s="25"/>
      <c r="P271" s="59">
        <v>50</v>
      </c>
      <c r="Q271" s="28">
        <v>1925</v>
      </c>
      <c r="R271" s="21" t="s">
        <v>65</v>
      </c>
      <c r="S271" s="62"/>
      <c r="T271" s="78"/>
      <c r="U271" s="62"/>
      <c r="V271" s="62"/>
      <c r="W271" s="62"/>
      <c r="X271" s="81"/>
      <c r="Y271" s="80"/>
      <c r="Z271" s="79"/>
    </row>
    <row r="272" spans="2:26" ht="15" hidden="1" customHeight="1" outlineLevel="1">
      <c r="B272" s="19">
        <v>10</v>
      </c>
      <c r="C272" s="20">
        <v>1930</v>
      </c>
      <c r="D272" s="21" t="s">
        <v>66</v>
      </c>
      <c r="E272" s="22"/>
      <c r="F272" s="22"/>
      <c r="G272" s="50"/>
      <c r="H272" s="23"/>
      <c r="I272" s="27"/>
      <c r="J272" s="22"/>
      <c r="K272" s="22"/>
      <c r="L272" s="50"/>
      <c r="M272" s="23"/>
      <c r="N272" s="25"/>
      <c r="P272" s="59">
        <v>10</v>
      </c>
      <c r="Q272" s="20">
        <v>1930</v>
      </c>
      <c r="R272" s="21" t="s">
        <v>66</v>
      </c>
      <c r="S272" s="62"/>
      <c r="T272" s="78"/>
      <c r="U272" s="62"/>
      <c r="V272" s="62"/>
      <c r="W272" s="62"/>
      <c r="X272" s="81"/>
      <c r="Y272" s="80"/>
      <c r="Z272" s="79"/>
    </row>
    <row r="273" spans="2:26" ht="15" hidden="1" customHeight="1" outlineLevel="1">
      <c r="B273" s="19">
        <v>8</v>
      </c>
      <c r="C273" s="20">
        <v>1935</v>
      </c>
      <c r="D273" s="21" t="s">
        <v>67</v>
      </c>
      <c r="E273" s="22"/>
      <c r="F273" s="22"/>
      <c r="G273" s="50"/>
      <c r="H273" s="23"/>
      <c r="I273" s="27"/>
      <c r="J273" s="22"/>
      <c r="K273" s="22"/>
      <c r="L273" s="50"/>
      <c r="M273" s="23"/>
      <c r="N273" s="25"/>
      <c r="P273" s="59">
        <v>8</v>
      </c>
      <c r="Q273" s="20">
        <v>1935</v>
      </c>
      <c r="R273" s="21" t="s">
        <v>67</v>
      </c>
      <c r="S273" s="62"/>
      <c r="T273" s="78"/>
      <c r="U273" s="62"/>
      <c r="V273" s="62"/>
      <c r="W273" s="62"/>
      <c r="X273" s="81"/>
      <c r="Y273" s="80"/>
      <c r="Z273" s="79"/>
    </row>
    <row r="274" spans="2:26" ht="15" hidden="1" customHeight="1" outlineLevel="1">
      <c r="B274" s="19">
        <v>8</v>
      </c>
      <c r="C274" s="20">
        <v>1940</v>
      </c>
      <c r="D274" s="21" t="s">
        <v>68</v>
      </c>
      <c r="E274" s="22"/>
      <c r="F274" s="22"/>
      <c r="G274" s="50"/>
      <c r="H274" s="23"/>
      <c r="I274" s="27"/>
      <c r="J274" s="22"/>
      <c r="K274" s="22"/>
      <c r="L274" s="50"/>
      <c r="M274" s="23"/>
      <c r="N274" s="25"/>
      <c r="P274" s="59">
        <v>8</v>
      </c>
      <c r="Q274" s="20">
        <v>1940</v>
      </c>
      <c r="R274" s="21" t="s">
        <v>68</v>
      </c>
      <c r="S274" s="62"/>
      <c r="T274" s="78"/>
      <c r="U274" s="62"/>
      <c r="V274" s="62"/>
      <c r="W274" s="62"/>
      <c r="X274" s="81"/>
      <c r="Y274" s="80"/>
      <c r="Z274" s="79"/>
    </row>
    <row r="275" spans="2:26" ht="15" hidden="1" customHeight="1" outlineLevel="1">
      <c r="B275" s="19">
        <v>8</v>
      </c>
      <c r="C275" s="20">
        <v>1945</v>
      </c>
      <c r="D275" s="21" t="s">
        <v>69</v>
      </c>
      <c r="E275" s="22"/>
      <c r="F275" s="22"/>
      <c r="G275" s="50"/>
      <c r="H275" s="23"/>
      <c r="I275" s="27"/>
      <c r="J275" s="22"/>
      <c r="K275" s="22"/>
      <c r="L275" s="50"/>
      <c r="M275" s="23"/>
      <c r="N275" s="25"/>
      <c r="P275" s="59">
        <v>8</v>
      </c>
      <c r="Q275" s="20">
        <v>1945</v>
      </c>
      <c r="R275" s="21" t="s">
        <v>69</v>
      </c>
      <c r="S275" s="62"/>
      <c r="T275" s="78"/>
      <c r="U275" s="62"/>
      <c r="V275" s="62"/>
      <c r="W275" s="62"/>
      <c r="X275" s="81"/>
      <c r="Y275" s="80"/>
      <c r="Z275" s="79"/>
    </row>
    <row r="276" spans="2:26" ht="15" hidden="1" customHeight="1" outlineLevel="1">
      <c r="B276" s="19">
        <v>8</v>
      </c>
      <c r="C276" s="20">
        <v>1950</v>
      </c>
      <c r="D276" s="21" t="s">
        <v>70</v>
      </c>
      <c r="E276" s="22"/>
      <c r="F276" s="22"/>
      <c r="G276" s="50"/>
      <c r="H276" s="23"/>
      <c r="I276" s="27"/>
      <c r="J276" s="22"/>
      <c r="K276" s="22"/>
      <c r="L276" s="50"/>
      <c r="M276" s="23"/>
      <c r="N276" s="25"/>
      <c r="P276" s="59">
        <v>8</v>
      </c>
      <c r="Q276" s="20">
        <v>1950</v>
      </c>
      <c r="R276" s="21" t="s">
        <v>70</v>
      </c>
      <c r="S276" s="62"/>
      <c r="T276" s="78"/>
      <c r="U276" s="62"/>
      <c r="V276" s="62"/>
      <c r="W276" s="62"/>
      <c r="X276" s="81"/>
      <c r="Y276" s="80"/>
      <c r="Z276" s="79"/>
    </row>
    <row r="277" spans="2:26" ht="15" hidden="1" customHeight="1" outlineLevel="1">
      <c r="B277" s="19">
        <v>8</v>
      </c>
      <c r="C277" s="20">
        <v>1955</v>
      </c>
      <c r="D277" s="21" t="s">
        <v>71</v>
      </c>
      <c r="E277" s="22"/>
      <c r="F277" s="22"/>
      <c r="G277" s="50"/>
      <c r="H277" s="23"/>
      <c r="I277" s="27"/>
      <c r="J277" s="22"/>
      <c r="K277" s="22"/>
      <c r="L277" s="50"/>
      <c r="M277" s="23"/>
      <c r="N277" s="25"/>
      <c r="P277" s="59">
        <v>8</v>
      </c>
      <c r="Q277" s="20">
        <v>1955</v>
      </c>
      <c r="R277" s="21" t="s">
        <v>71</v>
      </c>
      <c r="S277" s="62"/>
      <c r="T277" s="78"/>
      <c r="U277" s="62"/>
      <c r="V277" s="62"/>
      <c r="W277" s="62"/>
      <c r="X277" s="81"/>
      <c r="Y277" s="80"/>
      <c r="Z277" s="79"/>
    </row>
    <row r="278" spans="2:26" ht="14.1" hidden="1" customHeight="1" outlineLevel="1">
      <c r="B278" s="19">
        <v>8</v>
      </c>
      <c r="C278" s="20">
        <v>1960</v>
      </c>
      <c r="D278" s="21" t="s">
        <v>72</v>
      </c>
      <c r="E278" s="22"/>
      <c r="F278" s="22"/>
      <c r="G278" s="50"/>
      <c r="H278" s="23"/>
      <c r="I278" s="27"/>
      <c r="J278" s="22"/>
      <c r="K278" s="22"/>
      <c r="L278" s="50"/>
      <c r="M278" s="23"/>
      <c r="N278" s="25"/>
      <c r="P278" s="59">
        <v>8</v>
      </c>
      <c r="Q278" s="20">
        <v>1960</v>
      </c>
      <c r="R278" s="21" t="s">
        <v>72</v>
      </c>
      <c r="S278" s="62"/>
      <c r="T278" s="78"/>
      <c r="U278" s="62"/>
      <c r="V278" s="62"/>
      <c r="W278" s="62"/>
      <c r="X278" s="81"/>
      <c r="Y278" s="80"/>
      <c r="Z278" s="79"/>
    </row>
    <row r="279" spans="2:26" ht="25.5" hidden="1" customHeight="1" outlineLevel="1">
      <c r="B279" s="30">
        <v>47</v>
      </c>
      <c r="C279" s="20">
        <v>1970</v>
      </c>
      <c r="D279" s="21" t="s">
        <v>73</v>
      </c>
      <c r="E279" s="22"/>
      <c r="F279" s="22"/>
      <c r="G279" s="50"/>
      <c r="H279" s="23"/>
      <c r="I279" s="27"/>
      <c r="J279" s="22"/>
      <c r="K279" s="22"/>
      <c r="L279" s="50"/>
      <c r="M279" s="23"/>
      <c r="N279" s="25"/>
      <c r="P279" s="72">
        <v>47</v>
      </c>
      <c r="Q279" s="20">
        <v>1970</v>
      </c>
      <c r="R279" s="21" t="s">
        <v>73</v>
      </c>
      <c r="S279" s="62"/>
      <c r="T279" s="78"/>
      <c r="U279" s="62"/>
      <c r="V279" s="62"/>
      <c r="W279" s="62"/>
      <c r="X279" s="81"/>
      <c r="Y279" s="80"/>
      <c r="Z279" s="79"/>
    </row>
    <row r="280" spans="2:26" ht="25.5" hidden="1" customHeight="1" outlineLevel="1">
      <c r="B280" s="19">
        <v>47</v>
      </c>
      <c r="C280" s="20">
        <v>1975</v>
      </c>
      <c r="D280" s="21" t="s">
        <v>74</v>
      </c>
      <c r="E280" s="22"/>
      <c r="F280" s="22"/>
      <c r="G280" s="50"/>
      <c r="H280" s="23"/>
      <c r="I280" s="27"/>
      <c r="J280" s="22"/>
      <c r="K280" s="22"/>
      <c r="L280" s="50"/>
      <c r="M280" s="23"/>
      <c r="N280" s="25"/>
      <c r="P280" s="59">
        <v>47</v>
      </c>
      <c r="Q280" s="20">
        <v>1975</v>
      </c>
      <c r="R280" s="21" t="s">
        <v>74</v>
      </c>
      <c r="S280" s="62"/>
      <c r="T280" s="78"/>
      <c r="U280" s="62"/>
      <c r="V280" s="62"/>
      <c r="W280" s="62"/>
      <c r="X280" s="81"/>
      <c r="Y280" s="80"/>
      <c r="Z280" s="79"/>
    </row>
    <row r="281" spans="2:26" ht="15" hidden="1" customHeight="1" outlineLevel="1">
      <c r="B281" s="19">
        <v>47</v>
      </c>
      <c r="C281" s="20">
        <v>1980</v>
      </c>
      <c r="D281" s="21" t="s">
        <v>75</v>
      </c>
      <c r="E281" s="22"/>
      <c r="F281" s="22"/>
      <c r="G281" s="50"/>
      <c r="H281" s="23"/>
      <c r="I281" s="27"/>
      <c r="J281" s="22"/>
      <c r="K281" s="22"/>
      <c r="L281" s="50"/>
      <c r="M281" s="23"/>
      <c r="N281" s="25"/>
      <c r="P281" s="59">
        <v>47</v>
      </c>
      <c r="Q281" s="20">
        <v>1980</v>
      </c>
      <c r="R281" s="21" t="s">
        <v>75</v>
      </c>
      <c r="S281" s="62"/>
      <c r="T281" s="78"/>
      <c r="U281" s="62"/>
      <c r="V281" s="62"/>
      <c r="W281" s="62"/>
      <c r="X281" s="81"/>
      <c r="Y281" s="80"/>
      <c r="Z281" s="79"/>
    </row>
    <row r="282" spans="2:26" ht="15" hidden="1" customHeight="1" outlineLevel="1">
      <c r="B282" s="19">
        <v>47</v>
      </c>
      <c r="C282" s="20">
        <v>1985</v>
      </c>
      <c r="D282" s="21" t="s">
        <v>76</v>
      </c>
      <c r="E282" s="22"/>
      <c r="F282" s="22"/>
      <c r="G282" s="50"/>
      <c r="H282" s="23"/>
      <c r="I282" s="27"/>
      <c r="J282" s="22"/>
      <c r="K282" s="22"/>
      <c r="L282" s="50"/>
      <c r="M282" s="23"/>
      <c r="N282" s="25"/>
      <c r="P282" s="59">
        <v>47</v>
      </c>
      <c r="Q282" s="20">
        <v>1985</v>
      </c>
      <c r="R282" s="21" t="s">
        <v>76</v>
      </c>
      <c r="S282" s="62"/>
      <c r="T282" s="78"/>
      <c r="U282" s="62"/>
      <c r="V282" s="62"/>
      <c r="W282" s="62"/>
      <c r="X282" s="81"/>
      <c r="Y282" s="80"/>
      <c r="Z282" s="79"/>
    </row>
    <row r="283" spans="2:26" ht="15" hidden="1" customHeight="1" outlineLevel="1">
      <c r="B283" s="30">
        <v>47</v>
      </c>
      <c r="C283" s="20">
        <v>1990</v>
      </c>
      <c r="D283" s="31" t="s">
        <v>77</v>
      </c>
      <c r="E283" s="22"/>
      <c r="F283" s="22"/>
      <c r="G283" s="50"/>
      <c r="H283" s="23"/>
      <c r="I283" s="27"/>
      <c r="J283" s="22"/>
      <c r="K283" s="22"/>
      <c r="L283" s="50"/>
      <c r="M283" s="23"/>
      <c r="N283" s="25"/>
      <c r="P283" s="72">
        <v>47</v>
      </c>
      <c r="Q283" s="20">
        <v>1990</v>
      </c>
      <c r="R283" s="31" t="s">
        <v>77</v>
      </c>
      <c r="S283" s="62"/>
      <c r="T283" s="78"/>
      <c r="U283" s="62"/>
      <c r="V283" s="62"/>
      <c r="W283" s="62"/>
      <c r="X283" s="81"/>
      <c r="Y283" s="80"/>
      <c r="Z283" s="79"/>
    </row>
    <row r="284" spans="2:26" ht="15" hidden="1" customHeight="1" outlineLevel="1">
      <c r="B284" s="19">
        <v>47</v>
      </c>
      <c r="C284" s="20">
        <v>1995</v>
      </c>
      <c r="D284" s="21" t="s">
        <v>78</v>
      </c>
      <c r="E284" s="22"/>
      <c r="F284" s="22"/>
      <c r="G284" s="50"/>
      <c r="H284" s="23"/>
      <c r="I284" s="27"/>
      <c r="J284" s="22"/>
      <c r="K284" s="22"/>
      <c r="L284" s="50"/>
      <c r="M284" s="23"/>
      <c r="N284" s="25"/>
      <c r="P284" s="59">
        <v>47</v>
      </c>
      <c r="Q284" s="20">
        <v>1995</v>
      </c>
      <c r="R284" s="21" t="s">
        <v>78</v>
      </c>
      <c r="S284" s="62"/>
      <c r="T284" s="78"/>
      <c r="U284" s="62"/>
      <c r="V284" s="62"/>
      <c r="W284" s="62"/>
      <c r="X284" s="81"/>
      <c r="Y284" s="80"/>
      <c r="Z284" s="79"/>
    </row>
    <row r="285" spans="2:26" ht="15" hidden="1" customHeight="1" outlineLevel="1">
      <c r="B285" s="19">
        <v>47</v>
      </c>
      <c r="C285" s="20">
        <v>2440</v>
      </c>
      <c r="D285" s="21" t="s">
        <v>79</v>
      </c>
      <c r="E285" s="22"/>
      <c r="F285" s="22"/>
      <c r="G285" s="50"/>
      <c r="H285" s="23"/>
      <c r="J285" s="22"/>
      <c r="K285" s="22"/>
      <c r="L285" s="50"/>
      <c r="M285" s="23"/>
      <c r="N285" s="25"/>
      <c r="P285" s="59">
        <v>47</v>
      </c>
      <c r="Q285" s="20">
        <v>2440</v>
      </c>
      <c r="R285" s="21" t="s">
        <v>79</v>
      </c>
      <c r="S285" s="62"/>
      <c r="T285" s="78"/>
      <c r="U285" s="62"/>
      <c r="V285" s="62"/>
      <c r="W285" s="62"/>
      <c r="X285" s="81"/>
      <c r="Y285" s="80"/>
      <c r="Z285" s="79"/>
    </row>
    <row r="286" spans="2:26" ht="15" collapsed="1">
      <c r="B286" s="32"/>
      <c r="C286" s="33"/>
      <c r="D286" s="34"/>
      <c r="E286" s="34"/>
      <c r="F286" s="34"/>
      <c r="G286" s="58"/>
      <c r="H286" s="23"/>
      <c r="J286" s="34"/>
      <c r="K286" s="22"/>
      <c r="L286" s="50"/>
      <c r="M286" s="23"/>
      <c r="N286" s="25"/>
      <c r="P286" s="32"/>
      <c r="Q286" s="33"/>
      <c r="R286" s="73" t="s">
        <v>80</v>
      </c>
      <c r="S286" s="36">
        <f>SUM(S248:S285)</f>
        <v>936887417.16765881</v>
      </c>
      <c r="T286" s="36">
        <f t="shared" ref="T286:W286" si="22">SUM(T248:T285)</f>
        <v>0</v>
      </c>
      <c r="U286" s="36">
        <f t="shared" si="22"/>
        <v>936887417.16765881</v>
      </c>
      <c r="V286" s="36">
        <f t="shared" si="22"/>
        <v>640000</v>
      </c>
      <c r="W286" s="36">
        <f t="shared" si="22"/>
        <v>937207417.16765881</v>
      </c>
      <c r="X286" s="77"/>
      <c r="Y286" s="82"/>
      <c r="Z286" s="36">
        <f t="shared" ref="Z286" si="23">SUM(Z248:Z285)</f>
        <v>11198635.463709865</v>
      </c>
    </row>
    <row r="287" spans="2:26">
      <c r="B287" s="32"/>
      <c r="C287" s="33"/>
      <c r="D287" s="35" t="s">
        <v>81</v>
      </c>
      <c r="E287" s="36">
        <f>SUM(E248:E286)</f>
        <v>936887417.16765881</v>
      </c>
      <c r="F287" s="36">
        <f>SUM(F248:F286)</f>
        <v>640000</v>
      </c>
      <c r="G287" s="36">
        <f>SUM(G248:G286)</f>
        <v>0</v>
      </c>
      <c r="H287" s="36">
        <f>SUM(H248:H286)</f>
        <v>937527417.16765881</v>
      </c>
      <c r="I287" s="35"/>
      <c r="J287" s="36">
        <f>SUM(J248:J286)</f>
        <v>30758941.969646581</v>
      </c>
      <c r="K287" s="36">
        <f>SUM(K248:K286)</f>
        <v>11198635.463709865</v>
      </c>
      <c r="L287" s="36">
        <f>SUM(L248:L285)</f>
        <v>0</v>
      </c>
      <c r="M287" s="36">
        <f>SUM(M248:M286)</f>
        <v>41957577.433356442</v>
      </c>
      <c r="N287" s="25">
        <f>SUM(N248:N286)</f>
        <v>895569839.73430228</v>
      </c>
    </row>
    <row r="288" spans="2:26" ht="38.25">
      <c r="B288" s="32"/>
      <c r="C288" s="33"/>
      <c r="D288" s="37" t="s">
        <v>82</v>
      </c>
      <c r="E288" s="25"/>
      <c r="F288" s="52"/>
      <c r="G288" s="52"/>
      <c r="H288" s="23"/>
      <c r="I288" s="26"/>
      <c r="J288" s="52"/>
      <c r="K288" s="52"/>
      <c r="L288" s="52"/>
      <c r="M288" s="23">
        <f>J288+K288+L288</f>
        <v>0</v>
      </c>
      <c r="N288" s="25">
        <f>H288-M288</f>
        <v>0</v>
      </c>
    </row>
    <row r="289" spans="2:14" ht="25.5">
      <c r="B289" s="32"/>
      <c r="C289" s="33"/>
      <c r="D289" s="38" t="s">
        <v>83</v>
      </c>
      <c r="E289" s="25"/>
      <c r="F289" s="52"/>
      <c r="G289" s="52"/>
      <c r="H289" s="23"/>
      <c r="I289" s="26"/>
      <c r="J289" s="52"/>
      <c r="K289" s="52"/>
      <c r="L289" s="52"/>
      <c r="M289" s="23">
        <f>J289+K289+L289</f>
        <v>0</v>
      </c>
      <c r="N289" s="25">
        <f>H289-M289</f>
        <v>0</v>
      </c>
    </row>
    <row r="290" spans="2:14">
      <c r="B290" s="32"/>
      <c r="C290" s="33"/>
      <c r="D290" s="35" t="s">
        <v>84</v>
      </c>
      <c r="E290" s="36">
        <f>SUM(E287:E289)</f>
        <v>936887417.16765881</v>
      </c>
      <c r="F290" s="36">
        <f>SUM(F287:F289)</f>
        <v>640000</v>
      </c>
      <c r="G290" s="36">
        <f>SUM(G287:G289)</f>
        <v>0</v>
      </c>
      <c r="H290" s="36">
        <f>SUM(H287:H289)</f>
        <v>937527417.16765881</v>
      </c>
      <c r="I290" s="35"/>
      <c r="J290" s="36">
        <f>SUM(J287:J289)</f>
        <v>30758941.969646581</v>
      </c>
      <c r="K290" s="36">
        <f>SUM(K287:K289)</f>
        <v>11198635.463709865</v>
      </c>
      <c r="L290" s="36">
        <f>SUM(L287:L289)</f>
        <v>0</v>
      </c>
      <c r="M290" s="36">
        <f>SUM(M287:M289)</f>
        <v>41957577.433356442</v>
      </c>
      <c r="N290" s="25">
        <f>H290-M290</f>
        <v>895569839.7343024</v>
      </c>
    </row>
    <row r="291" spans="2:14" ht="14.25">
      <c r="B291" s="32"/>
      <c r="C291" s="33"/>
      <c r="D291" s="97" t="s">
        <v>85</v>
      </c>
      <c r="E291" s="98"/>
      <c r="F291" s="98"/>
      <c r="G291" s="98"/>
      <c r="H291" s="98"/>
      <c r="I291" s="98"/>
      <c r="J291" s="99"/>
      <c r="K291" s="52"/>
      <c r="L291" s="26"/>
      <c r="M291" s="39"/>
      <c r="N291" s="26"/>
    </row>
    <row r="292" spans="2:14" ht="14.25">
      <c r="B292" s="32"/>
      <c r="C292" s="33"/>
      <c r="D292" s="89" t="s">
        <v>80</v>
      </c>
      <c r="E292" s="90"/>
      <c r="F292" s="90"/>
      <c r="G292" s="90"/>
      <c r="H292" s="90"/>
      <c r="I292" s="90"/>
      <c r="J292" s="91"/>
      <c r="K292" s="35">
        <f>K290+K291</f>
        <v>11198635.463709865</v>
      </c>
      <c r="M292" s="39"/>
      <c r="N292" s="26"/>
    </row>
    <row r="294" spans="2:14">
      <c r="E294" s="40"/>
      <c r="J294" s="3" t="s">
        <v>86</v>
      </c>
    </row>
    <row r="295" spans="2:14" ht="14.25">
      <c r="B295" s="32">
        <v>10</v>
      </c>
      <c r="C295" s="33"/>
      <c r="D295" s="34" t="s">
        <v>87</v>
      </c>
      <c r="E295" s="29"/>
      <c r="J295" s="3" t="s">
        <v>87</v>
      </c>
      <c r="L295" s="56"/>
    </row>
    <row r="296" spans="2:14" ht="14.25">
      <c r="B296" s="32">
        <v>8</v>
      </c>
      <c r="C296" s="33"/>
      <c r="D296" s="34" t="s">
        <v>67</v>
      </c>
      <c r="E296" s="41"/>
      <c r="J296" s="3" t="s">
        <v>67</v>
      </c>
      <c r="L296" s="57"/>
    </row>
    <row r="297" spans="2:14" ht="14.25">
      <c r="J297" s="4" t="s">
        <v>88</v>
      </c>
      <c r="L297" s="42">
        <f>K292-L295-L296</f>
        <v>11198635.463709865</v>
      </c>
      <c r="M297" s="26"/>
    </row>
    <row r="299" spans="2:14" hidden="1" outlineLevel="1">
      <c r="B299" s="43" t="s">
        <v>89</v>
      </c>
    </row>
    <row r="300" spans="2:14" hidden="1" outlineLevel="1">
      <c r="E300" s="26"/>
      <c r="J300" s="26"/>
    </row>
    <row r="301" spans="2:14" hidden="1" outlineLevel="1">
      <c r="B301" s="44">
        <v>1</v>
      </c>
      <c r="C301" s="87" t="s">
        <v>90</v>
      </c>
      <c r="D301" s="87"/>
      <c r="E301" s="87"/>
      <c r="F301" s="87"/>
      <c r="G301" s="87"/>
      <c r="H301" s="87"/>
      <c r="I301" s="87"/>
      <c r="J301" s="87"/>
      <c r="K301" s="87"/>
      <c r="L301" s="87"/>
      <c r="M301" s="87"/>
      <c r="N301" s="87"/>
    </row>
    <row r="302" spans="2:14" hidden="1" outlineLevel="1">
      <c r="B302" s="44"/>
      <c r="C302" s="87"/>
      <c r="D302" s="87"/>
      <c r="E302" s="87"/>
      <c r="F302" s="87"/>
      <c r="G302" s="87"/>
      <c r="H302" s="87"/>
      <c r="I302" s="87"/>
      <c r="J302" s="87"/>
      <c r="K302" s="87"/>
      <c r="L302" s="87"/>
      <c r="M302" s="87"/>
      <c r="N302" s="87"/>
    </row>
    <row r="303" spans="2:14" hidden="1" outlineLevel="1">
      <c r="B303" s="44"/>
      <c r="C303" s="45"/>
      <c r="D303" s="46"/>
      <c r="E303" s="46"/>
      <c r="F303" s="46"/>
      <c r="G303" s="46"/>
      <c r="H303" s="46"/>
      <c r="I303" s="46"/>
      <c r="J303" s="46"/>
      <c r="K303" s="46"/>
      <c r="L303" s="46"/>
      <c r="M303" s="46"/>
      <c r="N303" s="46"/>
    </row>
    <row r="304" spans="2:14" hidden="1" outlineLevel="1">
      <c r="B304" s="44">
        <v>2</v>
      </c>
      <c r="C304" s="87" t="s">
        <v>91</v>
      </c>
      <c r="D304" s="87"/>
      <c r="E304" s="87"/>
      <c r="F304" s="87"/>
      <c r="G304" s="87"/>
      <c r="H304" s="87"/>
      <c r="I304" s="87"/>
      <c r="J304" s="87"/>
      <c r="K304" s="87"/>
      <c r="L304" s="87"/>
      <c r="M304" s="87"/>
      <c r="N304" s="87"/>
    </row>
    <row r="305" spans="2:26" hidden="1" outlineLevel="1">
      <c r="B305" s="44"/>
      <c r="C305" s="87"/>
      <c r="D305" s="87"/>
      <c r="E305" s="87"/>
      <c r="F305" s="87"/>
      <c r="G305" s="87"/>
      <c r="H305" s="87"/>
      <c r="I305" s="87"/>
      <c r="J305" s="87"/>
      <c r="K305" s="87"/>
      <c r="L305" s="87"/>
      <c r="M305" s="87"/>
      <c r="N305" s="87"/>
    </row>
    <row r="306" spans="2:26" hidden="1" outlineLevel="1">
      <c r="B306" s="44"/>
      <c r="C306" s="45"/>
      <c r="D306" s="46"/>
      <c r="E306" s="46"/>
      <c r="F306" s="46"/>
      <c r="G306" s="46"/>
      <c r="H306" s="46"/>
      <c r="I306" s="46"/>
      <c r="J306" s="46"/>
      <c r="K306" s="46"/>
      <c r="L306" s="46"/>
      <c r="M306" s="46"/>
      <c r="N306" s="46"/>
    </row>
    <row r="307" spans="2:26" hidden="1" outlineLevel="1">
      <c r="B307" s="44">
        <v>3</v>
      </c>
      <c r="C307" s="87" t="s">
        <v>92</v>
      </c>
      <c r="D307" s="87"/>
      <c r="E307" s="87"/>
      <c r="F307" s="87"/>
      <c r="G307" s="87"/>
      <c r="H307" s="87"/>
      <c r="I307" s="87"/>
      <c r="J307" s="87"/>
      <c r="K307" s="87"/>
      <c r="L307" s="87"/>
      <c r="M307" s="87"/>
      <c r="N307" s="87"/>
    </row>
    <row r="308" spans="2:26" hidden="1" outlineLevel="1">
      <c r="B308" s="44"/>
      <c r="C308" s="45"/>
      <c r="D308" s="46"/>
      <c r="E308" s="46"/>
      <c r="F308" s="46"/>
      <c r="G308" s="46"/>
      <c r="H308" s="46"/>
      <c r="I308" s="46"/>
      <c r="J308" s="46"/>
      <c r="K308" s="46"/>
      <c r="L308" s="46"/>
      <c r="M308" s="46"/>
      <c r="N308" s="46"/>
    </row>
    <row r="309" spans="2:26" hidden="1" outlineLevel="1">
      <c r="B309" s="44">
        <v>4</v>
      </c>
      <c r="C309" s="47" t="s">
        <v>93</v>
      </c>
      <c r="D309" s="46"/>
      <c r="E309" s="46"/>
      <c r="F309" s="46"/>
      <c r="G309" s="46"/>
      <c r="H309" s="46"/>
      <c r="I309" s="46"/>
      <c r="J309" s="46"/>
      <c r="K309" s="46"/>
      <c r="L309" s="46"/>
      <c r="M309" s="46"/>
      <c r="N309" s="46"/>
    </row>
    <row r="310" spans="2:26" hidden="1" outlineLevel="1">
      <c r="B310" s="44"/>
      <c r="C310" s="45"/>
      <c r="D310" s="46"/>
      <c r="E310" s="46"/>
      <c r="F310" s="46"/>
      <c r="G310" s="46"/>
      <c r="H310" s="46"/>
      <c r="I310" s="46"/>
      <c r="J310" s="46"/>
      <c r="K310" s="46"/>
      <c r="L310" s="46"/>
      <c r="M310" s="46"/>
      <c r="N310" s="46"/>
    </row>
    <row r="311" spans="2:26" hidden="1" outlineLevel="1">
      <c r="B311" s="44">
        <v>5</v>
      </c>
      <c r="C311" s="47" t="s">
        <v>94</v>
      </c>
      <c r="D311" s="46"/>
      <c r="E311" s="46"/>
      <c r="F311" s="46"/>
      <c r="G311" s="46"/>
      <c r="H311" s="46"/>
      <c r="I311" s="46"/>
      <c r="J311" s="46"/>
      <c r="K311" s="46"/>
      <c r="L311" s="46"/>
      <c r="M311" s="46"/>
      <c r="N311" s="46"/>
    </row>
    <row r="312" spans="2:26" hidden="1" outlineLevel="1">
      <c r="B312" s="44"/>
      <c r="C312" s="45"/>
      <c r="D312" s="46"/>
      <c r="E312" s="46"/>
      <c r="F312" s="46"/>
      <c r="G312" s="46"/>
      <c r="H312" s="46"/>
      <c r="I312" s="46"/>
      <c r="J312" s="46"/>
      <c r="K312" s="46"/>
      <c r="L312" s="46"/>
      <c r="M312" s="46"/>
      <c r="N312" s="46"/>
    </row>
    <row r="313" spans="2:26" hidden="1" outlineLevel="1">
      <c r="B313" s="44">
        <v>6</v>
      </c>
      <c r="C313" s="87" t="s">
        <v>95</v>
      </c>
      <c r="D313" s="87"/>
      <c r="E313" s="87"/>
      <c r="F313" s="87"/>
      <c r="G313" s="87"/>
      <c r="H313" s="87"/>
      <c r="I313" s="87"/>
      <c r="J313" s="87"/>
      <c r="K313" s="87"/>
      <c r="L313" s="87"/>
      <c r="M313" s="87"/>
      <c r="N313" s="87"/>
    </row>
    <row r="314" spans="2:26" hidden="1" outlineLevel="1">
      <c r="B314" s="46"/>
      <c r="C314" s="87"/>
      <c r="D314" s="87"/>
      <c r="E314" s="87"/>
      <c r="F314" s="87"/>
      <c r="G314" s="87"/>
      <c r="H314" s="87"/>
      <c r="I314" s="87"/>
      <c r="J314" s="87"/>
      <c r="K314" s="87"/>
      <c r="L314" s="87"/>
      <c r="M314" s="87"/>
      <c r="N314" s="87"/>
    </row>
    <row r="315" spans="2:26" hidden="1" outlineLevel="1">
      <c r="B315" s="46"/>
      <c r="C315" s="87"/>
      <c r="D315" s="87"/>
      <c r="E315" s="87"/>
      <c r="F315" s="87"/>
      <c r="G315" s="87"/>
      <c r="H315" s="87"/>
      <c r="I315" s="87"/>
      <c r="J315" s="87"/>
      <c r="K315" s="87"/>
      <c r="L315" s="87"/>
      <c r="M315" s="87"/>
      <c r="N315" s="87"/>
    </row>
    <row r="316" spans="2:26" hidden="1" outlineLevel="1"/>
    <row r="317" spans="2:26" collapsed="1"/>
    <row r="318" spans="2:26" ht="21">
      <c r="B318" s="88" t="s">
        <v>7</v>
      </c>
      <c r="C318" s="88"/>
      <c r="D318" s="88"/>
      <c r="E318" s="88"/>
      <c r="F318" s="88"/>
      <c r="G318" s="88"/>
      <c r="H318" s="88"/>
      <c r="I318" s="88"/>
      <c r="J318" s="88"/>
      <c r="K318" s="88"/>
      <c r="L318" s="88"/>
      <c r="M318" s="88"/>
      <c r="N318" s="88"/>
      <c r="P318" s="100" t="s">
        <v>8</v>
      </c>
      <c r="Q318" s="100"/>
      <c r="R318" s="100"/>
      <c r="S318" s="100"/>
      <c r="T318" s="100"/>
      <c r="U318" s="100"/>
      <c r="V318" s="100"/>
      <c r="W318" s="100"/>
      <c r="X318" s="100"/>
      <c r="Y318" s="100"/>
      <c r="Z318" s="100"/>
    </row>
    <row r="320" spans="2:26" ht="14.25">
      <c r="F320" s="7" t="s">
        <v>9</v>
      </c>
      <c r="G320" s="8" t="s">
        <v>10</v>
      </c>
      <c r="S320" s="7" t="s">
        <v>9</v>
      </c>
      <c r="T320" s="61" t="s">
        <v>10</v>
      </c>
    </row>
    <row r="321" spans="2:26" ht="15">
      <c r="F321" s="7" t="s">
        <v>11</v>
      </c>
      <c r="G321" s="93" t="s">
        <v>101</v>
      </c>
      <c r="H321" s="93"/>
      <c r="S321" s="7" t="s">
        <v>11</v>
      </c>
      <c r="T321" s="93" t="str">
        <f>G321</f>
        <v>1/1/26 - 12/31/26</v>
      </c>
      <c r="U321" s="93"/>
    </row>
    <row r="323" spans="2:26">
      <c r="E323" s="94" t="s">
        <v>13</v>
      </c>
      <c r="F323" s="95"/>
      <c r="G323" s="95"/>
      <c r="H323" s="96"/>
      <c r="J323" s="9"/>
      <c r="K323" s="10" t="s">
        <v>14</v>
      </c>
      <c r="L323" s="10"/>
      <c r="M323" s="11"/>
      <c r="S323" s="74" t="s">
        <v>15</v>
      </c>
      <c r="T323" s="74" t="s">
        <v>16</v>
      </c>
      <c r="U323" s="74" t="s">
        <v>17</v>
      </c>
      <c r="V323" s="74" t="s">
        <v>18</v>
      </c>
      <c r="W323" s="74" t="s">
        <v>19</v>
      </c>
      <c r="X323" s="74" t="s">
        <v>20</v>
      </c>
      <c r="Y323" s="74" t="s">
        <v>21</v>
      </c>
      <c r="Z323" s="74" t="s">
        <v>99</v>
      </c>
    </row>
    <row r="324" spans="2:26" ht="27">
      <c r="B324" s="12" t="s">
        <v>23</v>
      </c>
      <c r="C324" s="13" t="s">
        <v>24</v>
      </c>
      <c r="D324" s="14" t="s">
        <v>25</v>
      </c>
      <c r="E324" s="15" t="s">
        <v>26</v>
      </c>
      <c r="F324" s="16" t="s">
        <v>27</v>
      </c>
      <c r="G324" s="16" t="s">
        <v>28</v>
      </c>
      <c r="H324" s="12" t="s">
        <v>29</v>
      </c>
      <c r="I324" s="17"/>
      <c r="J324" s="18" t="s">
        <v>26</v>
      </c>
      <c r="K324" s="16" t="s">
        <v>30</v>
      </c>
      <c r="L324" s="16" t="s">
        <v>28</v>
      </c>
      <c r="M324" s="12" t="s">
        <v>29</v>
      </c>
      <c r="N324" s="12" t="s">
        <v>31</v>
      </c>
      <c r="P324" s="75" t="s">
        <v>32</v>
      </c>
      <c r="Q324" s="75" t="s">
        <v>33</v>
      </c>
      <c r="R324" s="75" t="s">
        <v>34</v>
      </c>
      <c r="S324" s="76" t="s">
        <v>35</v>
      </c>
      <c r="T324" s="76" t="s">
        <v>36</v>
      </c>
      <c r="U324" s="76" t="s">
        <v>37</v>
      </c>
      <c r="V324" s="76" t="s">
        <v>38</v>
      </c>
      <c r="W324" s="76" t="s">
        <v>39</v>
      </c>
      <c r="X324" s="76" t="s">
        <v>40</v>
      </c>
      <c r="Y324" s="76" t="s">
        <v>41</v>
      </c>
      <c r="Z324" s="76" t="s">
        <v>42</v>
      </c>
    </row>
    <row r="325" spans="2:26" ht="15" hidden="1" customHeight="1" outlineLevel="1">
      <c r="B325" s="19">
        <v>12</v>
      </c>
      <c r="C325" s="20">
        <v>1610</v>
      </c>
      <c r="D325" s="21" t="s">
        <v>43</v>
      </c>
      <c r="E325" s="22"/>
      <c r="F325" s="22"/>
      <c r="G325" s="50"/>
      <c r="H325" s="23"/>
      <c r="I325" s="24"/>
      <c r="J325" s="22"/>
      <c r="K325" s="22"/>
      <c r="L325" s="50"/>
      <c r="M325" s="23"/>
      <c r="N325" s="25"/>
      <c r="P325" s="59">
        <v>12</v>
      </c>
      <c r="Q325" s="20">
        <v>1610</v>
      </c>
      <c r="R325" s="21" t="s">
        <v>43</v>
      </c>
      <c r="S325" s="62"/>
      <c r="T325" s="78"/>
      <c r="U325" s="62"/>
      <c r="V325" s="62"/>
      <c r="W325" s="62"/>
      <c r="X325" s="81"/>
      <c r="Y325" s="80"/>
      <c r="Z325" s="79"/>
    </row>
    <row r="326" spans="2:26" ht="25.5" hidden="1" customHeight="1" outlineLevel="1">
      <c r="B326" s="19">
        <v>12</v>
      </c>
      <c r="C326" s="20">
        <v>1611</v>
      </c>
      <c r="D326" s="21" t="s">
        <v>44</v>
      </c>
      <c r="E326" s="22"/>
      <c r="F326" s="22"/>
      <c r="G326" s="50"/>
      <c r="H326" s="23"/>
      <c r="I326" s="27"/>
      <c r="J326" s="22"/>
      <c r="K326" s="22"/>
      <c r="L326" s="50"/>
      <c r="M326" s="23"/>
      <c r="N326" s="25"/>
      <c r="P326" s="59">
        <v>12</v>
      </c>
      <c r="Q326" s="20">
        <v>1611</v>
      </c>
      <c r="R326" s="21" t="s">
        <v>44</v>
      </c>
      <c r="S326" s="62"/>
      <c r="T326" s="78"/>
      <c r="U326" s="62"/>
      <c r="V326" s="62"/>
      <c r="W326" s="62"/>
      <c r="X326" s="81"/>
      <c r="Y326" s="80"/>
      <c r="Z326" s="79"/>
    </row>
    <row r="327" spans="2:26" ht="25.5" hidden="1" customHeight="1" outlineLevel="1">
      <c r="B327" s="19" t="s">
        <v>45</v>
      </c>
      <c r="C327" s="20">
        <v>1612</v>
      </c>
      <c r="D327" s="21" t="s">
        <v>46</v>
      </c>
      <c r="E327" s="22"/>
      <c r="F327" s="22"/>
      <c r="G327" s="50"/>
      <c r="H327" s="23"/>
      <c r="I327" s="27"/>
      <c r="J327" s="22"/>
      <c r="K327" s="22"/>
      <c r="L327" s="50"/>
      <c r="M327" s="23"/>
      <c r="N327" s="25"/>
      <c r="P327" s="59" t="s">
        <v>45</v>
      </c>
      <c r="Q327" s="20">
        <v>1612</v>
      </c>
      <c r="R327" s="21" t="s">
        <v>46</v>
      </c>
      <c r="S327" s="62"/>
      <c r="T327" s="78"/>
      <c r="U327" s="62"/>
      <c r="V327" s="62"/>
      <c r="W327" s="62"/>
      <c r="X327" s="81"/>
      <c r="Y327" s="80"/>
      <c r="Z327" s="79"/>
    </row>
    <row r="328" spans="2:26" ht="15" hidden="1" customHeight="1" outlineLevel="1">
      <c r="B328" s="19"/>
      <c r="C328" s="20">
        <v>1665</v>
      </c>
      <c r="D328" s="21" t="s">
        <v>47</v>
      </c>
      <c r="E328" s="22"/>
      <c r="F328" s="22"/>
      <c r="G328" s="50"/>
      <c r="H328" s="23"/>
      <c r="I328" s="27"/>
      <c r="J328" s="22"/>
      <c r="K328" s="22"/>
      <c r="L328" s="50"/>
      <c r="M328" s="23"/>
      <c r="N328" s="25"/>
      <c r="P328" s="59"/>
      <c r="Q328" s="20">
        <v>1665</v>
      </c>
      <c r="R328" s="21" t="s">
        <v>47</v>
      </c>
      <c r="S328" s="62"/>
      <c r="T328" s="78"/>
      <c r="U328" s="62"/>
      <c r="V328" s="62"/>
      <c r="W328" s="62"/>
      <c r="X328" s="81"/>
      <c r="Y328" s="80"/>
      <c r="Z328" s="79"/>
    </row>
    <row r="329" spans="2:26" ht="15" hidden="1" customHeight="1" outlineLevel="1">
      <c r="B329" s="19"/>
      <c r="C329" s="20">
        <v>1675</v>
      </c>
      <c r="D329" s="21" t="s">
        <v>48</v>
      </c>
      <c r="E329" s="22"/>
      <c r="F329" s="22"/>
      <c r="G329" s="50"/>
      <c r="H329" s="23"/>
      <c r="I329" s="27"/>
      <c r="J329" s="22"/>
      <c r="K329" s="22"/>
      <c r="L329" s="50"/>
      <c r="M329" s="23"/>
      <c r="N329" s="25"/>
      <c r="P329" s="59"/>
      <c r="Q329" s="20">
        <v>1675</v>
      </c>
      <c r="R329" s="21" t="s">
        <v>48</v>
      </c>
      <c r="S329" s="62"/>
      <c r="T329" s="78"/>
      <c r="U329" s="62"/>
      <c r="V329" s="62"/>
      <c r="W329" s="62"/>
      <c r="X329" s="81"/>
      <c r="Y329" s="80"/>
      <c r="Z329" s="79"/>
    </row>
    <row r="330" spans="2:26" ht="15" hidden="1" customHeight="1" outlineLevel="1">
      <c r="B330" s="19" t="s">
        <v>49</v>
      </c>
      <c r="C330" s="28">
        <v>1615</v>
      </c>
      <c r="D330" s="21" t="s">
        <v>50</v>
      </c>
      <c r="E330" s="22"/>
      <c r="F330" s="22"/>
      <c r="G330" s="50"/>
      <c r="H330" s="23"/>
      <c r="I330" s="27"/>
      <c r="J330" s="22"/>
      <c r="K330" s="22"/>
      <c r="L330" s="50"/>
      <c r="M330" s="23"/>
      <c r="N330" s="25"/>
      <c r="P330" s="59" t="s">
        <v>49</v>
      </c>
      <c r="Q330" s="28">
        <v>1615</v>
      </c>
      <c r="R330" s="21" t="s">
        <v>50</v>
      </c>
      <c r="S330" s="62"/>
      <c r="T330" s="78"/>
      <c r="U330" s="62"/>
      <c r="V330" s="62"/>
      <c r="W330" s="62"/>
      <c r="X330" s="81"/>
      <c r="Y330" s="80"/>
      <c r="Z330" s="79"/>
    </row>
    <row r="331" spans="2:26" ht="15" hidden="1" customHeight="1" outlineLevel="1">
      <c r="B331" s="19">
        <v>1</v>
      </c>
      <c r="C331" s="28">
        <v>1620</v>
      </c>
      <c r="D331" s="21" t="s">
        <v>51</v>
      </c>
      <c r="E331" s="22"/>
      <c r="F331" s="22"/>
      <c r="G331" s="50"/>
      <c r="H331" s="23"/>
      <c r="I331" s="27"/>
      <c r="J331" s="22"/>
      <c r="K331" s="22"/>
      <c r="L331" s="50"/>
      <c r="M331" s="23"/>
      <c r="N331" s="25"/>
      <c r="P331" s="59">
        <v>1</v>
      </c>
      <c r="Q331" s="28">
        <v>1620</v>
      </c>
      <c r="R331" s="21" t="s">
        <v>51</v>
      </c>
      <c r="S331" s="62"/>
      <c r="T331" s="78"/>
      <c r="U331" s="62"/>
      <c r="V331" s="62"/>
      <c r="W331" s="62"/>
      <c r="X331" s="81"/>
      <c r="Y331" s="80"/>
      <c r="Z331" s="79"/>
    </row>
    <row r="332" spans="2:26" ht="14.25" collapsed="1">
      <c r="B332" s="59" t="s">
        <v>49</v>
      </c>
      <c r="C332" s="20">
        <v>1705</v>
      </c>
      <c r="D332" s="21" t="s">
        <v>50</v>
      </c>
      <c r="E332" s="22"/>
      <c r="F332" s="22"/>
      <c r="G332" s="50"/>
      <c r="H332" s="23"/>
      <c r="I332" s="27"/>
      <c r="J332" s="22"/>
      <c r="K332" s="22"/>
      <c r="L332" s="50"/>
      <c r="M332" s="23"/>
      <c r="N332" s="25"/>
      <c r="P332" s="59" t="s">
        <v>49</v>
      </c>
      <c r="Q332" s="20">
        <v>1705</v>
      </c>
      <c r="R332" s="21" t="s">
        <v>50</v>
      </c>
      <c r="S332" s="69"/>
      <c r="T332" s="83"/>
      <c r="U332" s="69"/>
      <c r="V332" s="69"/>
      <c r="W332" s="69"/>
      <c r="X332" s="84"/>
      <c r="Y332" s="85"/>
      <c r="Z332" s="86"/>
    </row>
    <row r="333" spans="2:26">
      <c r="B333" s="59">
        <v>14.1</v>
      </c>
      <c r="C333" s="28">
        <v>1706</v>
      </c>
      <c r="D333" s="21" t="s">
        <v>52</v>
      </c>
      <c r="E333" s="48">
        <f>'FA-Exhibit EB-2020-0150'!E332+'FA-Exhibit COVID'!E333+'FA-Exhibit CCVA'!E333</f>
        <v>42249031.867601886</v>
      </c>
      <c r="F333" s="48"/>
      <c r="G333" s="51"/>
      <c r="H333" s="49">
        <f>E333+F333+G333</f>
        <v>42249031.867601886</v>
      </c>
      <c r="I333" s="27"/>
      <c r="J333" s="48">
        <f>'FA-Exhibit EB-2020-0150'!J332+'FA-Exhibit COVID'!J333+'FA-Exhibit CCVA'!J333</f>
        <v>1584338.6950350709</v>
      </c>
      <c r="K333" s="48">
        <f>'FA-Exhibit EB-2020-0150'!K332+'FA-Exhibit COVID'!K333+'FA-Exhibit CCVA'!K333</f>
        <v>422490.31867601885</v>
      </c>
      <c r="L333" s="51"/>
      <c r="M333" s="49">
        <f>J333+K333-L333</f>
        <v>2006829.0137110897</v>
      </c>
      <c r="N333" s="25">
        <f>H333-M333</f>
        <v>40242202.853890799</v>
      </c>
      <c r="P333" s="59">
        <v>14.1</v>
      </c>
      <c r="Q333" s="28">
        <v>1706</v>
      </c>
      <c r="R333" s="21" t="s">
        <v>52</v>
      </c>
      <c r="S333" s="69">
        <f>'FA-Exhibit EB-2020-0150'!S332+'FA-Exhibit COVID'!S333+'FA-Exhibit CCVA'!S333</f>
        <v>42249031.867601886</v>
      </c>
      <c r="T333" s="83"/>
      <c r="U333" s="69">
        <f>'FA-Exhibit EB-2020-0150'!U332+'FA-Exhibit COVID'!U333+'FA-Exhibit CCVA'!U333</f>
        <v>42249031.867601886</v>
      </c>
      <c r="V333" s="69"/>
      <c r="W333" s="69">
        <f>'FA-Exhibit EB-2020-0150'!W332+'FA-Exhibit COVID'!W333+'FA-Exhibit CCVA'!W333</f>
        <v>42249031.867601886</v>
      </c>
      <c r="X333" s="84">
        <v>100</v>
      </c>
      <c r="Y333" s="85">
        <f t="shared" ref="Y333:Y337" si="24">1/X333</f>
        <v>0.01</v>
      </c>
      <c r="Z333" s="69">
        <f>'FA-Exhibit EB-2020-0150'!Z332+'FA-Exhibit COVID'!Z333+'FA-Exhibit CCVA'!Z333</f>
        <v>422490.31867601885</v>
      </c>
    </row>
    <row r="334" spans="2:26">
      <c r="B334" s="59">
        <v>1</v>
      </c>
      <c r="C334" s="20">
        <v>1708</v>
      </c>
      <c r="D334" s="21" t="s">
        <v>51</v>
      </c>
      <c r="E334" s="48"/>
      <c r="F334" s="48"/>
      <c r="G334" s="51"/>
      <c r="H334" s="49"/>
      <c r="I334" s="27"/>
      <c r="J334" s="48"/>
      <c r="K334" s="48"/>
      <c r="L334" s="51"/>
      <c r="M334" s="49"/>
      <c r="N334" s="25"/>
      <c r="P334" s="59">
        <v>1</v>
      </c>
      <c r="Q334" s="20">
        <v>1708</v>
      </c>
      <c r="R334" s="21" t="s">
        <v>51</v>
      </c>
      <c r="S334" s="69"/>
      <c r="T334" s="83"/>
      <c r="U334" s="69"/>
      <c r="V334" s="69"/>
      <c r="W334" s="69"/>
      <c r="X334" s="84"/>
      <c r="Y334" s="85"/>
      <c r="Z334" s="86"/>
    </row>
    <row r="335" spans="2:26" ht="15" customHeight="1">
      <c r="B335" s="59">
        <v>47</v>
      </c>
      <c r="C335" s="20">
        <v>1715</v>
      </c>
      <c r="D335" s="21" t="s">
        <v>53</v>
      </c>
      <c r="E335" s="48"/>
      <c r="F335" s="48"/>
      <c r="G335" s="51"/>
      <c r="H335" s="49"/>
      <c r="I335" s="27"/>
      <c r="J335" s="48"/>
      <c r="K335" s="48"/>
      <c r="L335" s="51"/>
      <c r="M335" s="49"/>
      <c r="N335" s="25"/>
      <c r="P335" s="59">
        <v>47</v>
      </c>
      <c r="Q335" s="20">
        <v>1715</v>
      </c>
      <c r="R335" s="21" t="s">
        <v>53</v>
      </c>
      <c r="S335" s="69"/>
      <c r="T335" s="83"/>
      <c r="U335" s="69"/>
      <c r="V335" s="69"/>
      <c r="W335" s="69"/>
      <c r="X335" s="84"/>
      <c r="Y335" s="85"/>
      <c r="Z335" s="86"/>
    </row>
    <row r="336" spans="2:26">
      <c r="B336" s="59">
        <v>47</v>
      </c>
      <c r="C336" s="20">
        <v>1720</v>
      </c>
      <c r="D336" s="21" t="s">
        <v>54</v>
      </c>
      <c r="E336" s="48">
        <f>'FA-Exhibit EB-2020-0150'!E335+'FA-Exhibit COVID'!E336+'FA-Exhibit CCVA'!E336</f>
        <v>700275158.46696866</v>
      </c>
      <c r="F336" s="48">
        <f>'FA-Exhibit EB-2020-0150'!F335+'FA-Exhibit COVID'!F336+'FA-Exhibit CCVA'!F336</f>
        <v>280000</v>
      </c>
      <c r="G336" s="51"/>
      <c r="H336" s="49">
        <f>E336+F336+G336</f>
        <v>700555158.46696866</v>
      </c>
      <c r="I336" s="27"/>
      <c r="J336" s="48">
        <f>'FA-Exhibit EB-2020-0150'!J335+'FA-Exhibit COVID'!J336+'FA-Exhibit CCVA'!J336</f>
        <v>29127492.713901471</v>
      </c>
      <c r="K336" s="48">
        <f>'FA-Exhibit EB-2020-0150'!K335+'FA-Exhibit COVID'!K336+'FA-Exhibit CCVA'!K336</f>
        <v>7782390.6496329857</v>
      </c>
      <c r="L336" s="51"/>
      <c r="M336" s="49">
        <f>J336+K336-L336</f>
        <v>36909883.363534458</v>
      </c>
      <c r="N336" s="25">
        <f>H336-M336</f>
        <v>663645275.10343421</v>
      </c>
      <c r="P336" s="59">
        <v>47</v>
      </c>
      <c r="Q336" s="20">
        <v>1720</v>
      </c>
      <c r="R336" s="21" t="s">
        <v>54</v>
      </c>
      <c r="S336" s="69">
        <f>'FA-Exhibit EB-2020-0150'!S335+'FA-Exhibit COVID'!S336+'FA-Exhibit CCVA'!S336</f>
        <v>700275158.46696866</v>
      </c>
      <c r="T336" s="83"/>
      <c r="U336" s="69">
        <f>'FA-Exhibit EB-2020-0150'!U335+'FA-Exhibit COVID'!U336+'FA-Exhibit CCVA'!U336</f>
        <v>700275158.46696866</v>
      </c>
      <c r="V336" s="69">
        <f>'FA-Exhibit EB-2020-0150'!V335+'FA-Exhibit COVID'!V336+'FA-Exhibit CCVA'!V336</f>
        <v>280000</v>
      </c>
      <c r="W336" s="69">
        <f>'FA-Exhibit EB-2020-0150'!W335+'FA-Exhibit COVID'!W336+'FA-Exhibit CCVA'!W336</f>
        <v>700415158.46696866</v>
      </c>
      <c r="X336" s="84">
        <v>90</v>
      </c>
      <c r="Y336" s="85">
        <f t="shared" si="24"/>
        <v>1.1111111111111112E-2</v>
      </c>
      <c r="Z336" s="69">
        <f>'FA-Exhibit EB-2020-0150'!Z335+'FA-Exhibit COVID'!Z336+'FA-Exhibit CCVA'!Z336</f>
        <v>7782390.6496329857</v>
      </c>
    </row>
    <row r="337" spans="2:26">
      <c r="B337" s="59">
        <v>47</v>
      </c>
      <c r="C337" s="20">
        <v>1730</v>
      </c>
      <c r="D337" s="21" t="s">
        <v>55</v>
      </c>
      <c r="E337" s="48">
        <f>'FA-Exhibit EB-2020-0150'!E336+'FA-Exhibit COVID'!E337+'FA-Exhibit CCVA'!E337</f>
        <v>195003226.83308825</v>
      </c>
      <c r="F337" s="48">
        <f>'FA-Exhibit EB-2020-0150'!F336+'FA-Exhibit COVID'!F337+'FA-Exhibit CCVA'!F337</f>
        <v>0</v>
      </c>
      <c r="G337" s="51"/>
      <c r="H337" s="49">
        <f>E337+F337+G337</f>
        <v>195003226.83308825</v>
      </c>
      <c r="I337" s="27"/>
      <c r="J337" s="48">
        <f>'FA-Exhibit EB-2020-0150'!J336+'FA-Exhibit COVID'!J337+'FA-Exhibit CCVA'!J337</f>
        <v>11245746.024419896</v>
      </c>
      <c r="K337" s="48">
        <f>'FA-Exhibit EB-2020-0150'!K336+'FA-Exhibit COVID'!K337+'FA-Exhibit CCVA'!K337</f>
        <v>2998865.6065119728</v>
      </c>
      <c r="L337" s="51"/>
      <c r="M337" s="49">
        <f>J337+K337-L337</f>
        <v>14244611.630931869</v>
      </c>
      <c r="N337" s="25">
        <f>H337-M337</f>
        <v>180758615.20215636</v>
      </c>
      <c r="P337" s="59">
        <v>47</v>
      </c>
      <c r="Q337" s="20">
        <v>1730</v>
      </c>
      <c r="R337" s="21" t="s">
        <v>55</v>
      </c>
      <c r="S337" s="69">
        <f>'FA-Exhibit EB-2020-0150'!S336+'FA-Exhibit COVID'!S337+'FA-Exhibit CCVA'!S337</f>
        <v>195003226.83308825</v>
      </c>
      <c r="T337" s="83"/>
      <c r="U337" s="69">
        <f>'FA-Exhibit EB-2020-0150'!U336+'FA-Exhibit COVID'!U337+'FA-Exhibit CCVA'!U337</f>
        <v>195003226.83308825</v>
      </c>
      <c r="V337" s="69">
        <f>'FA-Exhibit EB-2020-0150'!V336+'FA-Exhibit COVID'!V337+'FA-Exhibit CCVA'!V337</f>
        <v>0</v>
      </c>
      <c r="W337" s="69">
        <f>'FA-Exhibit EB-2020-0150'!W336+'FA-Exhibit COVID'!W337+'FA-Exhibit CCVA'!W337</f>
        <v>195003226.83308825</v>
      </c>
      <c r="X337" s="84">
        <f>AVERAGE('FA-Exhibit EB-2020-0150'!X336,'FA-Exhibit COVID'!X337,'FA-Exhibit CCVA'!X337)</f>
        <v>65.004231742674051</v>
      </c>
      <c r="Y337" s="85">
        <f t="shared" si="24"/>
        <v>1.5383613853919589E-2</v>
      </c>
      <c r="Z337" s="69">
        <f>'FA-Exhibit EB-2020-0150'!Z336+'FA-Exhibit COVID'!Z337+'FA-Exhibit CCVA'!Z337</f>
        <v>2998865.6065119728</v>
      </c>
    </row>
    <row r="338" spans="2:26" ht="15" customHeight="1">
      <c r="B338" s="59">
        <v>47</v>
      </c>
      <c r="C338" s="20">
        <v>1735</v>
      </c>
      <c r="D338" s="21" t="s">
        <v>56</v>
      </c>
      <c r="E338" s="22"/>
      <c r="F338" s="22"/>
      <c r="G338" s="50"/>
      <c r="H338" s="23"/>
      <c r="I338" s="27"/>
      <c r="J338" s="22"/>
      <c r="K338" s="22"/>
      <c r="L338" s="50"/>
      <c r="M338" s="23"/>
      <c r="N338" s="25"/>
      <c r="P338" s="59">
        <v>47</v>
      </c>
      <c r="Q338" s="20">
        <v>1735</v>
      </c>
      <c r="R338" s="21" t="s">
        <v>56</v>
      </c>
      <c r="S338" s="69"/>
      <c r="T338" s="83"/>
      <c r="U338" s="69"/>
      <c r="V338" s="69"/>
      <c r="W338" s="69"/>
      <c r="X338" s="84"/>
      <c r="Y338" s="85"/>
      <c r="Z338" s="86"/>
    </row>
    <row r="339" spans="2:26" ht="15" customHeight="1">
      <c r="B339" s="59">
        <v>47</v>
      </c>
      <c r="C339" s="20">
        <v>1740</v>
      </c>
      <c r="D339" s="21" t="s">
        <v>57</v>
      </c>
      <c r="E339" s="22"/>
      <c r="F339" s="22"/>
      <c r="G339" s="50"/>
      <c r="H339" s="23"/>
      <c r="I339" s="27"/>
      <c r="J339" s="22"/>
      <c r="K339" s="22"/>
      <c r="L339" s="50"/>
      <c r="M339" s="23"/>
      <c r="N339" s="25"/>
      <c r="P339" s="59">
        <v>47</v>
      </c>
      <c r="Q339" s="20">
        <v>1740</v>
      </c>
      <c r="R339" s="21" t="s">
        <v>57</v>
      </c>
      <c r="S339" s="69"/>
      <c r="T339" s="83"/>
      <c r="U339" s="69"/>
      <c r="V339" s="69"/>
      <c r="W339" s="69"/>
      <c r="X339" s="84"/>
      <c r="Y339" s="85"/>
      <c r="Z339" s="86"/>
    </row>
    <row r="340" spans="2:26" ht="14.25">
      <c r="B340" s="59">
        <v>17</v>
      </c>
      <c r="C340" s="20">
        <v>1745</v>
      </c>
      <c r="D340" s="21" t="s">
        <v>58</v>
      </c>
      <c r="E340" s="22"/>
      <c r="F340" s="22"/>
      <c r="G340" s="50"/>
      <c r="H340" s="23"/>
      <c r="I340" s="27"/>
      <c r="J340" s="22"/>
      <c r="K340" s="22"/>
      <c r="L340" s="50"/>
      <c r="M340" s="23"/>
      <c r="N340" s="25"/>
      <c r="P340" s="59">
        <v>17</v>
      </c>
      <c r="Q340" s="20">
        <v>1745</v>
      </c>
      <c r="R340" s="21" t="s">
        <v>58</v>
      </c>
      <c r="S340" s="69"/>
      <c r="T340" s="83"/>
      <c r="U340" s="69"/>
      <c r="V340" s="69"/>
      <c r="W340" s="69"/>
      <c r="X340" s="84"/>
      <c r="Y340" s="85"/>
      <c r="Z340" s="86"/>
    </row>
    <row r="341" spans="2:26" ht="15" hidden="1" customHeight="1" outlineLevel="1">
      <c r="B341" s="19">
        <v>47</v>
      </c>
      <c r="C341" s="20">
        <v>1830</v>
      </c>
      <c r="D341" s="21" t="s">
        <v>59</v>
      </c>
      <c r="E341" s="22"/>
      <c r="F341" s="22"/>
      <c r="G341" s="50"/>
      <c r="H341" s="23"/>
      <c r="I341" s="27"/>
      <c r="J341" s="22"/>
      <c r="K341" s="22"/>
      <c r="L341" s="50"/>
      <c r="M341" s="23"/>
      <c r="N341" s="25"/>
      <c r="P341" s="59">
        <v>47</v>
      </c>
      <c r="Q341" s="20">
        <v>1830</v>
      </c>
      <c r="R341" s="21" t="s">
        <v>59</v>
      </c>
      <c r="S341" s="62"/>
      <c r="T341" s="78"/>
      <c r="U341" s="62"/>
      <c r="V341" s="62"/>
      <c r="W341" s="62"/>
      <c r="X341" s="81"/>
      <c r="Y341" s="80"/>
      <c r="Z341" s="79"/>
    </row>
    <row r="342" spans="2:26" ht="14.1" hidden="1" customHeight="1" outlineLevel="1">
      <c r="B342" s="19">
        <v>47</v>
      </c>
      <c r="C342" s="20">
        <v>1835</v>
      </c>
      <c r="D342" s="21" t="s">
        <v>60</v>
      </c>
      <c r="E342" s="22"/>
      <c r="F342" s="22"/>
      <c r="G342" s="50"/>
      <c r="H342" s="23"/>
      <c r="I342" s="27"/>
      <c r="J342" s="22"/>
      <c r="K342" s="22"/>
      <c r="L342" s="50"/>
      <c r="M342" s="23"/>
      <c r="N342" s="25"/>
      <c r="P342" s="59">
        <v>47</v>
      </c>
      <c r="Q342" s="20">
        <v>1835</v>
      </c>
      <c r="R342" s="21" t="s">
        <v>60</v>
      </c>
      <c r="S342" s="62"/>
      <c r="T342" s="78"/>
      <c r="U342" s="62"/>
      <c r="V342" s="62"/>
      <c r="W342" s="62"/>
      <c r="X342" s="81"/>
      <c r="Y342" s="80"/>
      <c r="Z342" s="79"/>
    </row>
    <row r="343" spans="2:26" ht="15" hidden="1" customHeight="1" outlineLevel="1">
      <c r="B343" s="19" t="s">
        <v>49</v>
      </c>
      <c r="C343" s="20">
        <v>1905</v>
      </c>
      <c r="D343" s="21" t="s">
        <v>50</v>
      </c>
      <c r="E343" s="22"/>
      <c r="F343" s="22"/>
      <c r="G343" s="50"/>
      <c r="H343" s="23"/>
      <c r="I343" s="27"/>
      <c r="J343" s="22"/>
      <c r="K343" s="22"/>
      <c r="L343" s="50"/>
      <c r="M343" s="23"/>
      <c r="N343" s="25"/>
      <c r="P343" s="59" t="s">
        <v>49</v>
      </c>
      <c r="Q343" s="20">
        <v>1905</v>
      </c>
      <c r="R343" s="21" t="s">
        <v>50</v>
      </c>
      <c r="S343" s="62"/>
      <c r="T343" s="78"/>
      <c r="U343" s="62"/>
      <c r="V343" s="62"/>
      <c r="W343" s="62"/>
      <c r="X343" s="81"/>
      <c r="Y343" s="80"/>
      <c r="Z343" s="79"/>
    </row>
    <row r="344" spans="2:26" ht="15" hidden="1" customHeight="1" outlineLevel="1">
      <c r="B344" s="19">
        <v>47</v>
      </c>
      <c r="C344" s="20">
        <v>1908</v>
      </c>
      <c r="D344" s="21" t="s">
        <v>61</v>
      </c>
      <c r="E344" s="22"/>
      <c r="F344" s="22"/>
      <c r="G344" s="50"/>
      <c r="H344" s="23"/>
      <c r="I344" s="27"/>
      <c r="J344" s="22"/>
      <c r="K344" s="22"/>
      <c r="L344" s="50"/>
      <c r="M344" s="23"/>
      <c r="N344" s="25"/>
      <c r="P344" s="59">
        <v>47</v>
      </c>
      <c r="Q344" s="20">
        <v>1908</v>
      </c>
      <c r="R344" s="21" t="s">
        <v>61</v>
      </c>
      <c r="S344" s="62"/>
      <c r="T344" s="78"/>
      <c r="U344" s="62"/>
      <c r="V344" s="62"/>
      <c r="W344" s="62"/>
      <c r="X344" s="81"/>
      <c r="Y344" s="80"/>
      <c r="Z344" s="79"/>
    </row>
    <row r="345" spans="2:26" ht="15" hidden="1" customHeight="1" outlineLevel="1">
      <c r="B345" s="19">
        <v>13</v>
      </c>
      <c r="C345" s="20">
        <v>1910</v>
      </c>
      <c r="D345" s="21" t="s">
        <v>62</v>
      </c>
      <c r="E345" s="22"/>
      <c r="F345" s="22"/>
      <c r="G345" s="50"/>
      <c r="H345" s="23"/>
      <c r="I345" s="27"/>
      <c r="J345" s="22"/>
      <c r="K345" s="22"/>
      <c r="L345" s="50"/>
      <c r="M345" s="23"/>
      <c r="N345" s="25"/>
      <c r="P345" s="59">
        <v>13</v>
      </c>
      <c r="Q345" s="20">
        <v>1910</v>
      </c>
      <c r="R345" s="21" t="s">
        <v>62</v>
      </c>
      <c r="S345" s="62"/>
      <c r="T345" s="78"/>
      <c r="U345" s="62"/>
      <c r="V345" s="62"/>
      <c r="W345" s="62"/>
      <c r="X345" s="81"/>
      <c r="Y345" s="80"/>
      <c r="Z345" s="79"/>
    </row>
    <row r="346" spans="2:26" ht="15" hidden="1" customHeight="1" outlineLevel="1">
      <c r="B346" s="19">
        <v>8</v>
      </c>
      <c r="C346" s="20">
        <v>1915</v>
      </c>
      <c r="D346" s="21" t="s">
        <v>63</v>
      </c>
      <c r="E346" s="22"/>
      <c r="F346" s="22"/>
      <c r="G346" s="50"/>
      <c r="H346" s="23"/>
      <c r="I346" s="27"/>
      <c r="J346" s="22"/>
      <c r="K346" s="22"/>
      <c r="L346" s="50"/>
      <c r="M346" s="23"/>
      <c r="N346" s="25"/>
      <c r="P346" s="59">
        <v>8</v>
      </c>
      <c r="Q346" s="20">
        <v>1915</v>
      </c>
      <c r="R346" s="21" t="s">
        <v>63</v>
      </c>
      <c r="S346" s="62"/>
      <c r="T346" s="78"/>
      <c r="U346" s="62"/>
      <c r="V346" s="62"/>
      <c r="W346" s="62"/>
      <c r="X346" s="81"/>
      <c r="Y346" s="80"/>
      <c r="Z346" s="79"/>
    </row>
    <row r="347" spans="2:26" ht="15" hidden="1" customHeight="1" outlineLevel="1">
      <c r="B347" s="19">
        <v>10</v>
      </c>
      <c r="C347" s="20">
        <v>1920</v>
      </c>
      <c r="D347" s="21" t="s">
        <v>64</v>
      </c>
      <c r="E347" s="22"/>
      <c r="F347" s="22"/>
      <c r="G347" s="50"/>
      <c r="H347" s="23"/>
      <c r="I347" s="27"/>
      <c r="J347" s="22"/>
      <c r="K347" s="22"/>
      <c r="L347" s="50"/>
      <c r="M347" s="23"/>
      <c r="N347" s="25"/>
      <c r="P347" s="59">
        <v>10</v>
      </c>
      <c r="Q347" s="20">
        <v>1920</v>
      </c>
      <c r="R347" s="21" t="s">
        <v>64</v>
      </c>
      <c r="S347" s="62"/>
      <c r="T347" s="78"/>
      <c r="U347" s="62"/>
      <c r="V347" s="62"/>
      <c r="W347" s="62"/>
      <c r="X347" s="81"/>
      <c r="Y347" s="80"/>
      <c r="Z347" s="79"/>
    </row>
    <row r="348" spans="2:26" ht="15" hidden="1" customHeight="1" outlineLevel="1">
      <c r="B348" s="19">
        <v>50</v>
      </c>
      <c r="C348" s="28">
        <v>1925</v>
      </c>
      <c r="D348" s="21" t="s">
        <v>65</v>
      </c>
      <c r="E348" s="22"/>
      <c r="F348" s="22"/>
      <c r="G348" s="50"/>
      <c r="H348" s="23"/>
      <c r="I348" s="27"/>
      <c r="J348" s="22"/>
      <c r="K348" s="22"/>
      <c r="L348" s="50"/>
      <c r="M348" s="23"/>
      <c r="N348" s="25"/>
      <c r="P348" s="59">
        <v>50</v>
      </c>
      <c r="Q348" s="28">
        <v>1925</v>
      </c>
      <c r="R348" s="21" t="s">
        <v>65</v>
      </c>
      <c r="S348" s="62"/>
      <c r="T348" s="78"/>
      <c r="U348" s="62"/>
      <c r="V348" s="62"/>
      <c r="W348" s="62"/>
      <c r="X348" s="81"/>
      <c r="Y348" s="80"/>
      <c r="Z348" s="79"/>
    </row>
    <row r="349" spans="2:26" ht="15" hidden="1" customHeight="1" outlineLevel="1">
      <c r="B349" s="19">
        <v>10</v>
      </c>
      <c r="C349" s="20">
        <v>1930</v>
      </c>
      <c r="D349" s="21" t="s">
        <v>66</v>
      </c>
      <c r="E349" s="22"/>
      <c r="F349" s="22"/>
      <c r="G349" s="50"/>
      <c r="H349" s="23"/>
      <c r="I349" s="27"/>
      <c r="J349" s="22"/>
      <c r="K349" s="22"/>
      <c r="L349" s="50"/>
      <c r="M349" s="23"/>
      <c r="N349" s="25"/>
      <c r="P349" s="59">
        <v>10</v>
      </c>
      <c r="Q349" s="20">
        <v>1930</v>
      </c>
      <c r="R349" s="21" t="s">
        <v>66</v>
      </c>
      <c r="S349" s="62"/>
      <c r="T349" s="78"/>
      <c r="U349" s="62"/>
      <c r="V349" s="62"/>
      <c r="W349" s="62"/>
      <c r="X349" s="81"/>
      <c r="Y349" s="80"/>
      <c r="Z349" s="79"/>
    </row>
    <row r="350" spans="2:26" ht="15" hidden="1" customHeight="1" outlineLevel="1">
      <c r="B350" s="19">
        <v>8</v>
      </c>
      <c r="C350" s="20">
        <v>1935</v>
      </c>
      <c r="D350" s="21" t="s">
        <v>67</v>
      </c>
      <c r="E350" s="22"/>
      <c r="F350" s="22"/>
      <c r="G350" s="50"/>
      <c r="H350" s="23"/>
      <c r="I350" s="27"/>
      <c r="J350" s="22"/>
      <c r="K350" s="22"/>
      <c r="L350" s="50"/>
      <c r="M350" s="23"/>
      <c r="N350" s="25"/>
      <c r="P350" s="59">
        <v>8</v>
      </c>
      <c r="Q350" s="20">
        <v>1935</v>
      </c>
      <c r="R350" s="21" t="s">
        <v>67</v>
      </c>
      <c r="S350" s="62"/>
      <c r="T350" s="78"/>
      <c r="U350" s="62"/>
      <c r="V350" s="62"/>
      <c r="W350" s="62"/>
      <c r="X350" s="81"/>
      <c r="Y350" s="80"/>
      <c r="Z350" s="79"/>
    </row>
    <row r="351" spans="2:26" ht="15" hidden="1" customHeight="1" outlineLevel="1">
      <c r="B351" s="19">
        <v>8</v>
      </c>
      <c r="C351" s="20">
        <v>1940</v>
      </c>
      <c r="D351" s="21" t="s">
        <v>68</v>
      </c>
      <c r="E351" s="22"/>
      <c r="F351" s="22"/>
      <c r="G351" s="50"/>
      <c r="H351" s="23"/>
      <c r="I351" s="27"/>
      <c r="J351" s="22"/>
      <c r="K351" s="22"/>
      <c r="L351" s="50"/>
      <c r="M351" s="23"/>
      <c r="N351" s="25"/>
      <c r="P351" s="59">
        <v>8</v>
      </c>
      <c r="Q351" s="20">
        <v>1940</v>
      </c>
      <c r="R351" s="21" t="s">
        <v>68</v>
      </c>
      <c r="S351" s="62"/>
      <c r="T351" s="78"/>
      <c r="U351" s="62"/>
      <c r="V351" s="62"/>
      <c r="W351" s="62"/>
      <c r="X351" s="81"/>
      <c r="Y351" s="80"/>
      <c r="Z351" s="79"/>
    </row>
    <row r="352" spans="2:26" ht="15" hidden="1" customHeight="1" outlineLevel="1">
      <c r="B352" s="19">
        <v>8</v>
      </c>
      <c r="C352" s="20">
        <v>1945</v>
      </c>
      <c r="D352" s="21" t="s">
        <v>69</v>
      </c>
      <c r="E352" s="22"/>
      <c r="F352" s="22"/>
      <c r="G352" s="50"/>
      <c r="H352" s="23"/>
      <c r="I352" s="27"/>
      <c r="J352" s="22"/>
      <c r="K352" s="22"/>
      <c r="L352" s="50"/>
      <c r="M352" s="23"/>
      <c r="N352" s="25"/>
      <c r="P352" s="59">
        <v>8</v>
      </c>
      <c r="Q352" s="20">
        <v>1945</v>
      </c>
      <c r="R352" s="21" t="s">
        <v>69</v>
      </c>
      <c r="S352" s="62"/>
      <c r="T352" s="78"/>
      <c r="U352" s="62"/>
      <c r="V352" s="62"/>
      <c r="W352" s="62"/>
      <c r="X352" s="81"/>
      <c r="Y352" s="80"/>
      <c r="Z352" s="79"/>
    </row>
    <row r="353" spans="2:26" ht="15" hidden="1" customHeight="1" outlineLevel="1">
      <c r="B353" s="19">
        <v>8</v>
      </c>
      <c r="C353" s="20">
        <v>1950</v>
      </c>
      <c r="D353" s="21" t="s">
        <v>70</v>
      </c>
      <c r="E353" s="22"/>
      <c r="F353" s="22"/>
      <c r="G353" s="50"/>
      <c r="H353" s="23"/>
      <c r="I353" s="27"/>
      <c r="J353" s="22"/>
      <c r="K353" s="22"/>
      <c r="L353" s="50"/>
      <c r="M353" s="23"/>
      <c r="N353" s="25"/>
      <c r="P353" s="59">
        <v>8</v>
      </c>
      <c r="Q353" s="20">
        <v>1950</v>
      </c>
      <c r="R353" s="21" t="s">
        <v>70</v>
      </c>
      <c r="S353" s="62"/>
      <c r="T353" s="78"/>
      <c r="U353" s="62"/>
      <c r="V353" s="62"/>
      <c r="W353" s="62"/>
      <c r="X353" s="81"/>
      <c r="Y353" s="80"/>
      <c r="Z353" s="79"/>
    </row>
    <row r="354" spans="2:26" ht="15" hidden="1" customHeight="1" outlineLevel="1">
      <c r="B354" s="19">
        <v>8</v>
      </c>
      <c r="C354" s="20">
        <v>1955</v>
      </c>
      <c r="D354" s="21" t="s">
        <v>71</v>
      </c>
      <c r="E354" s="22"/>
      <c r="F354" s="22"/>
      <c r="G354" s="50"/>
      <c r="H354" s="23"/>
      <c r="I354" s="27"/>
      <c r="J354" s="22"/>
      <c r="K354" s="22"/>
      <c r="L354" s="50"/>
      <c r="M354" s="23"/>
      <c r="N354" s="25"/>
      <c r="P354" s="59">
        <v>8</v>
      </c>
      <c r="Q354" s="20">
        <v>1955</v>
      </c>
      <c r="R354" s="21" t="s">
        <v>71</v>
      </c>
      <c r="S354" s="62"/>
      <c r="T354" s="78"/>
      <c r="U354" s="62"/>
      <c r="V354" s="62"/>
      <c r="W354" s="62"/>
      <c r="X354" s="81"/>
      <c r="Y354" s="80"/>
      <c r="Z354" s="79"/>
    </row>
    <row r="355" spans="2:26" ht="14.1" hidden="1" customHeight="1" outlineLevel="1">
      <c r="B355" s="19">
        <v>8</v>
      </c>
      <c r="C355" s="20">
        <v>1960</v>
      </c>
      <c r="D355" s="21" t="s">
        <v>72</v>
      </c>
      <c r="E355" s="22"/>
      <c r="F355" s="22"/>
      <c r="G355" s="50"/>
      <c r="H355" s="23"/>
      <c r="I355" s="27"/>
      <c r="J355" s="22"/>
      <c r="K355" s="22"/>
      <c r="L355" s="50"/>
      <c r="M355" s="23"/>
      <c r="N355" s="25"/>
      <c r="P355" s="59">
        <v>8</v>
      </c>
      <c r="Q355" s="20">
        <v>1960</v>
      </c>
      <c r="R355" s="21" t="s">
        <v>72</v>
      </c>
      <c r="S355" s="62"/>
      <c r="T355" s="78"/>
      <c r="U355" s="62"/>
      <c r="V355" s="62"/>
      <c r="W355" s="62"/>
      <c r="X355" s="81"/>
      <c r="Y355" s="80"/>
      <c r="Z355" s="79"/>
    </row>
    <row r="356" spans="2:26" ht="25.5" hidden="1" customHeight="1" outlineLevel="1">
      <c r="B356" s="30">
        <v>47</v>
      </c>
      <c r="C356" s="20">
        <v>1970</v>
      </c>
      <c r="D356" s="21" t="s">
        <v>73</v>
      </c>
      <c r="E356" s="22"/>
      <c r="F356" s="22"/>
      <c r="G356" s="50"/>
      <c r="H356" s="23"/>
      <c r="I356" s="27"/>
      <c r="J356" s="22"/>
      <c r="K356" s="22"/>
      <c r="L356" s="50"/>
      <c r="M356" s="23"/>
      <c r="N356" s="25"/>
      <c r="P356" s="72">
        <v>47</v>
      </c>
      <c r="Q356" s="20">
        <v>1970</v>
      </c>
      <c r="R356" s="21" t="s">
        <v>73</v>
      </c>
      <c r="S356" s="62"/>
      <c r="T356" s="78"/>
      <c r="U356" s="62"/>
      <c r="V356" s="62"/>
      <c r="W356" s="62"/>
      <c r="X356" s="81"/>
      <c r="Y356" s="80"/>
      <c r="Z356" s="79"/>
    </row>
    <row r="357" spans="2:26" ht="25.5" hidden="1" customHeight="1" outlineLevel="1">
      <c r="B357" s="19">
        <v>47</v>
      </c>
      <c r="C357" s="20">
        <v>1975</v>
      </c>
      <c r="D357" s="21" t="s">
        <v>74</v>
      </c>
      <c r="E357" s="22"/>
      <c r="F357" s="22"/>
      <c r="G357" s="50"/>
      <c r="H357" s="23"/>
      <c r="I357" s="27"/>
      <c r="J357" s="22"/>
      <c r="K357" s="22"/>
      <c r="L357" s="50"/>
      <c r="M357" s="23"/>
      <c r="N357" s="25"/>
      <c r="P357" s="59">
        <v>47</v>
      </c>
      <c r="Q357" s="20">
        <v>1975</v>
      </c>
      <c r="R357" s="21" t="s">
        <v>74</v>
      </c>
      <c r="S357" s="62"/>
      <c r="T357" s="78"/>
      <c r="U357" s="62"/>
      <c r="V357" s="62"/>
      <c r="W357" s="62"/>
      <c r="X357" s="81"/>
      <c r="Y357" s="80"/>
      <c r="Z357" s="79"/>
    </row>
    <row r="358" spans="2:26" ht="15" hidden="1" customHeight="1" outlineLevel="1">
      <c r="B358" s="19">
        <v>47</v>
      </c>
      <c r="C358" s="20">
        <v>1980</v>
      </c>
      <c r="D358" s="21" t="s">
        <v>75</v>
      </c>
      <c r="E358" s="22"/>
      <c r="F358" s="22"/>
      <c r="G358" s="50"/>
      <c r="H358" s="23"/>
      <c r="I358" s="27"/>
      <c r="J358" s="22"/>
      <c r="K358" s="22"/>
      <c r="L358" s="50"/>
      <c r="M358" s="23"/>
      <c r="N358" s="25"/>
      <c r="P358" s="59">
        <v>47</v>
      </c>
      <c r="Q358" s="20">
        <v>1980</v>
      </c>
      <c r="R358" s="21" t="s">
        <v>75</v>
      </c>
      <c r="S358" s="62"/>
      <c r="T358" s="78"/>
      <c r="U358" s="62"/>
      <c r="V358" s="62"/>
      <c r="W358" s="62"/>
      <c r="X358" s="81"/>
      <c r="Y358" s="80"/>
      <c r="Z358" s="79"/>
    </row>
    <row r="359" spans="2:26" ht="15" hidden="1" customHeight="1" outlineLevel="1">
      <c r="B359" s="19">
        <v>47</v>
      </c>
      <c r="C359" s="20">
        <v>1985</v>
      </c>
      <c r="D359" s="21" t="s">
        <v>76</v>
      </c>
      <c r="E359" s="22"/>
      <c r="F359" s="22"/>
      <c r="G359" s="50"/>
      <c r="H359" s="23"/>
      <c r="I359" s="27"/>
      <c r="J359" s="22"/>
      <c r="K359" s="22"/>
      <c r="L359" s="50"/>
      <c r="M359" s="23"/>
      <c r="N359" s="25"/>
      <c r="P359" s="59">
        <v>47</v>
      </c>
      <c r="Q359" s="20">
        <v>1985</v>
      </c>
      <c r="R359" s="21" t="s">
        <v>76</v>
      </c>
      <c r="S359" s="62"/>
      <c r="T359" s="78"/>
      <c r="U359" s="62"/>
      <c r="V359" s="62"/>
      <c r="W359" s="62"/>
      <c r="X359" s="81"/>
      <c r="Y359" s="80"/>
      <c r="Z359" s="79"/>
    </row>
    <row r="360" spans="2:26" ht="15" hidden="1" customHeight="1" outlineLevel="1">
      <c r="B360" s="30">
        <v>47</v>
      </c>
      <c r="C360" s="20">
        <v>1990</v>
      </c>
      <c r="D360" s="31" t="s">
        <v>77</v>
      </c>
      <c r="E360" s="22"/>
      <c r="F360" s="22"/>
      <c r="G360" s="50"/>
      <c r="H360" s="23"/>
      <c r="I360" s="27"/>
      <c r="J360" s="22"/>
      <c r="K360" s="22"/>
      <c r="L360" s="50"/>
      <c r="M360" s="23"/>
      <c r="N360" s="25"/>
      <c r="P360" s="72">
        <v>47</v>
      </c>
      <c r="Q360" s="20">
        <v>1990</v>
      </c>
      <c r="R360" s="31" t="s">
        <v>77</v>
      </c>
      <c r="S360" s="62"/>
      <c r="T360" s="78"/>
      <c r="U360" s="62"/>
      <c r="V360" s="62"/>
      <c r="W360" s="62"/>
      <c r="X360" s="81"/>
      <c r="Y360" s="80"/>
      <c r="Z360" s="79"/>
    </row>
    <row r="361" spans="2:26" ht="15" hidden="1" customHeight="1" outlineLevel="1">
      <c r="B361" s="19">
        <v>47</v>
      </c>
      <c r="C361" s="20">
        <v>1995</v>
      </c>
      <c r="D361" s="21" t="s">
        <v>78</v>
      </c>
      <c r="E361" s="22"/>
      <c r="F361" s="22"/>
      <c r="G361" s="50"/>
      <c r="H361" s="23"/>
      <c r="I361" s="27"/>
      <c r="J361" s="22"/>
      <c r="K361" s="22"/>
      <c r="L361" s="50"/>
      <c r="M361" s="23"/>
      <c r="N361" s="25"/>
      <c r="P361" s="59">
        <v>47</v>
      </c>
      <c r="Q361" s="20">
        <v>1995</v>
      </c>
      <c r="R361" s="21" t="s">
        <v>78</v>
      </c>
      <c r="S361" s="62"/>
      <c r="T361" s="78"/>
      <c r="U361" s="62"/>
      <c r="V361" s="62"/>
      <c r="W361" s="62"/>
      <c r="X361" s="81"/>
      <c r="Y361" s="80"/>
      <c r="Z361" s="79"/>
    </row>
    <row r="362" spans="2:26" ht="15" hidden="1" customHeight="1" outlineLevel="1">
      <c r="B362" s="19">
        <v>47</v>
      </c>
      <c r="C362" s="20">
        <v>2440</v>
      </c>
      <c r="D362" s="21" t="s">
        <v>79</v>
      </c>
      <c r="E362" s="22"/>
      <c r="F362" s="22"/>
      <c r="G362" s="50"/>
      <c r="H362" s="23"/>
      <c r="J362" s="22"/>
      <c r="K362" s="22"/>
      <c r="L362" s="50"/>
      <c r="M362" s="23"/>
      <c r="N362" s="25"/>
      <c r="P362" s="59">
        <v>47</v>
      </c>
      <c r="Q362" s="20">
        <v>2440</v>
      </c>
      <c r="R362" s="21" t="s">
        <v>79</v>
      </c>
      <c r="S362" s="62"/>
      <c r="T362" s="78"/>
      <c r="U362" s="62"/>
      <c r="V362" s="62"/>
      <c r="W362" s="62"/>
      <c r="X362" s="81"/>
      <c r="Y362" s="80"/>
      <c r="Z362" s="79"/>
    </row>
    <row r="363" spans="2:26" ht="15" collapsed="1">
      <c r="B363" s="32"/>
      <c r="C363" s="33"/>
      <c r="D363" s="34"/>
      <c r="E363" s="34"/>
      <c r="F363" s="34"/>
      <c r="G363" s="58"/>
      <c r="H363" s="23"/>
      <c r="J363" s="34"/>
      <c r="K363" s="22"/>
      <c r="L363" s="50"/>
      <c r="M363" s="23"/>
      <c r="N363" s="25"/>
      <c r="P363" s="32"/>
      <c r="Q363" s="33"/>
      <c r="R363" s="73" t="s">
        <v>80</v>
      </c>
      <c r="S363" s="36">
        <f>SUM(S325:S362)</f>
        <v>937527417.16765881</v>
      </c>
      <c r="T363" s="36">
        <f t="shared" ref="T363:W363" si="25">SUM(T325:T362)</f>
        <v>0</v>
      </c>
      <c r="U363" s="36">
        <f t="shared" si="25"/>
        <v>937527417.16765881</v>
      </c>
      <c r="V363" s="36">
        <f t="shared" si="25"/>
        <v>280000</v>
      </c>
      <c r="W363" s="36">
        <f t="shared" si="25"/>
        <v>937667417.16765881</v>
      </c>
      <c r="X363" s="77"/>
      <c r="Y363" s="82"/>
      <c r="Z363" s="36">
        <f t="shared" ref="Z363" si="26">SUM(Z325:Z362)</f>
        <v>11203746.574820977</v>
      </c>
    </row>
    <row r="364" spans="2:26">
      <c r="B364" s="32"/>
      <c r="C364" s="33"/>
      <c r="D364" s="35" t="s">
        <v>81</v>
      </c>
      <c r="E364" s="36">
        <f>SUM(E325:E363)</f>
        <v>937527417.16765881</v>
      </c>
      <c r="F364" s="36">
        <f>SUM(F325:F363)</f>
        <v>280000</v>
      </c>
      <c r="G364" s="36">
        <f>SUM(G325:G363)</f>
        <v>0</v>
      </c>
      <c r="H364" s="36">
        <f>SUM(H325:H363)</f>
        <v>937807417.16765881</v>
      </c>
      <c r="I364" s="35"/>
      <c r="J364" s="36">
        <f>SUM(J325:J363)</f>
        <v>41957577.433356434</v>
      </c>
      <c r="K364" s="36">
        <f>SUM(K325:K363)</f>
        <v>11203746.574820977</v>
      </c>
      <c r="L364" s="36">
        <f>SUM(L325:L362)</f>
        <v>0</v>
      </c>
      <c r="M364" s="36">
        <f>SUM(M325:M363)</f>
        <v>53161324.008177415</v>
      </c>
      <c r="N364" s="25">
        <f>SUM(N325:N363)</f>
        <v>884646093.15948129</v>
      </c>
    </row>
    <row r="365" spans="2:26" ht="38.25">
      <c r="B365" s="32"/>
      <c r="C365" s="33"/>
      <c r="D365" s="37" t="s">
        <v>82</v>
      </c>
      <c r="E365" s="25"/>
      <c r="F365" s="52"/>
      <c r="G365" s="52"/>
      <c r="H365" s="23"/>
      <c r="I365" s="26"/>
      <c r="J365" s="52"/>
      <c r="K365" s="52"/>
      <c r="L365" s="52"/>
      <c r="M365" s="23">
        <f>J365+K365+L365</f>
        <v>0</v>
      </c>
      <c r="N365" s="25">
        <f>H365-M365</f>
        <v>0</v>
      </c>
    </row>
    <row r="366" spans="2:26" ht="25.5">
      <c r="B366" s="32"/>
      <c r="C366" s="33"/>
      <c r="D366" s="38" t="s">
        <v>83</v>
      </c>
      <c r="E366" s="25"/>
      <c r="F366" s="52"/>
      <c r="G366" s="52"/>
      <c r="H366" s="23"/>
      <c r="I366" s="26"/>
      <c r="J366" s="52"/>
      <c r="K366" s="52"/>
      <c r="L366" s="52"/>
      <c r="M366" s="23">
        <f>J366+K366+L366</f>
        <v>0</v>
      </c>
      <c r="N366" s="25">
        <f>H366-M366</f>
        <v>0</v>
      </c>
    </row>
    <row r="367" spans="2:26">
      <c r="B367" s="32"/>
      <c r="C367" s="33"/>
      <c r="D367" s="35" t="s">
        <v>84</v>
      </c>
      <c r="E367" s="36">
        <f>SUM(E364:E366)</f>
        <v>937527417.16765881</v>
      </c>
      <c r="F367" s="36">
        <f>SUM(F364:F366)</f>
        <v>280000</v>
      </c>
      <c r="G367" s="36">
        <f>SUM(G364:G366)</f>
        <v>0</v>
      </c>
      <c r="H367" s="36">
        <f>SUM(H364:H366)</f>
        <v>937807417.16765881</v>
      </c>
      <c r="I367" s="35"/>
      <c r="J367" s="36">
        <f>SUM(J364:J366)</f>
        <v>41957577.433356434</v>
      </c>
      <c r="K367" s="36">
        <f>SUM(K364:K366)</f>
        <v>11203746.574820977</v>
      </c>
      <c r="L367" s="36">
        <f>SUM(L364:L366)</f>
        <v>0</v>
      </c>
      <c r="M367" s="36">
        <f>SUM(M364:M366)</f>
        <v>53161324.008177415</v>
      </c>
      <c r="N367" s="25">
        <f>H367-M367</f>
        <v>884646093.15948141</v>
      </c>
    </row>
    <row r="368" spans="2:26" ht="14.25">
      <c r="B368" s="32"/>
      <c r="C368" s="33"/>
      <c r="D368" s="97" t="s">
        <v>85</v>
      </c>
      <c r="E368" s="98"/>
      <c r="F368" s="98"/>
      <c r="G368" s="98"/>
      <c r="H368" s="98"/>
      <c r="I368" s="98"/>
      <c r="J368" s="99"/>
      <c r="K368" s="52"/>
      <c r="L368" s="26"/>
      <c r="M368" s="39"/>
      <c r="N368" s="26"/>
    </row>
    <row r="369" spans="2:14" ht="14.25">
      <c r="B369" s="32"/>
      <c r="C369" s="33"/>
      <c r="D369" s="89" t="s">
        <v>80</v>
      </c>
      <c r="E369" s="90"/>
      <c r="F369" s="90"/>
      <c r="G369" s="90"/>
      <c r="H369" s="90"/>
      <c r="I369" s="90"/>
      <c r="J369" s="91"/>
      <c r="K369" s="35">
        <f>K367+K368</f>
        <v>11203746.574820977</v>
      </c>
      <c r="M369" s="39"/>
      <c r="N369" s="26"/>
    </row>
    <row r="371" spans="2:14">
      <c r="E371" s="40"/>
      <c r="J371" s="3" t="s">
        <v>86</v>
      </c>
    </row>
    <row r="372" spans="2:14" ht="14.25">
      <c r="B372" s="32">
        <v>10</v>
      </c>
      <c r="C372" s="33"/>
      <c r="D372" s="34" t="s">
        <v>87</v>
      </c>
      <c r="E372" s="29"/>
      <c r="J372" s="3" t="s">
        <v>87</v>
      </c>
      <c r="L372" s="56"/>
    </row>
    <row r="373" spans="2:14" ht="14.25">
      <c r="B373" s="32">
        <v>8</v>
      </c>
      <c r="C373" s="33"/>
      <c r="D373" s="34" t="s">
        <v>67</v>
      </c>
      <c r="E373" s="41"/>
      <c r="J373" s="3" t="s">
        <v>67</v>
      </c>
      <c r="L373" s="57"/>
    </row>
    <row r="374" spans="2:14" ht="14.25">
      <c r="J374" s="4" t="s">
        <v>88</v>
      </c>
      <c r="L374" s="42">
        <f>K369-L372-L373</f>
        <v>11203746.574820977</v>
      </c>
      <c r="M374" s="26"/>
    </row>
    <row r="376" spans="2:14" hidden="1" outlineLevel="1">
      <c r="B376" s="43" t="s">
        <v>89</v>
      </c>
    </row>
    <row r="377" spans="2:14" hidden="1" outlineLevel="1">
      <c r="E377" s="26"/>
      <c r="J377" s="26"/>
    </row>
    <row r="378" spans="2:14" hidden="1" outlineLevel="1">
      <c r="B378" s="44">
        <v>1</v>
      </c>
      <c r="C378" s="87" t="s">
        <v>90</v>
      </c>
      <c r="D378" s="87"/>
      <c r="E378" s="87"/>
      <c r="F378" s="87"/>
      <c r="G378" s="87"/>
      <c r="H378" s="87"/>
      <c r="I378" s="87"/>
      <c r="J378" s="87"/>
      <c r="K378" s="87"/>
      <c r="L378" s="87"/>
      <c r="M378" s="87"/>
      <c r="N378" s="87"/>
    </row>
    <row r="379" spans="2:14" hidden="1" outlineLevel="1">
      <c r="B379" s="44"/>
      <c r="C379" s="87"/>
      <c r="D379" s="87"/>
      <c r="E379" s="87"/>
      <c r="F379" s="87"/>
      <c r="G379" s="87"/>
      <c r="H379" s="87"/>
      <c r="I379" s="87"/>
      <c r="J379" s="87"/>
      <c r="K379" s="87"/>
      <c r="L379" s="87"/>
      <c r="M379" s="87"/>
      <c r="N379" s="87"/>
    </row>
    <row r="380" spans="2:14" hidden="1" outlineLevel="1">
      <c r="B380" s="44"/>
      <c r="C380" s="45"/>
      <c r="D380" s="46"/>
      <c r="E380" s="46"/>
      <c r="F380" s="46"/>
      <c r="G380" s="46"/>
      <c r="H380" s="46"/>
      <c r="I380" s="46"/>
      <c r="J380" s="46"/>
      <c r="K380" s="46"/>
      <c r="L380" s="46"/>
      <c r="M380" s="46"/>
      <c r="N380" s="46"/>
    </row>
    <row r="381" spans="2:14" hidden="1" outlineLevel="1">
      <c r="B381" s="44">
        <v>2</v>
      </c>
      <c r="C381" s="87" t="s">
        <v>91</v>
      </c>
      <c r="D381" s="87"/>
      <c r="E381" s="87"/>
      <c r="F381" s="87"/>
      <c r="G381" s="87"/>
      <c r="H381" s="87"/>
      <c r="I381" s="87"/>
      <c r="J381" s="87"/>
      <c r="K381" s="87"/>
      <c r="L381" s="87"/>
      <c r="M381" s="87"/>
      <c r="N381" s="87"/>
    </row>
    <row r="382" spans="2:14" hidden="1" outlineLevel="1">
      <c r="B382" s="44"/>
      <c r="C382" s="87"/>
      <c r="D382" s="87"/>
      <c r="E382" s="87"/>
      <c r="F382" s="87"/>
      <c r="G382" s="87"/>
      <c r="H382" s="87"/>
      <c r="I382" s="87"/>
      <c r="J382" s="87"/>
      <c r="K382" s="87"/>
      <c r="L382" s="87"/>
      <c r="M382" s="87"/>
      <c r="N382" s="87"/>
    </row>
    <row r="383" spans="2:14" hidden="1" outlineLevel="1">
      <c r="B383" s="44"/>
      <c r="C383" s="45"/>
      <c r="D383" s="46"/>
      <c r="E383" s="46"/>
      <c r="F383" s="46"/>
      <c r="G383" s="46"/>
      <c r="H383" s="46"/>
      <c r="I383" s="46"/>
      <c r="J383" s="46"/>
      <c r="K383" s="46"/>
      <c r="L383" s="46"/>
      <c r="M383" s="46"/>
      <c r="N383" s="46"/>
    </row>
    <row r="384" spans="2:14" hidden="1" outlineLevel="1">
      <c r="B384" s="44">
        <v>3</v>
      </c>
      <c r="C384" s="87" t="s">
        <v>92</v>
      </c>
      <c r="D384" s="87"/>
      <c r="E384" s="87"/>
      <c r="F384" s="87"/>
      <c r="G384" s="87"/>
      <c r="H384" s="87"/>
      <c r="I384" s="87"/>
      <c r="J384" s="87"/>
      <c r="K384" s="87"/>
      <c r="L384" s="87"/>
      <c r="M384" s="87"/>
      <c r="N384" s="87"/>
    </row>
    <row r="385" spans="2:26" hidden="1" outlineLevel="1">
      <c r="B385" s="44"/>
      <c r="C385" s="45"/>
      <c r="D385" s="46"/>
      <c r="E385" s="46"/>
      <c r="F385" s="46"/>
      <c r="G385" s="46"/>
      <c r="H385" s="46"/>
      <c r="I385" s="46"/>
      <c r="J385" s="46"/>
      <c r="K385" s="46"/>
      <c r="L385" s="46"/>
      <c r="M385" s="46"/>
      <c r="N385" s="46"/>
    </row>
    <row r="386" spans="2:26" hidden="1" outlineLevel="1">
      <c r="B386" s="44">
        <v>4</v>
      </c>
      <c r="C386" s="47" t="s">
        <v>93</v>
      </c>
      <c r="D386" s="46"/>
      <c r="E386" s="46"/>
      <c r="F386" s="46"/>
      <c r="G386" s="46"/>
      <c r="H386" s="46"/>
      <c r="I386" s="46"/>
      <c r="J386" s="46"/>
      <c r="K386" s="46"/>
      <c r="L386" s="46"/>
      <c r="M386" s="46"/>
      <c r="N386" s="46"/>
    </row>
    <row r="387" spans="2:26" hidden="1" outlineLevel="1">
      <c r="B387" s="44"/>
      <c r="C387" s="45"/>
      <c r="D387" s="46"/>
      <c r="E387" s="46"/>
      <c r="F387" s="46"/>
      <c r="G387" s="46"/>
      <c r="H387" s="46"/>
      <c r="I387" s="46"/>
      <c r="J387" s="46"/>
      <c r="K387" s="46"/>
      <c r="L387" s="46"/>
      <c r="M387" s="46"/>
      <c r="N387" s="46"/>
    </row>
    <row r="388" spans="2:26" hidden="1" outlineLevel="1">
      <c r="B388" s="44">
        <v>5</v>
      </c>
      <c r="C388" s="47" t="s">
        <v>94</v>
      </c>
      <c r="D388" s="46"/>
      <c r="E388" s="46"/>
      <c r="F388" s="46"/>
      <c r="G388" s="46"/>
      <c r="H388" s="46"/>
      <c r="I388" s="46"/>
      <c r="J388" s="46"/>
      <c r="K388" s="46"/>
      <c r="L388" s="46"/>
      <c r="M388" s="46"/>
      <c r="N388" s="46"/>
    </row>
    <row r="389" spans="2:26" hidden="1" outlineLevel="1">
      <c r="B389" s="44"/>
      <c r="C389" s="45"/>
      <c r="D389" s="46"/>
      <c r="E389" s="46"/>
      <c r="F389" s="46"/>
      <c r="G389" s="46"/>
      <c r="H389" s="46"/>
      <c r="I389" s="46"/>
      <c r="J389" s="46"/>
      <c r="K389" s="46"/>
      <c r="L389" s="46"/>
      <c r="M389" s="46"/>
      <c r="N389" s="46"/>
    </row>
    <row r="390" spans="2:26" hidden="1" outlineLevel="1">
      <c r="B390" s="44">
        <v>6</v>
      </c>
      <c r="C390" s="87" t="s">
        <v>95</v>
      </c>
      <c r="D390" s="87"/>
      <c r="E390" s="87"/>
      <c r="F390" s="87"/>
      <c r="G390" s="87"/>
      <c r="H390" s="87"/>
      <c r="I390" s="87"/>
      <c r="J390" s="87"/>
      <c r="K390" s="87"/>
      <c r="L390" s="87"/>
      <c r="M390" s="87"/>
      <c r="N390" s="87"/>
    </row>
    <row r="391" spans="2:26" hidden="1" outlineLevel="1">
      <c r="B391" s="46"/>
      <c r="C391" s="87"/>
      <c r="D391" s="87"/>
      <c r="E391" s="87"/>
      <c r="F391" s="87"/>
      <c r="G391" s="87"/>
      <c r="H391" s="87"/>
      <c r="I391" s="87"/>
      <c r="J391" s="87"/>
      <c r="K391" s="87"/>
      <c r="L391" s="87"/>
      <c r="M391" s="87"/>
      <c r="N391" s="87"/>
    </row>
    <row r="392" spans="2:26" hidden="1" outlineLevel="1">
      <c r="B392" s="46"/>
      <c r="C392" s="87"/>
      <c r="D392" s="87"/>
      <c r="E392" s="87"/>
      <c r="F392" s="87"/>
      <c r="G392" s="87"/>
      <c r="H392" s="87"/>
      <c r="I392" s="87"/>
      <c r="J392" s="87"/>
      <c r="K392" s="87"/>
      <c r="L392" s="87"/>
      <c r="M392" s="87"/>
      <c r="N392" s="87"/>
    </row>
    <row r="393" spans="2:26" hidden="1" outlineLevel="1"/>
    <row r="394" spans="2:26" collapsed="1"/>
    <row r="395" spans="2:26" ht="21">
      <c r="B395" s="88" t="s">
        <v>7</v>
      </c>
      <c r="C395" s="88"/>
      <c r="D395" s="88"/>
      <c r="E395" s="88"/>
      <c r="F395" s="88"/>
      <c r="G395" s="88"/>
      <c r="H395" s="88"/>
      <c r="I395" s="88"/>
      <c r="J395" s="88"/>
      <c r="K395" s="88"/>
      <c r="L395" s="88"/>
      <c r="M395" s="88"/>
      <c r="N395" s="88"/>
      <c r="P395" s="100" t="s">
        <v>8</v>
      </c>
      <c r="Q395" s="100"/>
      <c r="R395" s="100"/>
      <c r="S395" s="100"/>
      <c r="T395" s="100"/>
      <c r="U395" s="100"/>
      <c r="V395" s="100"/>
      <c r="W395" s="100"/>
      <c r="X395" s="100"/>
      <c r="Y395" s="100"/>
      <c r="Z395" s="100"/>
    </row>
    <row r="397" spans="2:26" ht="14.25">
      <c r="F397" s="7" t="s">
        <v>9</v>
      </c>
      <c r="G397" s="8" t="s">
        <v>10</v>
      </c>
      <c r="S397" s="7" t="s">
        <v>9</v>
      </c>
      <c r="T397" s="61" t="s">
        <v>10</v>
      </c>
    </row>
    <row r="398" spans="2:26" ht="15">
      <c r="F398" s="7" t="s">
        <v>11</v>
      </c>
      <c r="G398" s="93" t="s">
        <v>102</v>
      </c>
      <c r="H398" s="93"/>
      <c r="S398" s="7" t="s">
        <v>11</v>
      </c>
      <c r="T398" s="93" t="str">
        <f>G398</f>
        <v>1/1/27 - 12/31/27</v>
      </c>
      <c r="U398" s="93"/>
    </row>
    <row r="400" spans="2:26">
      <c r="E400" s="94" t="s">
        <v>13</v>
      </c>
      <c r="F400" s="95"/>
      <c r="G400" s="95"/>
      <c r="H400" s="96"/>
      <c r="J400" s="9"/>
      <c r="K400" s="10" t="s">
        <v>14</v>
      </c>
      <c r="L400" s="10"/>
      <c r="M400" s="11"/>
      <c r="S400" s="74" t="s">
        <v>15</v>
      </c>
      <c r="T400" s="74" t="s">
        <v>16</v>
      </c>
      <c r="U400" s="74" t="s">
        <v>17</v>
      </c>
      <c r="V400" s="74" t="s">
        <v>18</v>
      </c>
      <c r="W400" s="74" t="s">
        <v>19</v>
      </c>
      <c r="X400" s="74" t="s">
        <v>20</v>
      </c>
      <c r="Y400" s="74" t="s">
        <v>21</v>
      </c>
      <c r="Z400" s="74" t="s">
        <v>99</v>
      </c>
    </row>
    <row r="401" spans="2:26" ht="27">
      <c r="B401" s="12" t="s">
        <v>23</v>
      </c>
      <c r="C401" s="13" t="s">
        <v>24</v>
      </c>
      <c r="D401" s="14" t="s">
        <v>25</v>
      </c>
      <c r="E401" s="15" t="s">
        <v>26</v>
      </c>
      <c r="F401" s="16" t="s">
        <v>27</v>
      </c>
      <c r="G401" s="16" t="s">
        <v>28</v>
      </c>
      <c r="H401" s="12" t="s">
        <v>29</v>
      </c>
      <c r="I401" s="17"/>
      <c r="J401" s="18" t="s">
        <v>26</v>
      </c>
      <c r="K401" s="16" t="s">
        <v>30</v>
      </c>
      <c r="L401" s="16" t="s">
        <v>28</v>
      </c>
      <c r="M401" s="12" t="s">
        <v>29</v>
      </c>
      <c r="N401" s="12" t="s">
        <v>31</v>
      </c>
      <c r="P401" s="75" t="s">
        <v>32</v>
      </c>
      <c r="Q401" s="75" t="s">
        <v>33</v>
      </c>
      <c r="R401" s="75" t="s">
        <v>34</v>
      </c>
      <c r="S401" s="76" t="s">
        <v>35</v>
      </c>
      <c r="T401" s="76" t="s">
        <v>36</v>
      </c>
      <c r="U401" s="76" t="s">
        <v>37</v>
      </c>
      <c r="V401" s="76" t="s">
        <v>38</v>
      </c>
      <c r="W401" s="76" t="s">
        <v>39</v>
      </c>
      <c r="X401" s="76" t="s">
        <v>40</v>
      </c>
      <c r="Y401" s="76" t="s">
        <v>41</v>
      </c>
      <c r="Z401" s="76" t="s">
        <v>42</v>
      </c>
    </row>
    <row r="402" spans="2:26" ht="15" hidden="1" customHeight="1" outlineLevel="1">
      <c r="B402" s="19">
        <v>12</v>
      </c>
      <c r="C402" s="20">
        <v>1610</v>
      </c>
      <c r="D402" s="21" t="s">
        <v>43</v>
      </c>
      <c r="E402" s="22"/>
      <c r="F402" s="22"/>
      <c r="G402" s="50"/>
      <c r="H402" s="23"/>
      <c r="I402" s="24"/>
      <c r="J402" s="22"/>
      <c r="K402" s="22"/>
      <c r="L402" s="50"/>
      <c r="M402" s="23"/>
      <c r="N402" s="25"/>
      <c r="P402" s="59">
        <v>12</v>
      </c>
      <c r="Q402" s="20">
        <v>1610</v>
      </c>
      <c r="R402" s="21" t="s">
        <v>43</v>
      </c>
      <c r="S402" s="62"/>
      <c r="T402" s="78"/>
      <c r="U402" s="62"/>
      <c r="V402" s="62"/>
      <c r="W402" s="62"/>
      <c r="X402" s="81"/>
      <c r="Y402" s="80"/>
      <c r="Z402" s="79"/>
    </row>
    <row r="403" spans="2:26" ht="25.5" hidden="1" customHeight="1" outlineLevel="1">
      <c r="B403" s="19">
        <v>12</v>
      </c>
      <c r="C403" s="20">
        <v>1611</v>
      </c>
      <c r="D403" s="21" t="s">
        <v>44</v>
      </c>
      <c r="E403" s="22"/>
      <c r="F403" s="22"/>
      <c r="G403" s="50"/>
      <c r="H403" s="23"/>
      <c r="I403" s="27"/>
      <c r="J403" s="22"/>
      <c r="K403" s="22"/>
      <c r="L403" s="50"/>
      <c r="M403" s="23"/>
      <c r="N403" s="25"/>
      <c r="P403" s="59">
        <v>12</v>
      </c>
      <c r="Q403" s="20">
        <v>1611</v>
      </c>
      <c r="R403" s="21" t="s">
        <v>44</v>
      </c>
      <c r="S403" s="62"/>
      <c r="T403" s="78"/>
      <c r="U403" s="62"/>
      <c r="V403" s="62"/>
      <c r="W403" s="62"/>
      <c r="X403" s="81"/>
      <c r="Y403" s="80"/>
      <c r="Z403" s="79"/>
    </row>
    <row r="404" spans="2:26" ht="25.5" hidden="1" customHeight="1" outlineLevel="1">
      <c r="B404" s="19" t="s">
        <v>45</v>
      </c>
      <c r="C404" s="20">
        <v>1612</v>
      </c>
      <c r="D404" s="21" t="s">
        <v>46</v>
      </c>
      <c r="E404" s="22"/>
      <c r="F404" s="22"/>
      <c r="G404" s="50"/>
      <c r="H404" s="23"/>
      <c r="I404" s="27"/>
      <c r="J404" s="22"/>
      <c r="K404" s="22"/>
      <c r="L404" s="50"/>
      <c r="M404" s="23"/>
      <c r="N404" s="25"/>
      <c r="P404" s="59" t="s">
        <v>45</v>
      </c>
      <c r="Q404" s="20">
        <v>1612</v>
      </c>
      <c r="R404" s="21" t="s">
        <v>46</v>
      </c>
      <c r="S404" s="62"/>
      <c r="T404" s="78"/>
      <c r="U404" s="62"/>
      <c r="V404" s="62"/>
      <c r="W404" s="62"/>
      <c r="X404" s="81"/>
      <c r="Y404" s="80"/>
      <c r="Z404" s="79"/>
    </row>
    <row r="405" spans="2:26" ht="15" hidden="1" customHeight="1" outlineLevel="1">
      <c r="B405" s="19"/>
      <c r="C405" s="20">
        <v>1665</v>
      </c>
      <c r="D405" s="21" t="s">
        <v>47</v>
      </c>
      <c r="E405" s="22"/>
      <c r="F405" s="22"/>
      <c r="G405" s="50"/>
      <c r="H405" s="23"/>
      <c r="I405" s="27"/>
      <c r="J405" s="22"/>
      <c r="K405" s="22"/>
      <c r="L405" s="50"/>
      <c r="M405" s="23"/>
      <c r="N405" s="25"/>
      <c r="P405" s="59"/>
      <c r="Q405" s="20">
        <v>1665</v>
      </c>
      <c r="R405" s="21" t="s">
        <v>47</v>
      </c>
      <c r="S405" s="62"/>
      <c r="T405" s="78"/>
      <c r="U405" s="62"/>
      <c r="V405" s="62"/>
      <c r="W405" s="62"/>
      <c r="X405" s="81"/>
      <c r="Y405" s="80"/>
      <c r="Z405" s="79"/>
    </row>
    <row r="406" spans="2:26" ht="15" hidden="1" customHeight="1" outlineLevel="1">
      <c r="B406" s="19"/>
      <c r="C406" s="20">
        <v>1675</v>
      </c>
      <c r="D406" s="21" t="s">
        <v>48</v>
      </c>
      <c r="E406" s="22"/>
      <c r="F406" s="22"/>
      <c r="G406" s="50"/>
      <c r="H406" s="23"/>
      <c r="I406" s="27"/>
      <c r="J406" s="22"/>
      <c r="K406" s="22"/>
      <c r="L406" s="50"/>
      <c r="M406" s="23"/>
      <c r="N406" s="25"/>
      <c r="P406" s="59"/>
      <c r="Q406" s="20">
        <v>1675</v>
      </c>
      <c r="R406" s="21" t="s">
        <v>48</v>
      </c>
      <c r="S406" s="62"/>
      <c r="T406" s="78"/>
      <c r="U406" s="62"/>
      <c r="V406" s="62"/>
      <c r="W406" s="62"/>
      <c r="X406" s="81"/>
      <c r="Y406" s="80"/>
      <c r="Z406" s="79"/>
    </row>
    <row r="407" spans="2:26" ht="15" hidden="1" customHeight="1" outlineLevel="1">
      <c r="B407" s="19" t="s">
        <v>49</v>
      </c>
      <c r="C407" s="28">
        <v>1615</v>
      </c>
      <c r="D407" s="21" t="s">
        <v>50</v>
      </c>
      <c r="E407" s="22"/>
      <c r="F407" s="22"/>
      <c r="G407" s="50"/>
      <c r="H407" s="23"/>
      <c r="I407" s="27"/>
      <c r="J407" s="22"/>
      <c r="K407" s="22"/>
      <c r="L407" s="50"/>
      <c r="M407" s="23"/>
      <c r="N407" s="25"/>
      <c r="P407" s="59" t="s">
        <v>49</v>
      </c>
      <c r="Q407" s="28">
        <v>1615</v>
      </c>
      <c r="R407" s="21" t="s">
        <v>50</v>
      </c>
      <c r="S407" s="62"/>
      <c r="T407" s="78"/>
      <c r="U407" s="62"/>
      <c r="V407" s="62"/>
      <c r="W407" s="62"/>
      <c r="X407" s="81"/>
      <c r="Y407" s="80"/>
      <c r="Z407" s="79"/>
    </row>
    <row r="408" spans="2:26" ht="15" hidden="1" customHeight="1" outlineLevel="1">
      <c r="B408" s="19">
        <v>1</v>
      </c>
      <c r="C408" s="28">
        <v>1620</v>
      </c>
      <c r="D408" s="21" t="s">
        <v>51</v>
      </c>
      <c r="E408" s="22"/>
      <c r="F408" s="22"/>
      <c r="G408" s="50"/>
      <c r="H408" s="23"/>
      <c r="I408" s="27"/>
      <c r="J408" s="22"/>
      <c r="K408" s="22"/>
      <c r="L408" s="50"/>
      <c r="M408" s="23"/>
      <c r="N408" s="25"/>
      <c r="P408" s="59">
        <v>1</v>
      </c>
      <c r="Q408" s="28">
        <v>1620</v>
      </c>
      <c r="R408" s="21" t="s">
        <v>51</v>
      </c>
      <c r="S408" s="62"/>
      <c r="T408" s="78"/>
      <c r="U408" s="62"/>
      <c r="V408" s="62"/>
      <c r="W408" s="62"/>
      <c r="X408" s="81"/>
      <c r="Y408" s="80"/>
      <c r="Z408" s="79"/>
    </row>
    <row r="409" spans="2:26" ht="14.25" collapsed="1">
      <c r="B409" s="59" t="s">
        <v>49</v>
      </c>
      <c r="C409" s="20">
        <v>1705</v>
      </c>
      <c r="D409" s="21" t="s">
        <v>50</v>
      </c>
      <c r="E409" s="22"/>
      <c r="F409" s="22"/>
      <c r="G409" s="50"/>
      <c r="H409" s="23"/>
      <c r="I409" s="27"/>
      <c r="J409" s="22"/>
      <c r="K409" s="22"/>
      <c r="L409" s="50"/>
      <c r="M409" s="23"/>
      <c r="N409" s="25"/>
      <c r="P409" s="59" t="s">
        <v>49</v>
      </c>
      <c r="Q409" s="20">
        <v>1705</v>
      </c>
      <c r="R409" s="21" t="s">
        <v>50</v>
      </c>
      <c r="S409" s="69"/>
      <c r="T409" s="83"/>
      <c r="U409" s="69"/>
      <c r="V409" s="69"/>
      <c r="W409" s="69"/>
      <c r="X409" s="84"/>
      <c r="Y409" s="85"/>
      <c r="Z409" s="86"/>
    </row>
    <row r="410" spans="2:26">
      <c r="B410" s="59">
        <v>14.1</v>
      </c>
      <c r="C410" s="28">
        <v>1706</v>
      </c>
      <c r="D410" s="21" t="s">
        <v>52</v>
      </c>
      <c r="E410" s="48">
        <f>'FA-Exhibit EB-2020-0150'!E409+'FA-Exhibit COVID'!E410+'FA-Exhibit CCVA'!E410</f>
        <v>42249031.867601886</v>
      </c>
      <c r="F410" s="48"/>
      <c r="G410" s="51"/>
      <c r="H410" s="49">
        <f>E410+F410+G410</f>
        <v>42249031.867601886</v>
      </c>
      <c r="I410" s="27"/>
      <c r="J410" s="48">
        <f>'FA-Exhibit EB-2020-0150'!J409+'FA-Exhibit COVID'!J410+'FA-Exhibit CCVA'!J410</f>
        <v>2006829.0137110897</v>
      </c>
      <c r="K410" s="48">
        <f>'FA-Exhibit EB-2020-0150'!K409+'FA-Exhibit COVID'!K410+'FA-Exhibit CCVA'!K410</f>
        <v>422490.31867601885</v>
      </c>
      <c r="L410" s="51"/>
      <c r="M410" s="49">
        <f>J410+K410-L410</f>
        <v>2429319.3323871084</v>
      </c>
      <c r="N410" s="25">
        <f>H410-M410</f>
        <v>39819712.535214782</v>
      </c>
      <c r="P410" s="59">
        <v>14.1</v>
      </c>
      <c r="Q410" s="28">
        <v>1706</v>
      </c>
      <c r="R410" s="21" t="s">
        <v>52</v>
      </c>
      <c r="S410" s="69">
        <f>'FA-Exhibit EB-2020-0150'!S409+'FA-Exhibit COVID'!S410+'FA-Exhibit CCVA'!S410</f>
        <v>42249031.867601886</v>
      </c>
      <c r="T410" s="83"/>
      <c r="U410" s="69">
        <f>'FA-Exhibit EB-2020-0150'!U409+'FA-Exhibit COVID'!U410+'FA-Exhibit CCVA'!U410</f>
        <v>42249031.867601886</v>
      </c>
      <c r="V410" s="69"/>
      <c r="W410" s="69">
        <f>'FA-Exhibit EB-2020-0150'!W409+'FA-Exhibit COVID'!W410+'FA-Exhibit CCVA'!W410</f>
        <v>42249031.867601886</v>
      </c>
      <c r="X410" s="84">
        <v>100</v>
      </c>
      <c r="Y410" s="85">
        <f t="shared" ref="Y410:Y414" si="27">1/X410</f>
        <v>0.01</v>
      </c>
      <c r="Z410" s="69">
        <f>'FA-Exhibit EB-2020-0150'!Z409+'FA-Exhibit COVID'!Z410+'FA-Exhibit CCVA'!Z410</f>
        <v>422490.31867601885</v>
      </c>
    </row>
    <row r="411" spans="2:26">
      <c r="B411" s="59">
        <v>1</v>
      </c>
      <c r="C411" s="20">
        <v>1708</v>
      </c>
      <c r="D411" s="21" t="s">
        <v>51</v>
      </c>
      <c r="E411" s="48"/>
      <c r="F411" s="48"/>
      <c r="G411" s="51"/>
      <c r="H411" s="49"/>
      <c r="I411" s="27"/>
      <c r="J411" s="48"/>
      <c r="K411" s="48"/>
      <c r="L411" s="51"/>
      <c r="M411" s="49"/>
      <c r="N411" s="25"/>
      <c r="P411" s="59">
        <v>1</v>
      </c>
      <c r="Q411" s="20">
        <v>1708</v>
      </c>
      <c r="R411" s="21" t="s">
        <v>51</v>
      </c>
      <c r="S411" s="69"/>
      <c r="T411" s="83"/>
      <c r="U411" s="69"/>
      <c r="V411" s="69"/>
      <c r="W411" s="69"/>
      <c r="X411" s="84"/>
      <c r="Y411" s="85"/>
      <c r="Z411" s="86"/>
    </row>
    <row r="412" spans="2:26" ht="15" customHeight="1">
      <c r="B412" s="59">
        <v>47</v>
      </c>
      <c r="C412" s="20">
        <v>1715</v>
      </c>
      <c r="D412" s="21" t="s">
        <v>53</v>
      </c>
      <c r="E412" s="48"/>
      <c r="F412" s="48"/>
      <c r="G412" s="51"/>
      <c r="H412" s="49"/>
      <c r="I412" s="27"/>
      <c r="J412" s="48"/>
      <c r="K412" s="48"/>
      <c r="L412" s="51"/>
      <c r="M412" s="49"/>
      <c r="N412" s="25"/>
      <c r="P412" s="59">
        <v>47</v>
      </c>
      <c r="Q412" s="20">
        <v>1715</v>
      </c>
      <c r="R412" s="21" t="s">
        <v>53</v>
      </c>
      <c r="S412" s="69"/>
      <c r="T412" s="83"/>
      <c r="U412" s="69"/>
      <c r="V412" s="69"/>
      <c r="W412" s="69"/>
      <c r="X412" s="84"/>
      <c r="Y412" s="85"/>
      <c r="Z412" s="86"/>
    </row>
    <row r="413" spans="2:26">
      <c r="B413" s="59">
        <v>47</v>
      </c>
      <c r="C413" s="20">
        <v>1720</v>
      </c>
      <c r="D413" s="21" t="s">
        <v>54</v>
      </c>
      <c r="E413" s="48">
        <f>'FA-Exhibit EB-2020-0150'!E412+'FA-Exhibit COVID'!E413+'FA-Exhibit CCVA'!E413</f>
        <v>700555158.46696866</v>
      </c>
      <c r="F413" s="48">
        <f>'FA-Exhibit EB-2020-0150'!F412+'FA-Exhibit COVID'!F413+'FA-Exhibit CCVA'!F413</f>
        <v>200000</v>
      </c>
      <c r="G413" s="51"/>
      <c r="H413" s="49">
        <f>E413+F413+G413</f>
        <v>700755158.46696866</v>
      </c>
      <c r="I413" s="27"/>
      <c r="J413" s="48">
        <f>'FA-Exhibit EB-2020-0150'!J412+'FA-Exhibit COVID'!J413+'FA-Exhibit CCVA'!J413</f>
        <v>36909883.363534451</v>
      </c>
      <c r="K413" s="48">
        <f>'FA-Exhibit EB-2020-0150'!K412+'FA-Exhibit COVID'!K413+'FA-Exhibit CCVA'!K413</f>
        <v>7785057.3162996517</v>
      </c>
      <c r="L413" s="51"/>
      <c r="M413" s="49">
        <f>J413+K413-L413</f>
        <v>44694940.679834105</v>
      </c>
      <c r="N413" s="25">
        <f>H413-M413</f>
        <v>656060217.78713453</v>
      </c>
      <c r="P413" s="59">
        <v>47</v>
      </c>
      <c r="Q413" s="20">
        <v>1720</v>
      </c>
      <c r="R413" s="21" t="s">
        <v>54</v>
      </c>
      <c r="S413" s="69">
        <f>'FA-Exhibit EB-2020-0150'!S412+'FA-Exhibit COVID'!S413+'FA-Exhibit CCVA'!S413</f>
        <v>700555158.46696866</v>
      </c>
      <c r="T413" s="83"/>
      <c r="U413" s="69">
        <f>'FA-Exhibit EB-2020-0150'!U412+'FA-Exhibit COVID'!U413+'FA-Exhibit CCVA'!U413</f>
        <v>700555158.46696866</v>
      </c>
      <c r="V413" s="69">
        <f>'FA-Exhibit EB-2020-0150'!V412+'FA-Exhibit COVID'!V413+'FA-Exhibit CCVA'!V413</f>
        <v>200000</v>
      </c>
      <c r="W413" s="69">
        <f>'FA-Exhibit EB-2020-0150'!W412+'FA-Exhibit COVID'!W413+'FA-Exhibit CCVA'!W413</f>
        <v>700655158.46696866</v>
      </c>
      <c r="X413" s="84">
        <v>90</v>
      </c>
      <c r="Y413" s="85">
        <f t="shared" si="27"/>
        <v>1.1111111111111112E-2</v>
      </c>
      <c r="Z413" s="69">
        <f>'FA-Exhibit EB-2020-0150'!Z412+'FA-Exhibit COVID'!Z413+'FA-Exhibit CCVA'!Z413</f>
        <v>7785057.3162996517</v>
      </c>
    </row>
    <row r="414" spans="2:26">
      <c r="B414" s="59">
        <v>47</v>
      </c>
      <c r="C414" s="20">
        <v>1730</v>
      </c>
      <c r="D414" s="21" t="s">
        <v>55</v>
      </c>
      <c r="E414" s="48">
        <f>'FA-Exhibit EB-2020-0150'!E413+'FA-Exhibit COVID'!E414+'FA-Exhibit CCVA'!E414</f>
        <v>195003226.83308825</v>
      </c>
      <c r="F414" s="48">
        <f>'FA-Exhibit EB-2020-0150'!F413+'FA-Exhibit COVID'!F414+'FA-Exhibit CCVA'!F414</f>
        <v>0</v>
      </c>
      <c r="G414" s="51"/>
      <c r="H414" s="49">
        <f>E414+F414+G414</f>
        <v>195003226.83308825</v>
      </c>
      <c r="I414" s="27"/>
      <c r="J414" s="48">
        <f>'FA-Exhibit EB-2020-0150'!J413+'FA-Exhibit COVID'!J414+'FA-Exhibit CCVA'!J414</f>
        <v>14244611.630931869</v>
      </c>
      <c r="K414" s="48">
        <f>'FA-Exhibit EB-2020-0150'!K413+'FA-Exhibit COVID'!K414+'FA-Exhibit CCVA'!K414</f>
        <v>2998865.6065119728</v>
      </c>
      <c r="L414" s="51"/>
      <c r="M414" s="49">
        <f>J414+K414-L414</f>
        <v>17243477.237443842</v>
      </c>
      <c r="N414" s="25">
        <f>H414-M414</f>
        <v>177759749.59564441</v>
      </c>
      <c r="P414" s="59">
        <v>47</v>
      </c>
      <c r="Q414" s="20">
        <v>1730</v>
      </c>
      <c r="R414" s="21" t="s">
        <v>55</v>
      </c>
      <c r="S414" s="69">
        <f>'FA-Exhibit EB-2020-0150'!S413+'FA-Exhibit COVID'!S414+'FA-Exhibit CCVA'!S414</f>
        <v>195003226.83308825</v>
      </c>
      <c r="T414" s="83"/>
      <c r="U414" s="69">
        <f>'FA-Exhibit EB-2020-0150'!U413+'FA-Exhibit COVID'!U414+'FA-Exhibit CCVA'!U414</f>
        <v>195003226.83308825</v>
      </c>
      <c r="V414" s="69">
        <f>'FA-Exhibit EB-2020-0150'!V413+'FA-Exhibit COVID'!V414+'FA-Exhibit CCVA'!V414</f>
        <v>0</v>
      </c>
      <c r="W414" s="69">
        <f>'FA-Exhibit EB-2020-0150'!W413+'FA-Exhibit COVID'!W414+'FA-Exhibit CCVA'!W414</f>
        <v>195003226.83308825</v>
      </c>
      <c r="X414" s="84">
        <f>AVERAGE('FA-Exhibit EB-2020-0150'!X413,'FA-Exhibit COVID'!X414,'FA-Exhibit CCVA'!X414)</f>
        <v>65.004231742674051</v>
      </c>
      <c r="Y414" s="85">
        <f t="shared" si="27"/>
        <v>1.5383613853919589E-2</v>
      </c>
      <c r="Z414" s="69">
        <f>'FA-Exhibit EB-2020-0150'!Z413+'FA-Exhibit COVID'!Z414+'FA-Exhibit CCVA'!Z414</f>
        <v>2998865.6065119728</v>
      </c>
    </row>
    <row r="415" spans="2:26" ht="15" customHeight="1">
      <c r="B415" s="59">
        <v>47</v>
      </c>
      <c r="C415" s="20">
        <v>1735</v>
      </c>
      <c r="D415" s="21" t="s">
        <v>56</v>
      </c>
      <c r="E415" s="22"/>
      <c r="F415" s="22"/>
      <c r="G415" s="50"/>
      <c r="H415" s="23"/>
      <c r="I415" s="27"/>
      <c r="J415" s="22"/>
      <c r="K415" s="22"/>
      <c r="L415" s="50"/>
      <c r="M415" s="23"/>
      <c r="N415" s="25"/>
      <c r="P415" s="59">
        <v>47</v>
      </c>
      <c r="Q415" s="20">
        <v>1735</v>
      </c>
      <c r="R415" s="21" t="s">
        <v>56</v>
      </c>
      <c r="S415" s="69"/>
      <c r="T415" s="83"/>
      <c r="U415" s="69"/>
      <c r="V415" s="69"/>
      <c r="W415" s="69"/>
      <c r="X415" s="84"/>
      <c r="Y415" s="85"/>
      <c r="Z415" s="86"/>
    </row>
    <row r="416" spans="2:26" ht="15" customHeight="1">
      <c r="B416" s="59">
        <v>47</v>
      </c>
      <c r="C416" s="20">
        <v>1740</v>
      </c>
      <c r="D416" s="21" t="s">
        <v>57</v>
      </c>
      <c r="E416" s="22"/>
      <c r="F416" s="22"/>
      <c r="G416" s="50"/>
      <c r="H416" s="23"/>
      <c r="I416" s="27"/>
      <c r="J416" s="22"/>
      <c r="K416" s="22"/>
      <c r="L416" s="50"/>
      <c r="M416" s="23"/>
      <c r="N416" s="25"/>
      <c r="P416" s="59">
        <v>47</v>
      </c>
      <c r="Q416" s="20">
        <v>1740</v>
      </c>
      <c r="R416" s="21" t="s">
        <v>57</v>
      </c>
      <c r="S416" s="69"/>
      <c r="T416" s="83"/>
      <c r="U416" s="69"/>
      <c r="V416" s="69"/>
      <c r="W416" s="69"/>
      <c r="X416" s="84"/>
      <c r="Y416" s="85"/>
      <c r="Z416" s="86"/>
    </row>
    <row r="417" spans="2:26" ht="14.25">
      <c r="B417" s="59">
        <v>17</v>
      </c>
      <c r="C417" s="20">
        <v>1745</v>
      </c>
      <c r="D417" s="21" t="s">
        <v>58</v>
      </c>
      <c r="E417" s="22"/>
      <c r="F417" s="22"/>
      <c r="G417" s="50"/>
      <c r="H417" s="23"/>
      <c r="I417" s="27"/>
      <c r="J417" s="22"/>
      <c r="K417" s="22"/>
      <c r="L417" s="50"/>
      <c r="M417" s="23"/>
      <c r="N417" s="25"/>
      <c r="P417" s="59">
        <v>17</v>
      </c>
      <c r="Q417" s="20">
        <v>1745</v>
      </c>
      <c r="R417" s="21" t="s">
        <v>58</v>
      </c>
      <c r="S417" s="69"/>
      <c r="T417" s="83"/>
      <c r="U417" s="69"/>
      <c r="V417" s="69"/>
      <c r="W417" s="69"/>
      <c r="X417" s="84"/>
      <c r="Y417" s="85"/>
      <c r="Z417" s="86"/>
    </row>
    <row r="418" spans="2:26" ht="15" hidden="1" customHeight="1" outlineLevel="1">
      <c r="B418" s="19">
        <v>47</v>
      </c>
      <c r="C418" s="20">
        <v>1830</v>
      </c>
      <c r="D418" s="21" t="s">
        <v>59</v>
      </c>
      <c r="E418" s="22"/>
      <c r="F418" s="22"/>
      <c r="G418" s="50"/>
      <c r="H418" s="23"/>
      <c r="I418" s="27"/>
      <c r="J418" s="22"/>
      <c r="K418" s="22"/>
      <c r="L418" s="50"/>
      <c r="M418" s="23"/>
      <c r="N418" s="25"/>
      <c r="P418" s="59">
        <v>47</v>
      </c>
      <c r="Q418" s="20">
        <v>1830</v>
      </c>
      <c r="R418" s="21" t="s">
        <v>59</v>
      </c>
      <c r="S418" s="62"/>
      <c r="T418" s="78"/>
      <c r="U418" s="62"/>
      <c r="V418" s="62"/>
      <c r="W418" s="62"/>
      <c r="X418" s="81"/>
      <c r="Y418" s="80"/>
      <c r="Z418" s="79"/>
    </row>
    <row r="419" spans="2:26" ht="14.1" hidden="1" customHeight="1" outlineLevel="1">
      <c r="B419" s="19">
        <v>47</v>
      </c>
      <c r="C419" s="20">
        <v>1835</v>
      </c>
      <c r="D419" s="21" t="s">
        <v>60</v>
      </c>
      <c r="E419" s="22"/>
      <c r="F419" s="22"/>
      <c r="G419" s="50"/>
      <c r="H419" s="23"/>
      <c r="I419" s="27"/>
      <c r="J419" s="22"/>
      <c r="K419" s="22"/>
      <c r="L419" s="50"/>
      <c r="M419" s="23"/>
      <c r="N419" s="25"/>
      <c r="P419" s="59">
        <v>47</v>
      </c>
      <c r="Q419" s="20">
        <v>1835</v>
      </c>
      <c r="R419" s="21" t="s">
        <v>60</v>
      </c>
      <c r="S419" s="62"/>
      <c r="T419" s="78"/>
      <c r="U419" s="62"/>
      <c r="V419" s="62"/>
      <c r="W419" s="62"/>
      <c r="X419" s="81"/>
      <c r="Y419" s="80"/>
      <c r="Z419" s="79"/>
    </row>
    <row r="420" spans="2:26" ht="15" hidden="1" customHeight="1" outlineLevel="1">
      <c r="B420" s="19" t="s">
        <v>49</v>
      </c>
      <c r="C420" s="20">
        <v>1905</v>
      </c>
      <c r="D420" s="21" t="s">
        <v>50</v>
      </c>
      <c r="E420" s="22"/>
      <c r="F420" s="22"/>
      <c r="G420" s="50"/>
      <c r="H420" s="23"/>
      <c r="I420" s="27"/>
      <c r="J420" s="22"/>
      <c r="K420" s="22"/>
      <c r="L420" s="50"/>
      <c r="M420" s="23"/>
      <c r="N420" s="25"/>
      <c r="P420" s="59" t="s">
        <v>49</v>
      </c>
      <c r="Q420" s="20">
        <v>1905</v>
      </c>
      <c r="R420" s="21" t="s">
        <v>50</v>
      </c>
      <c r="S420" s="62"/>
      <c r="T420" s="78"/>
      <c r="U420" s="62"/>
      <c r="V420" s="62"/>
      <c r="W420" s="62"/>
      <c r="X420" s="81"/>
      <c r="Y420" s="80"/>
      <c r="Z420" s="79"/>
    </row>
    <row r="421" spans="2:26" ht="15" hidden="1" customHeight="1" outlineLevel="1">
      <c r="B421" s="19">
        <v>47</v>
      </c>
      <c r="C421" s="20">
        <v>1908</v>
      </c>
      <c r="D421" s="21" t="s">
        <v>61</v>
      </c>
      <c r="E421" s="22"/>
      <c r="F421" s="22"/>
      <c r="G421" s="50"/>
      <c r="H421" s="23"/>
      <c r="I421" s="27"/>
      <c r="J421" s="22"/>
      <c r="K421" s="22"/>
      <c r="L421" s="50"/>
      <c r="M421" s="23"/>
      <c r="N421" s="25"/>
      <c r="P421" s="59">
        <v>47</v>
      </c>
      <c r="Q421" s="20">
        <v>1908</v>
      </c>
      <c r="R421" s="21" t="s">
        <v>61</v>
      </c>
      <c r="S421" s="62"/>
      <c r="T421" s="78"/>
      <c r="U421" s="62"/>
      <c r="V421" s="62"/>
      <c r="W421" s="62"/>
      <c r="X421" s="81"/>
      <c r="Y421" s="80"/>
      <c r="Z421" s="79"/>
    </row>
    <row r="422" spans="2:26" ht="15" hidden="1" customHeight="1" outlineLevel="1">
      <c r="B422" s="19">
        <v>13</v>
      </c>
      <c r="C422" s="20">
        <v>1910</v>
      </c>
      <c r="D422" s="21" t="s">
        <v>62</v>
      </c>
      <c r="E422" s="22"/>
      <c r="F422" s="22"/>
      <c r="G422" s="50"/>
      <c r="H422" s="23"/>
      <c r="I422" s="27"/>
      <c r="J422" s="22"/>
      <c r="K422" s="22"/>
      <c r="L422" s="50"/>
      <c r="M422" s="23"/>
      <c r="N422" s="25"/>
      <c r="P422" s="59">
        <v>13</v>
      </c>
      <c r="Q422" s="20">
        <v>1910</v>
      </c>
      <c r="R422" s="21" t="s">
        <v>62</v>
      </c>
      <c r="S422" s="62"/>
      <c r="T422" s="78"/>
      <c r="U422" s="62"/>
      <c r="V422" s="62"/>
      <c r="W422" s="62"/>
      <c r="X422" s="81"/>
      <c r="Y422" s="80"/>
      <c r="Z422" s="79"/>
    </row>
    <row r="423" spans="2:26" ht="15" hidden="1" customHeight="1" outlineLevel="1">
      <c r="B423" s="19">
        <v>8</v>
      </c>
      <c r="C423" s="20">
        <v>1915</v>
      </c>
      <c r="D423" s="21" t="s">
        <v>63</v>
      </c>
      <c r="E423" s="22"/>
      <c r="F423" s="22"/>
      <c r="G423" s="50"/>
      <c r="H423" s="23"/>
      <c r="I423" s="27"/>
      <c r="J423" s="22"/>
      <c r="K423" s="22"/>
      <c r="L423" s="50"/>
      <c r="M423" s="23"/>
      <c r="N423" s="25"/>
      <c r="P423" s="59">
        <v>8</v>
      </c>
      <c r="Q423" s="20">
        <v>1915</v>
      </c>
      <c r="R423" s="21" t="s">
        <v>63</v>
      </c>
      <c r="S423" s="62"/>
      <c r="T423" s="78"/>
      <c r="U423" s="62"/>
      <c r="V423" s="62"/>
      <c r="W423" s="62"/>
      <c r="X423" s="81"/>
      <c r="Y423" s="80"/>
      <c r="Z423" s="79"/>
    </row>
    <row r="424" spans="2:26" ht="15" hidden="1" customHeight="1" outlineLevel="1">
      <c r="B424" s="19">
        <v>10</v>
      </c>
      <c r="C424" s="20">
        <v>1920</v>
      </c>
      <c r="D424" s="21" t="s">
        <v>64</v>
      </c>
      <c r="E424" s="22"/>
      <c r="F424" s="22"/>
      <c r="G424" s="50"/>
      <c r="H424" s="23"/>
      <c r="I424" s="27"/>
      <c r="J424" s="22"/>
      <c r="K424" s="22"/>
      <c r="L424" s="50"/>
      <c r="M424" s="23"/>
      <c r="N424" s="25"/>
      <c r="P424" s="59">
        <v>10</v>
      </c>
      <c r="Q424" s="20">
        <v>1920</v>
      </c>
      <c r="R424" s="21" t="s">
        <v>64</v>
      </c>
      <c r="S424" s="62"/>
      <c r="T424" s="78"/>
      <c r="U424" s="62"/>
      <c r="V424" s="62"/>
      <c r="W424" s="62"/>
      <c r="X424" s="81"/>
      <c r="Y424" s="80"/>
      <c r="Z424" s="79"/>
    </row>
    <row r="425" spans="2:26" ht="15" hidden="1" customHeight="1" outlineLevel="1">
      <c r="B425" s="19">
        <v>50</v>
      </c>
      <c r="C425" s="28">
        <v>1925</v>
      </c>
      <c r="D425" s="21" t="s">
        <v>65</v>
      </c>
      <c r="E425" s="22"/>
      <c r="F425" s="22"/>
      <c r="G425" s="50"/>
      <c r="H425" s="23"/>
      <c r="I425" s="27"/>
      <c r="J425" s="22"/>
      <c r="K425" s="22"/>
      <c r="L425" s="50"/>
      <c r="M425" s="23"/>
      <c r="N425" s="25"/>
      <c r="P425" s="59">
        <v>50</v>
      </c>
      <c r="Q425" s="28">
        <v>1925</v>
      </c>
      <c r="R425" s="21" t="s">
        <v>65</v>
      </c>
      <c r="S425" s="62"/>
      <c r="T425" s="78"/>
      <c r="U425" s="62"/>
      <c r="V425" s="62"/>
      <c r="W425" s="62"/>
      <c r="X425" s="81"/>
      <c r="Y425" s="80"/>
      <c r="Z425" s="79"/>
    </row>
    <row r="426" spans="2:26" ht="15" hidden="1" customHeight="1" outlineLevel="1">
      <c r="B426" s="19">
        <v>10</v>
      </c>
      <c r="C426" s="20">
        <v>1930</v>
      </c>
      <c r="D426" s="21" t="s">
        <v>66</v>
      </c>
      <c r="E426" s="22"/>
      <c r="F426" s="22"/>
      <c r="G426" s="50"/>
      <c r="H426" s="23"/>
      <c r="I426" s="27"/>
      <c r="J426" s="22"/>
      <c r="K426" s="22"/>
      <c r="L426" s="50"/>
      <c r="M426" s="23"/>
      <c r="N426" s="25"/>
      <c r="P426" s="59">
        <v>10</v>
      </c>
      <c r="Q426" s="20">
        <v>1930</v>
      </c>
      <c r="R426" s="21" t="s">
        <v>66</v>
      </c>
      <c r="S426" s="62"/>
      <c r="T426" s="78"/>
      <c r="U426" s="62"/>
      <c r="V426" s="62"/>
      <c r="W426" s="62"/>
      <c r="X426" s="81"/>
      <c r="Y426" s="80"/>
      <c r="Z426" s="79"/>
    </row>
    <row r="427" spans="2:26" ht="15" hidden="1" customHeight="1" outlineLevel="1">
      <c r="B427" s="19">
        <v>8</v>
      </c>
      <c r="C427" s="20">
        <v>1935</v>
      </c>
      <c r="D427" s="21" t="s">
        <v>67</v>
      </c>
      <c r="E427" s="22"/>
      <c r="F427" s="22"/>
      <c r="G427" s="50"/>
      <c r="H427" s="23"/>
      <c r="I427" s="27"/>
      <c r="J427" s="22"/>
      <c r="K427" s="22"/>
      <c r="L427" s="50"/>
      <c r="M427" s="23"/>
      <c r="N427" s="25"/>
      <c r="P427" s="59">
        <v>8</v>
      </c>
      <c r="Q427" s="20">
        <v>1935</v>
      </c>
      <c r="R427" s="21" t="s">
        <v>67</v>
      </c>
      <c r="S427" s="62"/>
      <c r="T427" s="78"/>
      <c r="U427" s="62"/>
      <c r="V427" s="62"/>
      <c r="W427" s="62"/>
      <c r="X427" s="81"/>
      <c r="Y427" s="80"/>
      <c r="Z427" s="79"/>
    </row>
    <row r="428" spans="2:26" ht="15" hidden="1" customHeight="1" outlineLevel="1">
      <c r="B428" s="19">
        <v>8</v>
      </c>
      <c r="C428" s="20">
        <v>1940</v>
      </c>
      <c r="D428" s="21" t="s">
        <v>68</v>
      </c>
      <c r="E428" s="22"/>
      <c r="F428" s="22"/>
      <c r="G428" s="50"/>
      <c r="H428" s="23"/>
      <c r="I428" s="27"/>
      <c r="J428" s="22"/>
      <c r="K428" s="22"/>
      <c r="L428" s="50"/>
      <c r="M428" s="23"/>
      <c r="N428" s="25"/>
      <c r="P428" s="59">
        <v>8</v>
      </c>
      <c r="Q428" s="20">
        <v>1940</v>
      </c>
      <c r="R428" s="21" t="s">
        <v>68</v>
      </c>
      <c r="S428" s="62"/>
      <c r="T428" s="78"/>
      <c r="U428" s="62"/>
      <c r="V428" s="62"/>
      <c r="W428" s="62"/>
      <c r="X428" s="81"/>
      <c r="Y428" s="80"/>
      <c r="Z428" s="79"/>
    </row>
    <row r="429" spans="2:26" ht="15" hidden="1" customHeight="1" outlineLevel="1">
      <c r="B429" s="19">
        <v>8</v>
      </c>
      <c r="C429" s="20">
        <v>1945</v>
      </c>
      <c r="D429" s="21" t="s">
        <v>69</v>
      </c>
      <c r="E429" s="22"/>
      <c r="F429" s="22"/>
      <c r="G429" s="50"/>
      <c r="H429" s="23"/>
      <c r="I429" s="27"/>
      <c r="J429" s="22"/>
      <c r="K429" s="22"/>
      <c r="L429" s="50"/>
      <c r="M429" s="23"/>
      <c r="N429" s="25"/>
      <c r="P429" s="59">
        <v>8</v>
      </c>
      <c r="Q429" s="20">
        <v>1945</v>
      </c>
      <c r="R429" s="21" t="s">
        <v>69</v>
      </c>
      <c r="S429" s="62"/>
      <c r="T429" s="78"/>
      <c r="U429" s="62"/>
      <c r="V429" s="62"/>
      <c r="W429" s="62"/>
      <c r="X429" s="81"/>
      <c r="Y429" s="80"/>
      <c r="Z429" s="79"/>
    </row>
    <row r="430" spans="2:26" ht="15" hidden="1" customHeight="1" outlineLevel="1">
      <c r="B430" s="19">
        <v>8</v>
      </c>
      <c r="C430" s="20">
        <v>1950</v>
      </c>
      <c r="D430" s="21" t="s">
        <v>70</v>
      </c>
      <c r="E430" s="22"/>
      <c r="F430" s="22"/>
      <c r="G430" s="50"/>
      <c r="H430" s="23"/>
      <c r="I430" s="27"/>
      <c r="J430" s="22"/>
      <c r="K430" s="22"/>
      <c r="L430" s="50"/>
      <c r="M430" s="23"/>
      <c r="N430" s="25"/>
      <c r="P430" s="59">
        <v>8</v>
      </c>
      <c r="Q430" s="20">
        <v>1950</v>
      </c>
      <c r="R430" s="21" t="s">
        <v>70</v>
      </c>
      <c r="S430" s="62"/>
      <c r="T430" s="78"/>
      <c r="U430" s="62"/>
      <c r="V430" s="62"/>
      <c r="W430" s="62"/>
      <c r="X430" s="81"/>
      <c r="Y430" s="80"/>
      <c r="Z430" s="79"/>
    </row>
    <row r="431" spans="2:26" ht="15" hidden="1" customHeight="1" outlineLevel="1">
      <c r="B431" s="19">
        <v>8</v>
      </c>
      <c r="C431" s="20">
        <v>1955</v>
      </c>
      <c r="D431" s="21" t="s">
        <v>71</v>
      </c>
      <c r="E431" s="22"/>
      <c r="F431" s="22"/>
      <c r="G431" s="50"/>
      <c r="H431" s="23"/>
      <c r="I431" s="27"/>
      <c r="J431" s="22"/>
      <c r="K431" s="22"/>
      <c r="L431" s="50"/>
      <c r="M431" s="23"/>
      <c r="N431" s="25"/>
      <c r="P431" s="59">
        <v>8</v>
      </c>
      <c r="Q431" s="20">
        <v>1955</v>
      </c>
      <c r="R431" s="21" t="s">
        <v>71</v>
      </c>
      <c r="S431" s="62"/>
      <c r="T431" s="78"/>
      <c r="U431" s="62"/>
      <c r="V431" s="62"/>
      <c r="W431" s="62"/>
      <c r="X431" s="81"/>
      <c r="Y431" s="80"/>
      <c r="Z431" s="79"/>
    </row>
    <row r="432" spans="2:26" ht="14.1" hidden="1" customHeight="1" outlineLevel="1">
      <c r="B432" s="19">
        <v>8</v>
      </c>
      <c r="C432" s="20">
        <v>1960</v>
      </c>
      <c r="D432" s="21" t="s">
        <v>72</v>
      </c>
      <c r="E432" s="22"/>
      <c r="F432" s="22"/>
      <c r="G432" s="50"/>
      <c r="H432" s="23"/>
      <c r="I432" s="27"/>
      <c r="J432" s="22"/>
      <c r="K432" s="22"/>
      <c r="L432" s="50"/>
      <c r="M432" s="23"/>
      <c r="N432" s="25"/>
      <c r="P432" s="59">
        <v>8</v>
      </c>
      <c r="Q432" s="20">
        <v>1960</v>
      </c>
      <c r="R432" s="21" t="s">
        <v>72</v>
      </c>
      <c r="S432" s="62"/>
      <c r="T432" s="78"/>
      <c r="U432" s="62"/>
      <c r="V432" s="62"/>
      <c r="W432" s="62"/>
      <c r="X432" s="81"/>
      <c r="Y432" s="80"/>
      <c r="Z432" s="79"/>
    </row>
    <row r="433" spans="2:26" ht="25.5" hidden="1" customHeight="1" outlineLevel="1">
      <c r="B433" s="30">
        <v>47</v>
      </c>
      <c r="C433" s="20">
        <v>1970</v>
      </c>
      <c r="D433" s="21" t="s">
        <v>73</v>
      </c>
      <c r="E433" s="22"/>
      <c r="F433" s="22"/>
      <c r="G433" s="50"/>
      <c r="H433" s="23"/>
      <c r="I433" s="27"/>
      <c r="J433" s="22"/>
      <c r="K433" s="22"/>
      <c r="L433" s="50"/>
      <c r="M433" s="23"/>
      <c r="N433" s="25"/>
      <c r="P433" s="72">
        <v>47</v>
      </c>
      <c r="Q433" s="20">
        <v>1970</v>
      </c>
      <c r="R433" s="21" t="s">
        <v>73</v>
      </c>
      <c r="S433" s="62"/>
      <c r="T433" s="78"/>
      <c r="U433" s="62"/>
      <c r="V433" s="62"/>
      <c r="W433" s="62"/>
      <c r="X433" s="81"/>
      <c r="Y433" s="80"/>
      <c r="Z433" s="79"/>
    </row>
    <row r="434" spans="2:26" ht="25.5" hidden="1" customHeight="1" outlineLevel="1">
      <c r="B434" s="19">
        <v>47</v>
      </c>
      <c r="C434" s="20">
        <v>1975</v>
      </c>
      <c r="D434" s="21" t="s">
        <v>74</v>
      </c>
      <c r="E434" s="22"/>
      <c r="F434" s="22"/>
      <c r="G434" s="50"/>
      <c r="H434" s="23"/>
      <c r="I434" s="27"/>
      <c r="J434" s="22"/>
      <c r="K434" s="22"/>
      <c r="L434" s="50"/>
      <c r="M434" s="23"/>
      <c r="N434" s="25"/>
      <c r="P434" s="59">
        <v>47</v>
      </c>
      <c r="Q434" s="20">
        <v>1975</v>
      </c>
      <c r="R434" s="21" t="s">
        <v>74</v>
      </c>
      <c r="S434" s="62"/>
      <c r="T434" s="78"/>
      <c r="U434" s="62"/>
      <c r="V434" s="62"/>
      <c r="W434" s="62"/>
      <c r="X434" s="81"/>
      <c r="Y434" s="80"/>
      <c r="Z434" s="79"/>
    </row>
    <row r="435" spans="2:26" ht="15" hidden="1" customHeight="1" outlineLevel="1">
      <c r="B435" s="19">
        <v>47</v>
      </c>
      <c r="C435" s="20">
        <v>1980</v>
      </c>
      <c r="D435" s="21" t="s">
        <v>75</v>
      </c>
      <c r="E435" s="22"/>
      <c r="F435" s="22"/>
      <c r="G435" s="50"/>
      <c r="H435" s="23"/>
      <c r="I435" s="27"/>
      <c r="J435" s="22"/>
      <c r="K435" s="22"/>
      <c r="L435" s="50"/>
      <c r="M435" s="23"/>
      <c r="N435" s="25"/>
      <c r="P435" s="59">
        <v>47</v>
      </c>
      <c r="Q435" s="20">
        <v>1980</v>
      </c>
      <c r="R435" s="21" t="s">
        <v>75</v>
      </c>
      <c r="S435" s="62"/>
      <c r="T435" s="78"/>
      <c r="U435" s="62"/>
      <c r="V435" s="62"/>
      <c r="W435" s="62"/>
      <c r="X435" s="81"/>
      <c r="Y435" s="80"/>
      <c r="Z435" s="79"/>
    </row>
    <row r="436" spans="2:26" ht="15" hidden="1" customHeight="1" outlineLevel="1">
      <c r="B436" s="19">
        <v>47</v>
      </c>
      <c r="C436" s="20">
        <v>1985</v>
      </c>
      <c r="D436" s="21" t="s">
        <v>76</v>
      </c>
      <c r="E436" s="22"/>
      <c r="F436" s="22"/>
      <c r="G436" s="50"/>
      <c r="H436" s="23"/>
      <c r="I436" s="27"/>
      <c r="J436" s="22"/>
      <c r="K436" s="22"/>
      <c r="L436" s="50"/>
      <c r="M436" s="23"/>
      <c r="N436" s="25"/>
      <c r="P436" s="59">
        <v>47</v>
      </c>
      <c r="Q436" s="20">
        <v>1985</v>
      </c>
      <c r="R436" s="21" t="s">
        <v>76</v>
      </c>
      <c r="S436" s="62"/>
      <c r="T436" s="78"/>
      <c r="U436" s="62"/>
      <c r="V436" s="62"/>
      <c r="W436" s="62"/>
      <c r="X436" s="81"/>
      <c r="Y436" s="80"/>
      <c r="Z436" s="79"/>
    </row>
    <row r="437" spans="2:26" ht="15" hidden="1" customHeight="1" outlineLevel="1">
      <c r="B437" s="30">
        <v>47</v>
      </c>
      <c r="C437" s="20">
        <v>1990</v>
      </c>
      <c r="D437" s="31" t="s">
        <v>77</v>
      </c>
      <c r="E437" s="22"/>
      <c r="F437" s="22"/>
      <c r="G437" s="50"/>
      <c r="H437" s="23"/>
      <c r="I437" s="27"/>
      <c r="J437" s="22"/>
      <c r="K437" s="22"/>
      <c r="L437" s="50"/>
      <c r="M437" s="23"/>
      <c r="N437" s="25"/>
      <c r="P437" s="72">
        <v>47</v>
      </c>
      <c r="Q437" s="20">
        <v>1990</v>
      </c>
      <c r="R437" s="31" t="s">
        <v>77</v>
      </c>
      <c r="S437" s="62"/>
      <c r="T437" s="78"/>
      <c r="U437" s="62"/>
      <c r="V437" s="62"/>
      <c r="W437" s="62"/>
      <c r="X437" s="81"/>
      <c r="Y437" s="80"/>
      <c r="Z437" s="79"/>
    </row>
    <row r="438" spans="2:26" ht="15" hidden="1" customHeight="1" outlineLevel="1">
      <c r="B438" s="19">
        <v>47</v>
      </c>
      <c r="C438" s="20">
        <v>1995</v>
      </c>
      <c r="D438" s="21" t="s">
        <v>78</v>
      </c>
      <c r="E438" s="22"/>
      <c r="F438" s="22"/>
      <c r="G438" s="50"/>
      <c r="H438" s="23"/>
      <c r="I438" s="27"/>
      <c r="J438" s="22"/>
      <c r="K438" s="22"/>
      <c r="L438" s="50"/>
      <c r="M438" s="23"/>
      <c r="N438" s="25"/>
      <c r="P438" s="59">
        <v>47</v>
      </c>
      <c r="Q438" s="20">
        <v>1995</v>
      </c>
      <c r="R438" s="21" t="s">
        <v>78</v>
      </c>
      <c r="S438" s="62"/>
      <c r="T438" s="78"/>
      <c r="U438" s="62"/>
      <c r="V438" s="62"/>
      <c r="W438" s="62"/>
      <c r="X438" s="81"/>
      <c r="Y438" s="80"/>
      <c r="Z438" s="79"/>
    </row>
    <row r="439" spans="2:26" ht="15" hidden="1" customHeight="1" outlineLevel="1">
      <c r="B439" s="19">
        <v>47</v>
      </c>
      <c r="C439" s="20">
        <v>2440</v>
      </c>
      <c r="D439" s="21" t="s">
        <v>79</v>
      </c>
      <c r="E439" s="22"/>
      <c r="F439" s="22"/>
      <c r="G439" s="50"/>
      <c r="H439" s="23"/>
      <c r="J439" s="22"/>
      <c r="K439" s="22"/>
      <c r="L439" s="50"/>
      <c r="M439" s="23"/>
      <c r="N439" s="25"/>
      <c r="P439" s="59">
        <v>47</v>
      </c>
      <c r="Q439" s="20">
        <v>2440</v>
      </c>
      <c r="R439" s="21" t="s">
        <v>79</v>
      </c>
      <c r="S439" s="62"/>
      <c r="T439" s="78"/>
      <c r="U439" s="62"/>
      <c r="V439" s="62"/>
      <c r="W439" s="62"/>
      <c r="X439" s="81"/>
      <c r="Y439" s="80"/>
      <c r="Z439" s="79"/>
    </row>
    <row r="440" spans="2:26" ht="15" collapsed="1">
      <c r="B440" s="32"/>
      <c r="C440" s="33"/>
      <c r="D440" s="34"/>
      <c r="E440" s="34"/>
      <c r="F440" s="34"/>
      <c r="G440" s="58"/>
      <c r="H440" s="23"/>
      <c r="J440" s="34"/>
      <c r="K440" s="22"/>
      <c r="L440" s="50"/>
      <c r="M440" s="23"/>
      <c r="N440" s="25"/>
      <c r="P440" s="32"/>
      <c r="Q440" s="33"/>
      <c r="R440" s="73" t="s">
        <v>80</v>
      </c>
      <c r="S440" s="36">
        <f>SUM(S402:S439)</f>
        <v>937807417.16765881</v>
      </c>
      <c r="T440" s="36">
        <f t="shared" ref="T440:W440" si="28">SUM(T402:T439)</f>
        <v>0</v>
      </c>
      <c r="U440" s="36">
        <f t="shared" si="28"/>
        <v>937807417.16765881</v>
      </c>
      <c r="V440" s="36">
        <f t="shared" si="28"/>
        <v>200000</v>
      </c>
      <c r="W440" s="36">
        <f t="shared" si="28"/>
        <v>937907417.16765881</v>
      </c>
      <c r="X440" s="77"/>
      <c r="Y440" s="82"/>
      <c r="Z440" s="36">
        <f t="shared" ref="Z440" si="29">SUM(Z402:Z439)</f>
        <v>11206413.241487645</v>
      </c>
    </row>
    <row r="441" spans="2:26">
      <c r="B441" s="32"/>
      <c r="C441" s="33"/>
      <c r="D441" s="35" t="s">
        <v>81</v>
      </c>
      <c r="E441" s="36">
        <f>SUM(E402:E440)</f>
        <v>937807417.16765881</v>
      </c>
      <c r="F441" s="36">
        <f>SUM(F402:F440)</f>
        <v>200000</v>
      </c>
      <c r="G441" s="36">
        <f>SUM(G402:G440)</f>
        <v>0</v>
      </c>
      <c r="H441" s="36">
        <f>SUM(H402:H440)</f>
        <v>938007417.16765881</v>
      </c>
      <c r="I441" s="35"/>
      <c r="J441" s="36">
        <f>SUM(J402:J440)</f>
        <v>53161324.008177407</v>
      </c>
      <c r="K441" s="36">
        <f>SUM(K402:K440)</f>
        <v>11206413.241487645</v>
      </c>
      <c r="L441" s="36">
        <f>SUM(L402:L439)</f>
        <v>0</v>
      </c>
      <c r="M441" s="36">
        <f>SUM(M402:M440)</f>
        <v>64367737.249665059</v>
      </c>
      <c r="N441" s="25">
        <f>SUM(N402:N440)</f>
        <v>873639679.91799378</v>
      </c>
    </row>
    <row r="442" spans="2:26" ht="38.25">
      <c r="B442" s="32"/>
      <c r="C442" s="33"/>
      <c r="D442" s="37" t="s">
        <v>82</v>
      </c>
      <c r="E442" s="25"/>
      <c r="F442" s="52"/>
      <c r="G442" s="52"/>
      <c r="H442" s="23"/>
      <c r="I442" s="26"/>
      <c r="J442" s="52"/>
      <c r="K442" s="52"/>
      <c r="L442" s="52"/>
      <c r="M442" s="23">
        <f>J442+K442+L442</f>
        <v>0</v>
      </c>
      <c r="N442" s="25">
        <f>H442-M442</f>
        <v>0</v>
      </c>
    </row>
    <row r="443" spans="2:26" ht="25.5">
      <c r="B443" s="32"/>
      <c r="C443" s="33"/>
      <c r="D443" s="38" t="s">
        <v>83</v>
      </c>
      <c r="E443" s="25"/>
      <c r="F443" s="52"/>
      <c r="G443" s="52"/>
      <c r="H443" s="23"/>
      <c r="I443" s="26"/>
      <c r="J443" s="52"/>
      <c r="K443" s="52"/>
      <c r="L443" s="52"/>
      <c r="M443" s="23">
        <f>J443+K443+L443</f>
        <v>0</v>
      </c>
      <c r="N443" s="25">
        <f>H443-M443</f>
        <v>0</v>
      </c>
    </row>
    <row r="444" spans="2:26">
      <c r="B444" s="32"/>
      <c r="C444" s="33"/>
      <c r="D444" s="35" t="s">
        <v>84</v>
      </c>
      <c r="E444" s="36">
        <f>SUM(E441:E443)</f>
        <v>937807417.16765881</v>
      </c>
      <c r="F444" s="36">
        <f>SUM(F441:F443)</f>
        <v>200000</v>
      </c>
      <c r="G444" s="36">
        <f>SUM(G441:G443)</f>
        <v>0</v>
      </c>
      <c r="H444" s="36">
        <f>SUM(H441:H443)</f>
        <v>938007417.16765881</v>
      </c>
      <c r="I444" s="35"/>
      <c r="J444" s="36">
        <f>SUM(J441:J443)</f>
        <v>53161324.008177407</v>
      </c>
      <c r="K444" s="36">
        <f>SUM(K441:K443)</f>
        <v>11206413.241487645</v>
      </c>
      <c r="L444" s="36">
        <f>SUM(L441:L443)</f>
        <v>0</v>
      </c>
      <c r="M444" s="36">
        <f>SUM(M441:M443)</f>
        <v>64367737.249665059</v>
      </c>
      <c r="N444" s="25">
        <f>H444-M444</f>
        <v>873639679.91799378</v>
      </c>
    </row>
    <row r="445" spans="2:26" ht="14.25">
      <c r="B445" s="32"/>
      <c r="C445" s="33"/>
      <c r="D445" s="97" t="s">
        <v>85</v>
      </c>
      <c r="E445" s="98"/>
      <c r="F445" s="98"/>
      <c r="G445" s="98"/>
      <c r="H445" s="98"/>
      <c r="I445" s="98"/>
      <c r="J445" s="99"/>
      <c r="K445" s="52"/>
      <c r="L445" s="26"/>
      <c r="M445" s="39"/>
      <c r="N445" s="26"/>
    </row>
    <row r="446" spans="2:26" ht="14.25">
      <c r="B446" s="32"/>
      <c r="C446" s="33"/>
      <c r="D446" s="89" t="s">
        <v>80</v>
      </c>
      <c r="E446" s="90"/>
      <c r="F446" s="90"/>
      <c r="G446" s="90"/>
      <c r="H446" s="90"/>
      <c r="I446" s="90"/>
      <c r="J446" s="91"/>
      <c r="K446" s="35">
        <f>K444+K445</f>
        <v>11206413.241487645</v>
      </c>
      <c r="M446" s="39"/>
      <c r="N446" s="26"/>
    </row>
    <row r="448" spans="2:26">
      <c r="E448" s="40"/>
      <c r="J448" s="3" t="s">
        <v>86</v>
      </c>
    </row>
    <row r="449" spans="2:14" ht="14.25">
      <c r="B449" s="32">
        <v>10</v>
      </c>
      <c r="C449" s="33"/>
      <c r="D449" s="34" t="s">
        <v>87</v>
      </c>
      <c r="E449" s="29"/>
      <c r="J449" s="3" t="s">
        <v>87</v>
      </c>
      <c r="L449" s="56"/>
    </row>
    <row r="450" spans="2:14" ht="14.25">
      <c r="B450" s="32">
        <v>8</v>
      </c>
      <c r="C450" s="33"/>
      <c r="D450" s="34" t="s">
        <v>67</v>
      </c>
      <c r="E450" s="41"/>
      <c r="J450" s="3" t="s">
        <v>67</v>
      </c>
      <c r="L450" s="57"/>
    </row>
    <row r="451" spans="2:14" ht="14.25">
      <c r="J451" s="4" t="s">
        <v>88</v>
      </c>
      <c r="L451" s="42">
        <f>K446-L449-L450</f>
        <v>11206413.241487645</v>
      </c>
      <c r="M451" s="26"/>
    </row>
    <row r="453" spans="2:14">
      <c r="B453" s="43" t="s">
        <v>89</v>
      </c>
    </row>
    <row r="454" spans="2:14">
      <c r="E454" s="26"/>
      <c r="J454" s="26"/>
    </row>
    <row r="455" spans="2:14">
      <c r="B455" s="44">
        <v>1</v>
      </c>
      <c r="C455" s="87" t="s">
        <v>90</v>
      </c>
      <c r="D455" s="87"/>
      <c r="E455" s="87"/>
      <c r="F455" s="87"/>
      <c r="G455" s="87"/>
      <c r="H455" s="87"/>
      <c r="I455" s="87"/>
      <c r="J455" s="87"/>
      <c r="K455" s="87"/>
      <c r="L455" s="87"/>
      <c r="M455" s="87"/>
      <c r="N455" s="87"/>
    </row>
    <row r="456" spans="2:14">
      <c r="B456" s="44"/>
      <c r="C456" s="87"/>
      <c r="D456" s="87"/>
      <c r="E456" s="87"/>
      <c r="F456" s="87"/>
      <c r="G456" s="87"/>
      <c r="H456" s="87"/>
      <c r="I456" s="87"/>
      <c r="J456" s="87"/>
      <c r="K456" s="87"/>
      <c r="L456" s="87"/>
      <c r="M456" s="87"/>
      <c r="N456" s="87"/>
    </row>
    <row r="457" spans="2:14">
      <c r="B457" s="44"/>
      <c r="C457" s="45"/>
      <c r="D457" s="46"/>
      <c r="E457" s="46"/>
      <c r="F457" s="46"/>
      <c r="G457" s="46"/>
      <c r="H457" s="46"/>
      <c r="I457" s="46"/>
      <c r="J457" s="46"/>
      <c r="K457" s="46"/>
      <c r="L457" s="46"/>
      <c r="M457" s="46"/>
      <c r="N457" s="46"/>
    </row>
    <row r="458" spans="2:14">
      <c r="B458" s="44">
        <v>2</v>
      </c>
      <c r="C458" s="87" t="s">
        <v>91</v>
      </c>
      <c r="D458" s="87"/>
      <c r="E458" s="87"/>
      <c r="F458" s="87"/>
      <c r="G458" s="87"/>
      <c r="H458" s="87"/>
      <c r="I458" s="87"/>
      <c r="J458" s="87"/>
      <c r="K458" s="87"/>
      <c r="L458" s="87"/>
      <c r="M458" s="87"/>
      <c r="N458" s="87"/>
    </row>
    <row r="459" spans="2:14">
      <c r="B459" s="44"/>
      <c r="C459" s="87"/>
      <c r="D459" s="87"/>
      <c r="E459" s="87"/>
      <c r="F459" s="87"/>
      <c r="G459" s="87"/>
      <c r="H459" s="87"/>
      <c r="I459" s="87"/>
      <c r="J459" s="87"/>
      <c r="K459" s="87"/>
      <c r="L459" s="87"/>
      <c r="M459" s="87"/>
      <c r="N459" s="87"/>
    </row>
    <row r="460" spans="2:14">
      <c r="B460" s="44"/>
      <c r="C460" s="45"/>
      <c r="D460" s="46"/>
      <c r="E460" s="46"/>
      <c r="F460" s="46"/>
      <c r="G460" s="46"/>
      <c r="H460" s="46"/>
      <c r="I460" s="46"/>
      <c r="J460" s="46"/>
      <c r="K460" s="46"/>
      <c r="L460" s="46"/>
      <c r="M460" s="46"/>
      <c r="N460" s="46"/>
    </row>
    <row r="461" spans="2:14">
      <c r="B461" s="44">
        <v>3</v>
      </c>
      <c r="C461" s="87" t="s">
        <v>92</v>
      </c>
      <c r="D461" s="87"/>
      <c r="E461" s="87"/>
      <c r="F461" s="87"/>
      <c r="G461" s="87"/>
      <c r="H461" s="87"/>
      <c r="I461" s="87"/>
      <c r="J461" s="87"/>
      <c r="K461" s="87"/>
      <c r="L461" s="87"/>
      <c r="M461" s="87"/>
      <c r="N461" s="87"/>
    </row>
    <row r="462" spans="2:14">
      <c r="B462" s="44"/>
      <c r="C462" s="45"/>
      <c r="D462" s="46"/>
      <c r="E462" s="46"/>
      <c r="F462" s="46"/>
      <c r="G462" s="46"/>
      <c r="H462" s="46"/>
      <c r="I462" s="46"/>
      <c r="J462" s="46"/>
      <c r="K462" s="46"/>
      <c r="L462" s="46"/>
      <c r="M462" s="46"/>
      <c r="N462" s="46"/>
    </row>
    <row r="463" spans="2:14">
      <c r="B463" s="44">
        <v>4</v>
      </c>
      <c r="C463" s="47" t="s">
        <v>93</v>
      </c>
      <c r="D463" s="46"/>
      <c r="E463" s="46"/>
      <c r="F463" s="46"/>
      <c r="G463" s="46"/>
      <c r="H463" s="46"/>
      <c r="I463" s="46"/>
      <c r="J463" s="46"/>
      <c r="K463" s="46"/>
      <c r="L463" s="46"/>
      <c r="M463" s="46"/>
      <c r="N463" s="46"/>
    </row>
    <row r="464" spans="2:14">
      <c r="B464" s="44"/>
      <c r="C464" s="45"/>
      <c r="D464" s="46"/>
      <c r="E464" s="46"/>
      <c r="F464" s="46"/>
      <c r="G464" s="46"/>
      <c r="H464" s="46"/>
      <c r="I464" s="46"/>
      <c r="J464" s="46"/>
      <c r="K464" s="46"/>
      <c r="L464" s="46"/>
      <c r="M464" s="46"/>
      <c r="N464" s="46"/>
    </row>
    <row r="465" spans="2:14">
      <c r="B465" s="44">
        <v>5</v>
      </c>
      <c r="C465" s="47" t="s">
        <v>94</v>
      </c>
      <c r="D465" s="46"/>
      <c r="E465" s="46"/>
      <c r="F465" s="46"/>
      <c r="G465" s="46"/>
      <c r="H465" s="46"/>
      <c r="I465" s="46"/>
      <c r="J465" s="46"/>
      <c r="K465" s="46"/>
      <c r="L465" s="46"/>
      <c r="M465" s="46"/>
      <c r="N465" s="46"/>
    </row>
    <row r="466" spans="2:14">
      <c r="B466" s="44"/>
      <c r="C466" s="45"/>
      <c r="D466" s="46"/>
      <c r="E466" s="46"/>
      <c r="F466" s="46"/>
      <c r="G466" s="46"/>
      <c r="H466" s="46"/>
      <c r="I466" s="46"/>
      <c r="J466" s="46"/>
      <c r="K466" s="46"/>
      <c r="L466" s="46"/>
      <c r="M466" s="46"/>
      <c r="N466" s="46"/>
    </row>
    <row r="467" spans="2:14">
      <c r="B467" s="44">
        <v>6</v>
      </c>
      <c r="C467" s="87" t="s">
        <v>95</v>
      </c>
      <c r="D467" s="87"/>
      <c r="E467" s="87"/>
      <c r="F467" s="87"/>
      <c r="G467" s="87"/>
      <c r="H467" s="87"/>
      <c r="I467" s="87"/>
      <c r="J467" s="87"/>
      <c r="K467" s="87"/>
      <c r="L467" s="87"/>
      <c r="M467" s="87"/>
      <c r="N467" s="87"/>
    </row>
    <row r="468" spans="2:14">
      <c r="B468" s="46"/>
      <c r="C468" s="87"/>
      <c r="D468" s="87"/>
      <c r="E468" s="87"/>
      <c r="F468" s="87"/>
      <c r="G468" s="87"/>
      <c r="H468" s="87"/>
      <c r="I468" s="87"/>
      <c r="J468" s="87"/>
      <c r="K468" s="87"/>
      <c r="L468" s="87"/>
      <c r="M468" s="87"/>
      <c r="N468" s="87"/>
    </row>
    <row r="469" spans="2:14">
      <c r="B469" s="46"/>
      <c r="C469" s="87"/>
      <c r="D469" s="87"/>
      <c r="E469" s="87"/>
      <c r="F469" s="87"/>
      <c r="G469" s="87"/>
      <c r="H469" s="87"/>
      <c r="I469" s="87"/>
      <c r="J469" s="87"/>
      <c r="K469" s="87"/>
      <c r="L469" s="87"/>
      <c r="M469" s="87"/>
      <c r="N469" s="87"/>
    </row>
  </sheetData>
  <mergeCells count="68">
    <mergeCell ref="C467:N469"/>
    <mergeCell ref="C461:N461"/>
    <mergeCell ref="C458:N459"/>
    <mergeCell ref="C378:N379"/>
    <mergeCell ref="C455:N456"/>
    <mergeCell ref="C384:N384"/>
    <mergeCell ref="D446:J446"/>
    <mergeCell ref="E400:H400"/>
    <mergeCell ref="B395:N395"/>
    <mergeCell ref="P9:Z9"/>
    <mergeCell ref="P87:Z87"/>
    <mergeCell ref="T90:U90"/>
    <mergeCell ref="P164:Z164"/>
    <mergeCell ref="T167:U167"/>
    <mergeCell ref="P10:Z10"/>
    <mergeCell ref="T13:U13"/>
    <mergeCell ref="G167:H167"/>
    <mergeCell ref="D445:J445"/>
    <mergeCell ref="T398:U398"/>
    <mergeCell ref="P241:Z241"/>
    <mergeCell ref="T244:U244"/>
    <mergeCell ref="P318:Z318"/>
    <mergeCell ref="T321:U321"/>
    <mergeCell ref="P395:Z395"/>
    <mergeCell ref="D214:J214"/>
    <mergeCell ref="C313:N315"/>
    <mergeCell ref="C390:N392"/>
    <mergeCell ref="D369:J369"/>
    <mergeCell ref="B318:N318"/>
    <mergeCell ref="B241:N241"/>
    <mergeCell ref="D291:J291"/>
    <mergeCell ref="E169:H169"/>
    <mergeCell ref="G321:H321"/>
    <mergeCell ref="G398:H398"/>
    <mergeCell ref="D215:J215"/>
    <mergeCell ref="D368:J368"/>
    <mergeCell ref="C227:N228"/>
    <mergeCell ref="C304:N305"/>
    <mergeCell ref="C381:N382"/>
    <mergeCell ref="C230:N230"/>
    <mergeCell ref="C236:N238"/>
    <mergeCell ref="D292:J292"/>
    <mergeCell ref="C224:N225"/>
    <mergeCell ref="C307:N307"/>
    <mergeCell ref="C301:N302"/>
    <mergeCell ref="E246:H246"/>
    <mergeCell ref="E323:H323"/>
    <mergeCell ref="G244:H244"/>
    <mergeCell ref="D138:J138"/>
    <mergeCell ref="B9:N9"/>
    <mergeCell ref="B87:N87"/>
    <mergeCell ref="G90:H90"/>
    <mergeCell ref="E92:H92"/>
    <mergeCell ref="D137:J137"/>
    <mergeCell ref="B10:N10"/>
    <mergeCell ref="G13:H13"/>
    <mergeCell ref="E15:H15"/>
    <mergeCell ref="D60:J60"/>
    <mergeCell ref="D61:J61"/>
    <mergeCell ref="C70:N71"/>
    <mergeCell ref="C73:N74"/>
    <mergeCell ref="C76:N76"/>
    <mergeCell ref="C82:N84"/>
    <mergeCell ref="C147:N148"/>
    <mergeCell ref="C150:N151"/>
    <mergeCell ref="C153:N153"/>
    <mergeCell ref="C159:N161"/>
    <mergeCell ref="B164:N164"/>
  </mergeCells>
  <dataValidations count="1">
    <dataValidation type="list" allowBlank="1" showErrorMessage="1" error="Use the following date format when inserting a date:_x000a__x000a_Eg:  &quot;January 1, 2013&quot;" prompt="Use the following format eg: January 1, 2013" sqref="G89 G166 G243 G320 G397 T89 T166 T243 T320 T397 G12 T12" xr:uid="{B394164A-9098-496A-AEAB-D43F10E46ACF}">
      <formula1>"CGAAP, MIFRS,USGAAP, ASPE"</formula1>
    </dataValidation>
  </dataValidations>
  <printOptions horizontalCentered="1"/>
  <pageMargins left="0.25" right="0.25" top="0.75" bottom="0.75" header="0.3" footer="0.3"/>
  <pageSetup scale="35" fitToHeight="0" orientation="portrait" r:id="rId1"/>
  <rowBreaks count="1" manualBreakCount="1">
    <brk id="317" min="1" max="25" man="1"/>
  </rowBreaks>
  <colBreaks count="1" manualBreakCount="1">
    <brk id="15" max="4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A5B6B-FED3-4CA4-B640-B1414C9F1CB0}">
  <sheetPr>
    <tabColor theme="8" tint="0.79998168889431442"/>
  </sheetPr>
  <dimension ref="B1:AA468"/>
  <sheetViews>
    <sheetView showGridLines="0" topLeftCell="B400" zoomScale="80" zoomScaleNormal="80" zoomScaleSheetLayoutView="70" workbookViewId="0">
      <selection activeCell="O400" sqref="O1:AA1048576"/>
    </sheetView>
  </sheetViews>
  <sheetFormatPr defaultColWidth="9.140625" defaultRowHeight="12.75" outlineLevelRow="2"/>
  <cols>
    <col min="1" max="1" width="9.140625" style="3"/>
    <col min="2" max="2" width="7.5703125" style="1" customWidth="1"/>
    <col min="3" max="3" width="10.140625" style="2" customWidth="1"/>
    <col min="4" max="4" width="37.85546875" style="3" customWidth="1"/>
    <col min="5" max="5" width="19.140625" style="3" customWidth="1"/>
    <col min="6" max="6" width="13" style="3" customWidth="1"/>
    <col min="7" max="7" width="13.42578125" style="3" customWidth="1"/>
    <col min="8" max="8" width="19.42578125" style="3" customWidth="1"/>
    <col min="9" max="9" width="1.5703125" style="3" customWidth="1"/>
    <col min="10" max="10" width="15.5703125" style="3" customWidth="1"/>
    <col min="11" max="11" width="21.5703125" style="3" customWidth="1"/>
    <col min="12" max="12" width="16" style="3" customWidth="1"/>
    <col min="13" max="13" width="15.85546875" style="3" customWidth="1"/>
    <col min="14" max="14" width="15.5703125" style="3" customWidth="1"/>
    <col min="15" max="15" width="9.140625" style="3" hidden="1" customWidth="1"/>
    <col min="16" max="16" width="11.5703125" style="3" hidden="1" customWidth="1"/>
    <col min="17" max="17" width="5.85546875" style="3" hidden="1" customWidth="1"/>
    <col min="18" max="18" width="37.5703125" style="3" hidden="1" customWidth="1"/>
    <col min="19" max="19" width="15.5703125" style="3" hidden="1" customWidth="1"/>
    <col min="20" max="20" width="17" style="3" hidden="1" customWidth="1"/>
    <col min="21" max="21" width="15.5703125" style="3" hidden="1" customWidth="1"/>
    <col min="22" max="22" width="16.85546875" style="3" hidden="1" customWidth="1"/>
    <col min="23" max="23" width="16.5703125" style="3" hidden="1" customWidth="1"/>
    <col min="24" max="24" width="11.5703125" style="3" hidden="1" customWidth="1"/>
    <col min="25" max="25" width="18.85546875" style="3" hidden="1" customWidth="1"/>
    <col min="26" max="26" width="16.85546875" style="3" hidden="1" customWidth="1"/>
    <col min="27" max="27" width="18.5703125" style="3" hidden="1" customWidth="1"/>
    <col min="28" max="16384" width="9.140625" style="3"/>
  </cols>
  <sheetData>
    <row r="1" spans="2:26">
      <c r="M1" s="4" t="s">
        <v>0</v>
      </c>
      <c r="N1" s="60"/>
      <c r="Y1" s="4" t="s">
        <v>0</v>
      </c>
      <c r="Z1" s="60"/>
    </row>
    <row r="2" spans="2:26" ht="12.75" customHeight="1">
      <c r="M2" s="4" t="s">
        <v>1</v>
      </c>
      <c r="N2" s="53"/>
      <c r="Y2" s="4" t="s">
        <v>1</v>
      </c>
      <c r="Z2" s="53"/>
    </row>
    <row r="3" spans="2:26" ht="12.75" customHeight="1">
      <c r="M3" s="4" t="s">
        <v>2</v>
      </c>
      <c r="N3" s="53"/>
      <c r="Y3" s="4" t="s">
        <v>2</v>
      </c>
      <c r="Z3" s="53"/>
    </row>
    <row r="4" spans="2:26" ht="12.75" customHeight="1">
      <c r="M4" s="4" t="s">
        <v>3</v>
      </c>
      <c r="N4" s="53"/>
      <c r="Y4" s="4" t="s">
        <v>3</v>
      </c>
      <c r="Z4" s="53"/>
    </row>
    <row r="5" spans="2:26" ht="12.75" customHeight="1">
      <c r="M5" s="4" t="s">
        <v>4</v>
      </c>
      <c r="N5" s="54"/>
      <c r="Y5" s="4" t="s">
        <v>4</v>
      </c>
      <c r="Z5" s="54"/>
    </row>
    <row r="6" spans="2:26" ht="12.75" customHeight="1">
      <c r="M6" s="4"/>
      <c r="N6" s="6"/>
      <c r="Y6" s="4"/>
      <c r="Z6" s="6"/>
    </row>
    <row r="7" spans="2:26">
      <c r="M7" s="4" t="s">
        <v>5</v>
      </c>
      <c r="N7" s="55"/>
      <c r="Y7" s="4" t="s">
        <v>5</v>
      </c>
      <c r="Z7" s="55"/>
    </row>
    <row r="9" spans="2:26" ht="18">
      <c r="B9" s="92" t="s">
        <v>6</v>
      </c>
      <c r="C9" s="92"/>
      <c r="D9" s="92"/>
      <c r="E9" s="92"/>
      <c r="F9" s="92"/>
      <c r="G9" s="92"/>
      <c r="H9" s="92"/>
      <c r="I9" s="92"/>
      <c r="J9" s="92"/>
      <c r="K9" s="92"/>
      <c r="L9" s="92"/>
      <c r="M9" s="92"/>
      <c r="N9" s="92"/>
      <c r="P9" s="92" t="s">
        <v>6</v>
      </c>
      <c r="Q9" s="92"/>
      <c r="R9" s="92"/>
      <c r="S9" s="92"/>
      <c r="T9" s="92"/>
      <c r="U9" s="92"/>
      <c r="V9" s="92"/>
      <c r="W9" s="92"/>
      <c r="X9" s="92"/>
      <c r="Y9" s="92"/>
      <c r="Z9" s="92"/>
    </row>
    <row r="10" spans="2:26" ht="21">
      <c r="B10" s="88" t="s">
        <v>103</v>
      </c>
      <c r="C10" s="88"/>
      <c r="D10" s="88"/>
      <c r="E10" s="88"/>
      <c r="F10" s="88"/>
      <c r="G10" s="88"/>
      <c r="H10" s="88"/>
      <c r="I10" s="88"/>
      <c r="J10" s="88"/>
      <c r="K10" s="88"/>
      <c r="L10" s="88"/>
      <c r="M10" s="88"/>
      <c r="N10" s="88"/>
      <c r="P10" s="100" t="s">
        <v>104</v>
      </c>
      <c r="Q10" s="100"/>
      <c r="R10" s="100"/>
      <c r="S10" s="100"/>
      <c r="T10" s="100"/>
      <c r="U10" s="100"/>
      <c r="V10" s="100"/>
      <c r="W10" s="100"/>
      <c r="X10" s="100"/>
      <c r="Y10" s="100"/>
      <c r="Z10" s="100"/>
    </row>
    <row r="12" spans="2:26" ht="14.25">
      <c r="F12" s="7" t="s">
        <v>9</v>
      </c>
      <c r="G12" s="61" t="s">
        <v>10</v>
      </c>
      <c r="S12" s="7" t="s">
        <v>9</v>
      </c>
      <c r="T12" s="61" t="s">
        <v>10</v>
      </c>
    </row>
    <row r="13" spans="2:26" ht="15">
      <c r="F13" s="7" t="s">
        <v>11</v>
      </c>
      <c r="G13" s="93" t="s">
        <v>12</v>
      </c>
      <c r="H13" s="93"/>
      <c r="S13" s="7" t="s">
        <v>11</v>
      </c>
      <c r="T13" s="93" t="s">
        <v>12</v>
      </c>
      <c r="U13" s="93"/>
    </row>
    <row r="15" spans="2:26">
      <c r="E15" s="94" t="s">
        <v>13</v>
      </c>
      <c r="F15" s="95"/>
      <c r="G15" s="95"/>
      <c r="H15" s="96"/>
      <c r="J15" s="9"/>
      <c r="K15" s="10" t="s">
        <v>14</v>
      </c>
      <c r="L15" s="10"/>
      <c r="M15" s="11"/>
      <c r="S15" s="74" t="s">
        <v>15</v>
      </c>
      <c r="T15" s="74" t="s">
        <v>16</v>
      </c>
      <c r="U15" s="74" t="s">
        <v>17</v>
      </c>
      <c r="V15" s="74" t="s">
        <v>18</v>
      </c>
      <c r="W15" s="74" t="s">
        <v>19</v>
      </c>
      <c r="X15" s="74" t="s">
        <v>20</v>
      </c>
      <c r="Y15" s="74" t="s">
        <v>21</v>
      </c>
      <c r="Z15" s="74" t="s">
        <v>22</v>
      </c>
    </row>
    <row r="16" spans="2:26" ht="27">
      <c r="B16" s="12" t="s">
        <v>23</v>
      </c>
      <c r="C16" s="13" t="s">
        <v>24</v>
      </c>
      <c r="D16" s="14" t="s">
        <v>25</v>
      </c>
      <c r="E16" s="15" t="s">
        <v>26</v>
      </c>
      <c r="F16" s="16" t="s">
        <v>27</v>
      </c>
      <c r="G16" s="16" t="s">
        <v>28</v>
      </c>
      <c r="H16" s="12" t="s">
        <v>29</v>
      </c>
      <c r="I16" s="17"/>
      <c r="J16" s="18" t="s">
        <v>26</v>
      </c>
      <c r="K16" s="16" t="s">
        <v>30</v>
      </c>
      <c r="L16" s="16" t="s">
        <v>28</v>
      </c>
      <c r="M16" s="12" t="s">
        <v>29</v>
      </c>
      <c r="N16" s="12" t="s">
        <v>31</v>
      </c>
      <c r="P16" s="75" t="s">
        <v>32</v>
      </c>
      <c r="Q16" s="75" t="s">
        <v>33</v>
      </c>
      <c r="R16" s="75" t="s">
        <v>34</v>
      </c>
      <c r="S16" s="76" t="s">
        <v>35</v>
      </c>
      <c r="T16" s="76" t="s">
        <v>36</v>
      </c>
      <c r="U16" s="76" t="s">
        <v>37</v>
      </c>
      <c r="V16" s="76" t="s">
        <v>38</v>
      </c>
      <c r="W16" s="76" t="s">
        <v>39</v>
      </c>
      <c r="X16" s="76" t="s">
        <v>40</v>
      </c>
      <c r="Y16" s="76" t="s">
        <v>41</v>
      </c>
      <c r="Z16" s="76" t="s">
        <v>42</v>
      </c>
    </row>
    <row r="17" spans="2:26" ht="15" hidden="1" customHeight="1" outlineLevel="1">
      <c r="B17" s="59">
        <v>12</v>
      </c>
      <c r="C17" s="20">
        <v>1610</v>
      </c>
      <c r="D17" s="21" t="s">
        <v>43</v>
      </c>
      <c r="E17" s="62"/>
      <c r="F17" s="62"/>
      <c r="G17" s="66"/>
      <c r="H17" s="63"/>
      <c r="I17" s="24"/>
      <c r="J17" s="62"/>
      <c r="K17" s="62"/>
      <c r="L17" s="66"/>
      <c r="M17" s="63"/>
      <c r="N17" s="25"/>
      <c r="P17" s="59">
        <v>12</v>
      </c>
      <c r="Q17" s="20">
        <v>1610</v>
      </c>
      <c r="R17" s="21" t="s">
        <v>43</v>
      </c>
      <c r="S17" s="62"/>
      <c r="T17" s="78"/>
      <c r="U17" s="62"/>
      <c r="V17" s="62"/>
      <c r="W17" s="62"/>
      <c r="X17" s="81"/>
      <c r="Y17" s="80"/>
      <c r="Z17" s="79"/>
    </row>
    <row r="18" spans="2:26" ht="25.5" hidden="1" customHeight="1" outlineLevel="1">
      <c r="B18" s="59">
        <v>12</v>
      </c>
      <c r="C18" s="20">
        <v>1611</v>
      </c>
      <c r="D18" s="21" t="s">
        <v>44</v>
      </c>
      <c r="E18" s="62"/>
      <c r="F18" s="62"/>
      <c r="G18" s="66"/>
      <c r="H18" s="63"/>
      <c r="I18" s="27"/>
      <c r="J18" s="62"/>
      <c r="K18" s="62"/>
      <c r="L18" s="66"/>
      <c r="M18" s="63"/>
      <c r="N18" s="25"/>
      <c r="P18" s="59">
        <v>12</v>
      </c>
      <c r="Q18" s="20">
        <v>1611</v>
      </c>
      <c r="R18" s="21" t="s">
        <v>44</v>
      </c>
      <c r="S18" s="62"/>
      <c r="T18" s="78"/>
      <c r="U18" s="62"/>
      <c r="V18" s="62"/>
      <c r="W18" s="62"/>
      <c r="X18" s="81"/>
      <c r="Y18" s="80"/>
      <c r="Z18" s="79"/>
    </row>
    <row r="19" spans="2:26" ht="25.5" hidden="1" customHeight="1" outlineLevel="1">
      <c r="B19" s="59" t="s">
        <v>45</v>
      </c>
      <c r="C19" s="20">
        <v>1612</v>
      </c>
      <c r="D19" s="21" t="s">
        <v>46</v>
      </c>
      <c r="E19" s="62"/>
      <c r="F19" s="62"/>
      <c r="G19" s="66"/>
      <c r="H19" s="63"/>
      <c r="I19" s="27"/>
      <c r="J19" s="62"/>
      <c r="K19" s="62"/>
      <c r="L19" s="66"/>
      <c r="M19" s="63"/>
      <c r="N19" s="25"/>
      <c r="P19" s="59" t="s">
        <v>45</v>
      </c>
      <c r="Q19" s="20">
        <v>1612</v>
      </c>
      <c r="R19" s="21" t="s">
        <v>46</v>
      </c>
      <c r="S19" s="62"/>
      <c r="T19" s="78"/>
      <c r="U19" s="62"/>
      <c r="V19" s="62"/>
      <c r="W19" s="62"/>
      <c r="X19" s="81"/>
      <c r="Y19" s="80"/>
      <c r="Z19" s="79"/>
    </row>
    <row r="20" spans="2:26" ht="15" hidden="1" customHeight="1" outlineLevel="1">
      <c r="B20" s="59"/>
      <c r="C20" s="20">
        <v>1665</v>
      </c>
      <c r="D20" s="21" t="s">
        <v>47</v>
      </c>
      <c r="E20" s="62"/>
      <c r="F20" s="62"/>
      <c r="G20" s="66"/>
      <c r="H20" s="63"/>
      <c r="I20" s="27"/>
      <c r="J20" s="62"/>
      <c r="K20" s="62"/>
      <c r="L20" s="66"/>
      <c r="M20" s="63"/>
      <c r="N20" s="25"/>
      <c r="P20" s="59"/>
      <c r="Q20" s="20">
        <v>1665</v>
      </c>
      <c r="R20" s="21" t="s">
        <v>47</v>
      </c>
      <c r="S20" s="62"/>
      <c r="T20" s="78"/>
      <c r="U20" s="62"/>
      <c r="V20" s="62"/>
      <c r="W20" s="62"/>
      <c r="X20" s="81"/>
      <c r="Y20" s="80"/>
      <c r="Z20" s="79"/>
    </row>
    <row r="21" spans="2:26" ht="15" hidden="1" customHeight="1" outlineLevel="1">
      <c r="B21" s="59"/>
      <c r="C21" s="20">
        <v>1675</v>
      </c>
      <c r="D21" s="21" t="s">
        <v>48</v>
      </c>
      <c r="E21" s="62"/>
      <c r="F21" s="62"/>
      <c r="G21" s="66"/>
      <c r="H21" s="63"/>
      <c r="I21" s="27"/>
      <c r="J21" s="62"/>
      <c r="K21" s="62"/>
      <c r="L21" s="66"/>
      <c r="M21" s="63"/>
      <c r="N21" s="25"/>
      <c r="P21" s="59"/>
      <c r="Q21" s="20">
        <v>1675</v>
      </c>
      <c r="R21" s="21" t="s">
        <v>48</v>
      </c>
      <c r="S21" s="62"/>
      <c r="T21" s="78"/>
      <c r="U21" s="62"/>
      <c r="V21" s="62"/>
      <c r="W21" s="62"/>
      <c r="X21" s="81"/>
      <c r="Y21" s="80"/>
      <c r="Z21" s="79"/>
    </row>
    <row r="22" spans="2:26" ht="15" hidden="1" customHeight="1" outlineLevel="1">
      <c r="B22" s="59" t="s">
        <v>49</v>
      </c>
      <c r="C22" s="28">
        <v>1615</v>
      </c>
      <c r="D22" s="21" t="s">
        <v>50</v>
      </c>
      <c r="E22" s="62"/>
      <c r="F22" s="62"/>
      <c r="G22" s="66"/>
      <c r="H22" s="63"/>
      <c r="I22" s="27"/>
      <c r="J22" s="62"/>
      <c r="K22" s="62"/>
      <c r="L22" s="66"/>
      <c r="M22" s="63"/>
      <c r="N22" s="25"/>
      <c r="P22" s="59" t="s">
        <v>49</v>
      </c>
      <c r="Q22" s="28">
        <v>1615</v>
      </c>
      <c r="R22" s="21" t="s">
        <v>50</v>
      </c>
      <c r="S22" s="62"/>
      <c r="T22" s="78"/>
      <c r="U22" s="62"/>
      <c r="V22" s="62"/>
      <c r="W22" s="62"/>
      <c r="X22" s="81"/>
      <c r="Y22" s="80"/>
      <c r="Z22" s="79"/>
    </row>
    <row r="23" spans="2:26" ht="15" hidden="1" customHeight="1" outlineLevel="1">
      <c r="B23" s="59">
        <v>1</v>
      </c>
      <c r="C23" s="28">
        <v>1620</v>
      </c>
      <c r="D23" s="21" t="s">
        <v>51</v>
      </c>
      <c r="E23" s="62"/>
      <c r="F23" s="62"/>
      <c r="G23" s="66"/>
      <c r="H23" s="63"/>
      <c r="I23" s="27"/>
      <c r="J23" s="62"/>
      <c r="K23" s="62"/>
      <c r="L23" s="66"/>
      <c r="M23" s="63"/>
      <c r="N23" s="25"/>
      <c r="P23" s="59">
        <v>1</v>
      </c>
      <c r="Q23" s="28">
        <v>1620</v>
      </c>
      <c r="R23" s="21" t="s">
        <v>51</v>
      </c>
      <c r="S23" s="62"/>
      <c r="T23" s="78"/>
      <c r="U23" s="62"/>
      <c r="V23" s="62"/>
      <c r="W23" s="62"/>
      <c r="X23" s="81"/>
      <c r="Y23" s="80"/>
      <c r="Z23" s="79"/>
    </row>
    <row r="24" spans="2:26" collapsed="1">
      <c r="B24" s="59" t="s">
        <v>49</v>
      </c>
      <c r="C24" s="20">
        <v>1705</v>
      </c>
      <c r="D24" s="21" t="s">
        <v>50</v>
      </c>
      <c r="E24" s="69"/>
      <c r="F24" s="69"/>
      <c r="G24" s="70"/>
      <c r="H24" s="71"/>
      <c r="I24" s="27"/>
      <c r="J24" s="69"/>
      <c r="K24" s="69"/>
      <c r="L24" s="70"/>
      <c r="M24" s="71"/>
      <c r="N24" s="25"/>
      <c r="P24" s="59" t="s">
        <v>49</v>
      </c>
      <c r="Q24" s="20">
        <v>1705</v>
      </c>
      <c r="R24" s="21" t="s">
        <v>50</v>
      </c>
      <c r="S24" s="69"/>
      <c r="T24" s="83"/>
      <c r="U24" s="69"/>
      <c r="V24" s="69"/>
      <c r="W24" s="69"/>
      <c r="X24" s="84"/>
      <c r="Y24" s="85"/>
      <c r="Z24" s="86"/>
    </row>
    <row r="25" spans="2:26">
      <c r="B25" s="59">
        <v>14.1</v>
      </c>
      <c r="C25" s="28">
        <v>1706</v>
      </c>
      <c r="D25" s="21" t="s">
        <v>52</v>
      </c>
      <c r="E25" s="69">
        <v>35093797.786435612</v>
      </c>
      <c r="F25" s="69"/>
      <c r="G25" s="70"/>
      <c r="H25" s="71">
        <f t="shared" ref="H25" si="0">E25+F25+G25</f>
        <v>35093797.786435612</v>
      </c>
      <c r="I25" s="27"/>
      <c r="J25" s="69">
        <v>0</v>
      </c>
      <c r="K25" s="69">
        <f>Z25</f>
        <v>263203.48339826713</v>
      </c>
      <c r="L25" s="70"/>
      <c r="M25" s="71">
        <f t="shared" ref="M25" si="1">J25+K25-L25</f>
        <v>263203.48339826713</v>
      </c>
      <c r="N25" s="25">
        <f t="shared" ref="N25" si="2">H25-M25</f>
        <v>34830594.303037345</v>
      </c>
      <c r="P25" s="59">
        <v>14.1</v>
      </c>
      <c r="Q25" s="28">
        <v>1706</v>
      </c>
      <c r="R25" s="21" t="s">
        <v>52</v>
      </c>
      <c r="S25" s="69">
        <f>E25</f>
        <v>35093797.786435612</v>
      </c>
      <c r="T25" s="83"/>
      <c r="U25" s="69">
        <f t="shared" ref="U25" si="3">S25-T25</f>
        <v>35093797.786435612</v>
      </c>
      <c r="V25" s="69"/>
      <c r="W25" s="69">
        <f t="shared" ref="W25" si="4">U25+(V25/2)</f>
        <v>35093797.786435612</v>
      </c>
      <c r="X25" s="84">
        <v>100</v>
      </c>
      <c r="Y25" s="85">
        <f t="shared" ref="Y25" si="5">1/X25</f>
        <v>0.01</v>
      </c>
      <c r="Z25" s="69">
        <f>(W25*Y25)/12*9</f>
        <v>263203.48339826713</v>
      </c>
    </row>
    <row r="26" spans="2:26">
      <c r="B26" s="59">
        <v>1</v>
      </c>
      <c r="C26" s="20">
        <v>1708</v>
      </c>
      <c r="D26" s="21" t="s">
        <v>51</v>
      </c>
      <c r="E26" s="69"/>
      <c r="F26" s="69"/>
      <c r="G26" s="70"/>
      <c r="H26" s="71"/>
      <c r="I26" s="27"/>
      <c r="J26" s="69"/>
      <c r="K26" s="69"/>
      <c r="L26" s="70"/>
      <c r="M26" s="71"/>
      <c r="N26" s="25"/>
      <c r="P26" s="59">
        <v>1</v>
      </c>
      <c r="Q26" s="20">
        <v>1708</v>
      </c>
      <c r="R26" s="21" t="s">
        <v>51</v>
      </c>
      <c r="S26" s="69"/>
      <c r="T26" s="83"/>
      <c r="U26" s="69"/>
      <c r="V26" s="69"/>
      <c r="W26" s="69"/>
      <c r="X26" s="84"/>
      <c r="Y26" s="85"/>
      <c r="Z26" s="86"/>
    </row>
    <row r="27" spans="2:26" ht="15" customHeight="1">
      <c r="B27" s="59">
        <v>47</v>
      </c>
      <c r="C27" s="20">
        <v>1715</v>
      </c>
      <c r="D27" s="21" t="s">
        <v>53</v>
      </c>
      <c r="E27" s="69"/>
      <c r="F27" s="69"/>
      <c r="G27" s="70"/>
      <c r="H27" s="71"/>
      <c r="I27" s="27"/>
      <c r="J27" s="69"/>
      <c r="K27" s="69"/>
      <c r="L27" s="70"/>
      <c r="M27" s="71"/>
      <c r="N27" s="25"/>
      <c r="P27" s="59">
        <v>47</v>
      </c>
      <c r="Q27" s="20">
        <v>1715</v>
      </c>
      <c r="R27" s="21" t="s">
        <v>53</v>
      </c>
      <c r="S27" s="69"/>
      <c r="T27" s="83"/>
      <c r="U27" s="69"/>
      <c r="V27" s="69"/>
      <c r="W27" s="69"/>
      <c r="X27" s="84"/>
      <c r="Y27" s="85"/>
      <c r="Z27" s="86"/>
    </row>
    <row r="28" spans="2:26">
      <c r="B28" s="59">
        <v>47</v>
      </c>
      <c r="C28" s="20">
        <v>1720</v>
      </c>
      <c r="D28" s="21" t="s">
        <v>54</v>
      </c>
      <c r="E28" s="69">
        <v>578241342.66341126</v>
      </c>
      <c r="F28" s="69">
        <v>230000</v>
      </c>
      <c r="G28" s="70"/>
      <c r="H28" s="71">
        <f t="shared" ref="H28:H29" si="6">E28+F28+G28</f>
        <v>578471342.66341126</v>
      </c>
      <c r="I28" s="27"/>
      <c r="J28" s="69">
        <v>0</v>
      </c>
      <c r="K28" s="69">
        <f>Z28</f>
        <v>4819636.1888617612</v>
      </c>
      <c r="L28" s="70"/>
      <c r="M28" s="71">
        <f t="shared" ref="M28:M29" si="7">J28+K28-L28</f>
        <v>4819636.1888617612</v>
      </c>
      <c r="N28" s="25">
        <f t="shared" ref="N28:N29" si="8">H28-M28</f>
        <v>573651706.47454953</v>
      </c>
      <c r="P28" s="59">
        <v>47</v>
      </c>
      <c r="Q28" s="20">
        <v>1720</v>
      </c>
      <c r="R28" s="21" t="s">
        <v>54</v>
      </c>
      <c r="S28" s="69">
        <f>E28</f>
        <v>578241342.66341126</v>
      </c>
      <c r="T28" s="83"/>
      <c r="U28" s="69">
        <f t="shared" ref="U28:U29" si="9">S28-T28</f>
        <v>578241342.66341126</v>
      </c>
      <c r="V28" s="69">
        <f>F28</f>
        <v>230000</v>
      </c>
      <c r="W28" s="69">
        <f t="shared" ref="W28:W29" si="10">U28+(V28/2)</f>
        <v>578356342.66341126</v>
      </c>
      <c r="X28" s="84">
        <v>90</v>
      </c>
      <c r="Y28" s="85">
        <f t="shared" ref="Y28:Y29" si="11">1/X28</f>
        <v>1.1111111111111112E-2</v>
      </c>
      <c r="Z28" s="69">
        <f>(W28*Y28)/12*9</f>
        <v>4819636.1888617612</v>
      </c>
    </row>
    <row r="29" spans="2:26">
      <c r="B29" s="59">
        <v>47</v>
      </c>
      <c r="C29" s="20">
        <v>1730</v>
      </c>
      <c r="D29" s="21" t="s">
        <v>55</v>
      </c>
      <c r="E29" s="69">
        <v>161608341.70781192</v>
      </c>
      <c r="F29" s="69"/>
      <c r="G29" s="70"/>
      <c r="H29" s="71">
        <f t="shared" si="6"/>
        <v>161608341.70781192</v>
      </c>
      <c r="I29" s="27"/>
      <c r="J29" s="69">
        <v>0</v>
      </c>
      <c r="K29" s="69">
        <f>Z29</f>
        <v>1863763.182633644</v>
      </c>
      <c r="L29" s="70"/>
      <c r="M29" s="71">
        <f t="shared" si="7"/>
        <v>1863763.182633644</v>
      </c>
      <c r="N29" s="25">
        <f t="shared" si="8"/>
        <v>159744578.52517828</v>
      </c>
      <c r="P29" s="59">
        <v>47</v>
      </c>
      <c r="Q29" s="20">
        <v>1730</v>
      </c>
      <c r="R29" s="21" t="s">
        <v>55</v>
      </c>
      <c r="S29" s="69">
        <f>E29</f>
        <v>161608341.70781192</v>
      </c>
      <c r="T29" s="83"/>
      <c r="U29" s="69">
        <f t="shared" si="9"/>
        <v>161608341.70781192</v>
      </c>
      <c r="V29" s="69"/>
      <c r="W29" s="69">
        <f t="shared" si="10"/>
        <v>161608341.70781192</v>
      </c>
      <c r="X29" s="84">
        <v>65.033077920116966</v>
      </c>
      <c r="Y29" s="85">
        <f t="shared" si="11"/>
        <v>1.5376790273225952E-2</v>
      </c>
      <c r="Z29" s="69">
        <f>(W29*Y29)/12*9</f>
        <v>1863763.182633644</v>
      </c>
    </row>
    <row r="30" spans="2:26" ht="15" customHeight="1">
      <c r="B30" s="59">
        <v>47</v>
      </c>
      <c r="C30" s="20">
        <v>1735</v>
      </c>
      <c r="D30" s="21" t="s">
        <v>56</v>
      </c>
      <c r="E30" s="69"/>
      <c r="F30" s="69"/>
      <c r="G30" s="70"/>
      <c r="H30" s="71"/>
      <c r="I30" s="27"/>
      <c r="J30" s="69"/>
      <c r="K30" s="69"/>
      <c r="L30" s="70"/>
      <c r="M30" s="71"/>
      <c r="N30" s="25"/>
      <c r="P30" s="59">
        <v>47</v>
      </c>
      <c r="Q30" s="20">
        <v>1735</v>
      </c>
      <c r="R30" s="21" t="s">
        <v>56</v>
      </c>
      <c r="S30" s="69"/>
      <c r="T30" s="83"/>
      <c r="U30" s="69"/>
      <c r="V30" s="69"/>
      <c r="W30" s="69"/>
      <c r="X30" s="84"/>
      <c r="Y30" s="85"/>
      <c r="Z30" s="86"/>
    </row>
    <row r="31" spans="2:26" ht="15" customHeight="1">
      <c r="B31" s="59">
        <v>47</v>
      </c>
      <c r="C31" s="20">
        <v>1740</v>
      </c>
      <c r="D31" s="21" t="s">
        <v>57</v>
      </c>
      <c r="E31" s="69"/>
      <c r="F31" s="69"/>
      <c r="G31" s="70"/>
      <c r="H31" s="71"/>
      <c r="I31" s="27"/>
      <c r="J31" s="69"/>
      <c r="K31" s="69"/>
      <c r="L31" s="70"/>
      <c r="M31" s="71"/>
      <c r="N31" s="25"/>
      <c r="P31" s="59">
        <v>47</v>
      </c>
      <c r="Q31" s="20">
        <v>1740</v>
      </c>
      <c r="R31" s="21" t="s">
        <v>57</v>
      </c>
      <c r="S31" s="69"/>
      <c r="T31" s="83"/>
      <c r="U31" s="69"/>
      <c r="V31" s="69"/>
      <c r="W31" s="69"/>
      <c r="X31" s="84"/>
      <c r="Y31" s="85"/>
      <c r="Z31" s="86"/>
    </row>
    <row r="32" spans="2:26">
      <c r="B32" s="59">
        <v>17</v>
      </c>
      <c r="C32" s="20">
        <v>1745</v>
      </c>
      <c r="D32" s="21" t="s">
        <v>58</v>
      </c>
      <c r="E32" s="69"/>
      <c r="F32" s="69"/>
      <c r="G32" s="70"/>
      <c r="H32" s="71"/>
      <c r="I32" s="27"/>
      <c r="J32" s="69"/>
      <c r="K32" s="69"/>
      <c r="L32" s="70"/>
      <c r="M32" s="71"/>
      <c r="N32" s="25"/>
      <c r="P32" s="59">
        <v>17</v>
      </c>
      <c r="Q32" s="20">
        <v>1745</v>
      </c>
      <c r="R32" s="21" t="s">
        <v>58</v>
      </c>
      <c r="S32" s="69"/>
      <c r="T32" s="83"/>
      <c r="U32" s="69"/>
      <c r="V32" s="69"/>
      <c r="W32" s="69"/>
      <c r="X32" s="84"/>
      <c r="Y32" s="85"/>
      <c r="Z32" s="86"/>
    </row>
    <row r="33" spans="2:26" ht="15" hidden="1" customHeight="1" outlineLevel="1">
      <c r="B33" s="59">
        <v>47</v>
      </c>
      <c r="C33" s="20">
        <v>1830</v>
      </c>
      <c r="D33" s="21" t="s">
        <v>59</v>
      </c>
      <c r="E33" s="69"/>
      <c r="F33" s="69"/>
      <c r="G33" s="70"/>
      <c r="H33" s="71"/>
      <c r="I33" s="27"/>
      <c r="J33" s="69"/>
      <c r="K33" s="69"/>
      <c r="L33" s="70"/>
      <c r="M33" s="71"/>
      <c r="N33" s="25"/>
      <c r="P33" s="59">
        <v>47</v>
      </c>
      <c r="Q33" s="20">
        <v>1830</v>
      </c>
      <c r="R33" s="21" t="s">
        <v>59</v>
      </c>
      <c r="S33" s="62"/>
      <c r="T33" s="78"/>
      <c r="U33" s="62"/>
      <c r="V33" s="62"/>
      <c r="W33" s="62"/>
      <c r="X33" s="81"/>
      <c r="Y33" s="80"/>
      <c r="Z33" s="79"/>
    </row>
    <row r="34" spans="2:26" ht="14.25" hidden="1" outlineLevel="1">
      <c r="B34" s="59">
        <v>47</v>
      </c>
      <c r="C34" s="20">
        <v>1835</v>
      </c>
      <c r="D34" s="21" t="s">
        <v>60</v>
      </c>
      <c r="E34" s="69"/>
      <c r="F34" s="69"/>
      <c r="G34" s="70"/>
      <c r="H34" s="71"/>
      <c r="I34" s="27"/>
      <c r="J34" s="69"/>
      <c r="K34" s="69"/>
      <c r="L34" s="70"/>
      <c r="M34" s="71"/>
      <c r="N34" s="25"/>
      <c r="P34" s="59">
        <v>47</v>
      </c>
      <c r="Q34" s="20">
        <v>1835</v>
      </c>
      <c r="R34" s="21" t="s">
        <v>60</v>
      </c>
      <c r="S34" s="62"/>
      <c r="T34" s="78"/>
      <c r="U34" s="62"/>
      <c r="V34" s="62"/>
      <c r="W34" s="62"/>
      <c r="X34" s="81"/>
      <c r="Y34" s="80"/>
      <c r="Z34" s="79"/>
    </row>
    <row r="35" spans="2:26" ht="15" hidden="1" customHeight="1" outlineLevel="1">
      <c r="B35" s="59" t="s">
        <v>49</v>
      </c>
      <c r="C35" s="20">
        <v>1905</v>
      </c>
      <c r="D35" s="21" t="s">
        <v>50</v>
      </c>
      <c r="E35" s="69"/>
      <c r="F35" s="69"/>
      <c r="G35" s="70"/>
      <c r="H35" s="71"/>
      <c r="I35" s="27"/>
      <c r="J35" s="69"/>
      <c r="K35" s="69"/>
      <c r="L35" s="70"/>
      <c r="M35" s="71"/>
      <c r="N35" s="25"/>
      <c r="P35" s="59" t="s">
        <v>49</v>
      </c>
      <c r="Q35" s="20">
        <v>1905</v>
      </c>
      <c r="R35" s="21" t="s">
        <v>50</v>
      </c>
      <c r="S35" s="62"/>
      <c r="T35" s="78"/>
      <c r="U35" s="62"/>
      <c r="V35" s="62"/>
      <c r="W35" s="62"/>
      <c r="X35" s="81"/>
      <c r="Y35" s="80"/>
      <c r="Z35" s="79"/>
    </row>
    <row r="36" spans="2:26" ht="15" hidden="1" customHeight="1" outlineLevel="1">
      <c r="B36" s="59">
        <v>47</v>
      </c>
      <c r="C36" s="20">
        <v>1908</v>
      </c>
      <c r="D36" s="21" t="s">
        <v>61</v>
      </c>
      <c r="E36" s="69"/>
      <c r="F36" s="69"/>
      <c r="G36" s="70"/>
      <c r="H36" s="71"/>
      <c r="I36" s="27"/>
      <c r="J36" s="69"/>
      <c r="K36" s="69"/>
      <c r="L36" s="70"/>
      <c r="M36" s="71"/>
      <c r="N36" s="25"/>
      <c r="P36" s="59">
        <v>47</v>
      </c>
      <c r="Q36" s="20">
        <v>1908</v>
      </c>
      <c r="R36" s="21" t="s">
        <v>61</v>
      </c>
      <c r="S36" s="62"/>
      <c r="T36" s="78"/>
      <c r="U36" s="62"/>
      <c r="V36" s="62"/>
      <c r="W36" s="62"/>
      <c r="X36" s="81"/>
      <c r="Y36" s="80"/>
      <c r="Z36" s="79"/>
    </row>
    <row r="37" spans="2:26" ht="15" hidden="1" customHeight="1" outlineLevel="1">
      <c r="B37" s="59">
        <v>13</v>
      </c>
      <c r="C37" s="20">
        <v>1910</v>
      </c>
      <c r="D37" s="21" t="s">
        <v>62</v>
      </c>
      <c r="E37" s="69"/>
      <c r="F37" s="69"/>
      <c r="G37" s="70"/>
      <c r="H37" s="71"/>
      <c r="I37" s="27"/>
      <c r="J37" s="69"/>
      <c r="K37" s="69"/>
      <c r="L37" s="70"/>
      <c r="M37" s="71"/>
      <c r="N37" s="25"/>
      <c r="P37" s="59">
        <v>13</v>
      </c>
      <c r="Q37" s="20">
        <v>1910</v>
      </c>
      <c r="R37" s="21" t="s">
        <v>62</v>
      </c>
      <c r="S37" s="62"/>
      <c r="T37" s="78"/>
      <c r="U37" s="62"/>
      <c r="V37" s="62"/>
      <c r="W37" s="62"/>
      <c r="X37" s="81"/>
      <c r="Y37" s="80"/>
      <c r="Z37" s="79"/>
    </row>
    <row r="38" spans="2:26" ht="15" hidden="1" customHeight="1" outlineLevel="1">
      <c r="B38" s="59">
        <v>8</v>
      </c>
      <c r="C38" s="20">
        <v>1915</v>
      </c>
      <c r="D38" s="21" t="s">
        <v>63</v>
      </c>
      <c r="E38" s="69"/>
      <c r="F38" s="69"/>
      <c r="G38" s="70"/>
      <c r="H38" s="71"/>
      <c r="I38" s="27"/>
      <c r="J38" s="69"/>
      <c r="K38" s="69"/>
      <c r="L38" s="70"/>
      <c r="M38" s="71"/>
      <c r="N38" s="25"/>
      <c r="P38" s="59">
        <v>8</v>
      </c>
      <c r="Q38" s="20">
        <v>1915</v>
      </c>
      <c r="R38" s="21" t="s">
        <v>63</v>
      </c>
      <c r="S38" s="62"/>
      <c r="T38" s="78"/>
      <c r="U38" s="62"/>
      <c r="V38" s="62"/>
      <c r="W38" s="62"/>
      <c r="X38" s="81"/>
      <c r="Y38" s="80"/>
      <c r="Z38" s="79"/>
    </row>
    <row r="39" spans="2:26" ht="15" hidden="1" customHeight="1" outlineLevel="1">
      <c r="B39" s="59">
        <v>10</v>
      </c>
      <c r="C39" s="20">
        <v>1920</v>
      </c>
      <c r="D39" s="21" t="s">
        <v>64</v>
      </c>
      <c r="E39" s="69"/>
      <c r="F39" s="69"/>
      <c r="G39" s="70"/>
      <c r="H39" s="71"/>
      <c r="I39" s="27"/>
      <c r="J39" s="69"/>
      <c r="K39" s="69"/>
      <c r="L39" s="70"/>
      <c r="M39" s="71"/>
      <c r="N39" s="25"/>
      <c r="P39" s="59">
        <v>10</v>
      </c>
      <c r="Q39" s="20">
        <v>1920</v>
      </c>
      <c r="R39" s="21" t="s">
        <v>64</v>
      </c>
      <c r="S39" s="62"/>
      <c r="T39" s="78"/>
      <c r="U39" s="62"/>
      <c r="V39" s="62"/>
      <c r="W39" s="62"/>
      <c r="X39" s="81"/>
      <c r="Y39" s="80"/>
      <c r="Z39" s="79"/>
    </row>
    <row r="40" spans="2:26" ht="15" hidden="1" customHeight="1" outlineLevel="1">
      <c r="B40" s="59">
        <v>50</v>
      </c>
      <c r="C40" s="28">
        <v>1925</v>
      </c>
      <c r="D40" s="21" t="s">
        <v>65</v>
      </c>
      <c r="E40" s="69"/>
      <c r="F40" s="69"/>
      <c r="G40" s="70"/>
      <c r="H40" s="71"/>
      <c r="I40" s="27"/>
      <c r="J40" s="69"/>
      <c r="K40" s="69"/>
      <c r="L40" s="70"/>
      <c r="M40" s="71"/>
      <c r="N40" s="25"/>
      <c r="P40" s="59">
        <v>50</v>
      </c>
      <c r="Q40" s="28">
        <v>1925</v>
      </c>
      <c r="R40" s="21" t="s">
        <v>65</v>
      </c>
      <c r="S40" s="62"/>
      <c r="T40" s="78"/>
      <c r="U40" s="62"/>
      <c r="V40" s="62"/>
      <c r="W40" s="62"/>
      <c r="X40" s="81"/>
      <c r="Y40" s="80"/>
      <c r="Z40" s="79"/>
    </row>
    <row r="41" spans="2:26" ht="15" hidden="1" customHeight="1" outlineLevel="1">
      <c r="B41" s="59">
        <v>10</v>
      </c>
      <c r="C41" s="20">
        <v>1930</v>
      </c>
      <c r="D41" s="21" t="s">
        <v>66</v>
      </c>
      <c r="E41" s="69"/>
      <c r="F41" s="69"/>
      <c r="G41" s="70"/>
      <c r="H41" s="71"/>
      <c r="I41" s="27"/>
      <c r="J41" s="69"/>
      <c r="K41" s="69"/>
      <c r="L41" s="70"/>
      <c r="M41" s="71"/>
      <c r="N41" s="25"/>
      <c r="P41" s="59">
        <v>10</v>
      </c>
      <c r="Q41" s="20">
        <v>1930</v>
      </c>
      <c r="R41" s="21" t="s">
        <v>66</v>
      </c>
      <c r="S41" s="62"/>
      <c r="T41" s="78"/>
      <c r="U41" s="62"/>
      <c r="V41" s="62"/>
      <c r="W41" s="62"/>
      <c r="X41" s="81"/>
      <c r="Y41" s="80"/>
      <c r="Z41" s="79"/>
    </row>
    <row r="42" spans="2:26" ht="15" hidden="1" customHeight="1" outlineLevel="1">
      <c r="B42" s="59">
        <v>8</v>
      </c>
      <c r="C42" s="20">
        <v>1935</v>
      </c>
      <c r="D42" s="21" t="s">
        <v>67</v>
      </c>
      <c r="E42" s="69"/>
      <c r="F42" s="69"/>
      <c r="G42" s="70"/>
      <c r="H42" s="71"/>
      <c r="I42" s="27"/>
      <c r="J42" s="69"/>
      <c r="K42" s="69"/>
      <c r="L42" s="70"/>
      <c r="M42" s="71"/>
      <c r="N42" s="25"/>
      <c r="P42" s="59">
        <v>8</v>
      </c>
      <c r="Q42" s="20">
        <v>1935</v>
      </c>
      <c r="R42" s="21" t="s">
        <v>67</v>
      </c>
      <c r="S42" s="62"/>
      <c r="T42" s="78"/>
      <c r="U42" s="62"/>
      <c r="V42" s="62"/>
      <c r="W42" s="62"/>
      <c r="X42" s="81"/>
      <c r="Y42" s="80"/>
      <c r="Z42" s="79"/>
    </row>
    <row r="43" spans="2:26" ht="15" hidden="1" customHeight="1" outlineLevel="1">
      <c r="B43" s="59">
        <v>8</v>
      </c>
      <c r="C43" s="20">
        <v>1940</v>
      </c>
      <c r="D43" s="21" t="s">
        <v>68</v>
      </c>
      <c r="E43" s="69"/>
      <c r="F43" s="69"/>
      <c r="G43" s="70"/>
      <c r="H43" s="71"/>
      <c r="I43" s="27"/>
      <c r="J43" s="69"/>
      <c r="K43" s="69"/>
      <c r="L43" s="70"/>
      <c r="M43" s="71"/>
      <c r="N43" s="25"/>
      <c r="P43" s="59">
        <v>8</v>
      </c>
      <c r="Q43" s="20">
        <v>1940</v>
      </c>
      <c r="R43" s="21" t="s">
        <v>68</v>
      </c>
      <c r="S43" s="62"/>
      <c r="T43" s="78"/>
      <c r="U43" s="62"/>
      <c r="V43" s="62"/>
      <c r="W43" s="62"/>
      <c r="X43" s="81"/>
      <c r="Y43" s="80"/>
      <c r="Z43" s="79"/>
    </row>
    <row r="44" spans="2:26" ht="15" hidden="1" customHeight="1" outlineLevel="1">
      <c r="B44" s="59">
        <v>8</v>
      </c>
      <c r="C44" s="20">
        <v>1945</v>
      </c>
      <c r="D44" s="21" t="s">
        <v>69</v>
      </c>
      <c r="E44" s="69"/>
      <c r="F44" s="69"/>
      <c r="G44" s="70"/>
      <c r="H44" s="71"/>
      <c r="I44" s="27"/>
      <c r="J44" s="69"/>
      <c r="K44" s="69"/>
      <c r="L44" s="70"/>
      <c r="M44" s="71"/>
      <c r="N44" s="25"/>
      <c r="P44" s="59">
        <v>8</v>
      </c>
      <c r="Q44" s="20">
        <v>1945</v>
      </c>
      <c r="R44" s="21" t="s">
        <v>69</v>
      </c>
      <c r="S44" s="62"/>
      <c r="T44" s="78"/>
      <c r="U44" s="62"/>
      <c r="V44" s="62"/>
      <c r="W44" s="62"/>
      <c r="X44" s="81"/>
      <c r="Y44" s="80"/>
      <c r="Z44" s="79"/>
    </row>
    <row r="45" spans="2:26" ht="15" hidden="1" customHeight="1" outlineLevel="1">
      <c r="B45" s="59">
        <v>8</v>
      </c>
      <c r="C45" s="20">
        <v>1950</v>
      </c>
      <c r="D45" s="21" t="s">
        <v>70</v>
      </c>
      <c r="E45" s="69"/>
      <c r="F45" s="69"/>
      <c r="G45" s="70"/>
      <c r="H45" s="71"/>
      <c r="I45" s="27"/>
      <c r="J45" s="69"/>
      <c r="K45" s="69"/>
      <c r="L45" s="70"/>
      <c r="M45" s="71"/>
      <c r="N45" s="25"/>
      <c r="P45" s="59">
        <v>8</v>
      </c>
      <c r="Q45" s="20">
        <v>1950</v>
      </c>
      <c r="R45" s="21" t="s">
        <v>70</v>
      </c>
      <c r="S45" s="62"/>
      <c r="T45" s="78"/>
      <c r="U45" s="62"/>
      <c r="V45" s="62"/>
      <c r="W45" s="62"/>
      <c r="X45" s="81"/>
      <c r="Y45" s="80"/>
      <c r="Z45" s="79"/>
    </row>
    <row r="46" spans="2:26" ht="15" hidden="1" customHeight="1" outlineLevel="1">
      <c r="B46" s="59">
        <v>8</v>
      </c>
      <c r="C46" s="20">
        <v>1955</v>
      </c>
      <c r="D46" s="21" t="s">
        <v>71</v>
      </c>
      <c r="E46" s="69"/>
      <c r="F46" s="69"/>
      <c r="G46" s="70"/>
      <c r="H46" s="71"/>
      <c r="I46" s="27"/>
      <c r="J46" s="69"/>
      <c r="K46" s="69"/>
      <c r="L46" s="70"/>
      <c r="M46" s="71"/>
      <c r="N46" s="25"/>
      <c r="P46" s="59">
        <v>8</v>
      </c>
      <c r="Q46" s="20">
        <v>1955</v>
      </c>
      <c r="R46" s="21" t="s">
        <v>71</v>
      </c>
      <c r="S46" s="62"/>
      <c r="T46" s="78"/>
      <c r="U46" s="62"/>
      <c r="V46" s="62"/>
      <c r="W46" s="62"/>
      <c r="X46" s="81"/>
      <c r="Y46" s="80"/>
      <c r="Z46" s="79"/>
    </row>
    <row r="47" spans="2:26" ht="14.25" hidden="1" outlineLevel="1">
      <c r="B47" s="59">
        <v>8</v>
      </c>
      <c r="C47" s="20">
        <v>1960</v>
      </c>
      <c r="D47" s="21" t="s">
        <v>72</v>
      </c>
      <c r="E47" s="69"/>
      <c r="F47" s="69"/>
      <c r="G47" s="70"/>
      <c r="H47" s="71"/>
      <c r="I47" s="27"/>
      <c r="J47" s="69"/>
      <c r="K47" s="69"/>
      <c r="L47" s="70"/>
      <c r="M47" s="71"/>
      <c r="N47" s="25"/>
      <c r="P47" s="59">
        <v>8</v>
      </c>
      <c r="Q47" s="20">
        <v>1960</v>
      </c>
      <c r="R47" s="21" t="s">
        <v>72</v>
      </c>
      <c r="S47" s="62"/>
      <c r="T47" s="78"/>
      <c r="U47" s="62"/>
      <c r="V47" s="62"/>
      <c r="W47" s="62"/>
      <c r="X47" s="81"/>
      <c r="Y47" s="80"/>
      <c r="Z47" s="79"/>
    </row>
    <row r="48" spans="2:26" ht="25.5" hidden="1" customHeight="1" outlineLevel="1">
      <c r="B48" s="72">
        <v>47</v>
      </c>
      <c r="C48" s="20">
        <v>1970</v>
      </c>
      <c r="D48" s="21" t="s">
        <v>73</v>
      </c>
      <c r="E48" s="69"/>
      <c r="F48" s="69"/>
      <c r="G48" s="70"/>
      <c r="H48" s="71"/>
      <c r="I48" s="27"/>
      <c r="J48" s="69"/>
      <c r="K48" s="69"/>
      <c r="L48" s="70"/>
      <c r="M48" s="71"/>
      <c r="N48" s="25"/>
      <c r="P48" s="72">
        <v>47</v>
      </c>
      <c r="Q48" s="20">
        <v>1970</v>
      </c>
      <c r="R48" s="21" t="s">
        <v>73</v>
      </c>
      <c r="S48" s="62"/>
      <c r="T48" s="78"/>
      <c r="U48" s="62"/>
      <c r="V48" s="62"/>
      <c r="W48" s="62"/>
      <c r="X48" s="81"/>
      <c r="Y48" s="80"/>
      <c r="Z48" s="79"/>
    </row>
    <row r="49" spans="2:26" ht="25.5" hidden="1" customHeight="1" outlineLevel="1">
      <c r="B49" s="59">
        <v>47</v>
      </c>
      <c r="C49" s="20">
        <v>1975</v>
      </c>
      <c r="D49" s="21" t="s">
        <v>74</v>
      </c>
      <c r="E49" s="69"/>
      <c r="F49" s="69"/>
      <c r="G49" s="70"/>
      <c r="H49" s="71"/>
      <c r="I49" s="27"/>
      <c r="J49" s="69"/>
      <c r="K49" s="69"/>
      <c r="L49" s="70"/>
      <c r="M49" s="71"/>
      <c r="N49" s="25"/>
      <c r="P49" s="59">
        <v>47</v>
      </c>
      <c r="Q49" s="20">
        <v>1975</v>
      </c>
      <c r="R49" s="21" t="s">
        <v>74</v>
      </c>
      <c r="S49" s="62"/>
      <c r="T49" s="78"/>
      <c r="U49" s="62"/>
      <c r="V49" s="62"/>
      <c r="W49" s="62"/>
      <c r="X49" s="81"/>
      <c r="Y49" s="80"/>
      <c r="Z49" s="79"/>
    </row>
    <row r="50" spans="2:26" ht="15" hidden="1" customHeight="1" outlineLevel="1">
      <c r="B50" s="59">
        <v>47</v>
      </c>
      <c r="C50" s="20">
        <v>1980</v>
      </c>
      <c r="D50" s="21" t="s">
        <v>75</v>
      </c>
      <c r="E50" s="69"/>
      <c r="F50" s="69"/>
      <c r="G50" s="70"/>
      <c r="H50" s="71"/>
      <c r="I50" s="27"/>
      <c r="J50" s="69"/>
      <c r="K50" s="69"/>
      <c r="L50" s="70"/>
      <c r="M50" s="71"/>
      <c r="N50" s="25"/>
      <c r="P50" s="59">
        <v>47</v>
      </c>
      <c r="Q50" s="20">
        <v>1980</v>
      </c>
      <c r="R50" s="21" t="s">
        <v>75</v>
      </c>
      <c r="S50" s="62"/>
      <c r="T50" s="78"/>
      <c r="U50" s="62"/>
      <c r="V50" s="62"/>
      <c r="W50" s="62"/>
      <c r="X50" s="81"/>
      <c r="Y50" s="80"/>
      <c r="Z50" s="79"/>
    </row>
    <row r="51" spans="2:26" ht="15" hidden="1" customHeight="1" outlineLevel="1">
      <c r="B51" s="59">
        <v>47</v>
      </c>
      <c r="C51" s="20">
        <v>1985</v>
      </c>
      <c r="D51" s="21" t="s">
        <v>76</v>
      </c>
      <c r="E51" s="69"/>
      <c r="F51" s="69"/>
      <c r="G51" s="70"/>
      <c r="H51" s="71"/>
      <c r="I51" s="27"/>
      <c r="J51" s="69"/>
      <c r="K51" s="69"/>
      <c r="L51" s="70"/>
      <c r="M51" s="71"/>
      <c r="N51" s="25"/>
      <c r="P51" s="59">
        <v>47</v>
      </c>
      <c r="Q51" s="20">
        <v>1985</v>
      </c>
      <c r="R51" s="21" t="s">
        <v>76</v>
      </c>
      <c r="S51" s="62"/>
      <c r="T51" s="78"/>
      <c r="U51" s="62"/>
      <c r="V51" s="62"/>
      <c r="W51" s="62"/>
      <c r="X51" s="81"/>
      <c r="Y51" s="80"/>
      <c r="Z51" s="79"/>
    </row>
    <row r="52" spans="2:26" ht="15" hidden="1" customHeight="1" outlineLevel="1">
      <c r="B52" s="72">
        <v>47</v>
      </c>
      <c r="C52" s="20">
        <v>1990</v>
      </c>
      <c r="D52" s="31" t="s">
        <v>77</v>
      </c>
      <c r="E52" s="69"/>
      <c r="F52" s="69"/>
      <c r="G52" s="70"/>
      <c r="H52" s="71"/>
      <c r="I52" s="27"/>
      <c r="J52" s="69"/>
      <c r="K52" s="69"/>
      <c r="L52" s="70"/>
      <c r="M52" s="71"/>
      <c r="N52" s="25"/>
      <c r="P52" s="72">
        <v>47</v>
      </c>
      <c r="Q52" s="20">
        <v>1990</v>
      </c>
      <c r="R52" s="31" t="s">
        <v>77</v>
      </c>
      <c r="S52" s="62"/>
      <c r="T52" s="78"/>
      <c r="U52" s="62"/>
      <c r="V52" s="62"/>
      <c r="W52" s="62"/>
      <c r="X52" s="81"/>
      <c r="Y52" s="80"/>
      <c r="Z52" s="79"/>
    </row>
    <row r="53" spans="2:26" ht="15" hidden="1" customHeight="1" outlineLevel="1">
      <c r="B53" s="59">
        <v>47</v>
      </c>
      <c r="C53" s="20">
        <v>1995</v>
      </c>
      <c r="D53" s="21" t="s">
        <v>78</v>
      </c>
      <c r="E53" s="69"/>
      <c r="F53" s="69"/>
      <c r="G53" s="70"/>
      <c r="H53" s="71"/>
      <c r="I53" s="27"/>
      <c r="J53" s="69"/>
      <c r="K53" s="69"/>
      <c r="L53" s="70"/>
      <c r="M53" s="71"/>
      <c r="N53" s="25"/>
      <c r="P53" s="59">
        <v>47</v>
      </c>
      <c r="Q53" s="20">
        <v>1995</v>
      </c>
      <c r="R53" s="21" t="s">
        <v>78</v>
      </c>
      <c r="S53" s="62"/>
      <c r="T53" s="78"/>
      <c r="U53" s="62"/>
      <c r="V53" s="62"/>
      <c r="W53" s="62"/>
      <c r="X53" s="81"/>
      <c r="Y53" s="80"/>
      <c r="Z53" s="79"/>
    </row>
    <row r="54" spans="2:26" ht="15" hidden="1" customHeight="1" outlineLevel="1">
      <c r="B54" s="59">
        <v>47</v>
      </c>
      <c r="C54" s="20">
        <v>2440</v>
      </c>
      <c r="D54" s="21" t="s">
        <v>79</v>
      </c>
      <c r="E54" s="69"/>
      <c r="F54" s="69"/>
      <c r="G54" s="70"/>
      <c r="H54" s="71"/>
      <c r="J54" s="69"/>
      <c r="K54" s="69"/>
      <c r="L54" s="70"/>
      <c r="M54" s="71"/>
      <c r="N54" s="25"/>
      <c r="P54" s="59">
        <v>47</v>
      </c>
      <c r="Q54" s="20">
        <v>2440</v>
      </c>
      <c r="R54" s="21" t="s">
        <v>79</v>
      </c>
      <c r="S54" s="62"/>
      <c r="T54" s="78"/>
      <c r="U54" s="62"/>
      <c r="V54" s="62"/>
      <c r="W54" s="62"/>
      <c r="X54" s="81"/>
      <c r="Y54" s="80"/>
      <c r="Z54" s="79"/>
    </row>
    <row r="55" spans="2:26" ht="15" collapsed="1">
      <c r="B55" s="32"/>
      <c r="C55" s="33"/>
      <c r="D55" s="34"/>
      <c r="E55" s="34"/>
      <c r="F55" s="34"/>
      <c r="G55" s="58"/>
      <c r="H55" s="71"/>
      <c r="J55" s="34"/>
      <c r="K55" s="69"/>
      <c r="L55" s="70"/>
      <c r="M55" s="71"/>
      <c r="N55" s="25"/>
      <c r="P55" s="32"/>
      <c r="Q55" s="33"/>
      <c r="R55" s="73" t="s">
        <v>80</v>
      </c>
      <c r="S55" s="36">
        <f>SUM(S17:S54)</f>
        <v>774943482.15765882</v>
      </c>
      <c r="T55" s="36">
        <f t="shared" ref="T55:W55" si="12">SUM(T17:T54)</f>
        <v>0</v>
      </c>
      <c r="U55" s="36">
        <f t="shared" si="12"/>
        <v>774943482.15765882</v>
      </c>
      <c r="V55" s="36">
        <f t="shared" si="12"/>
        <v>230000</v>
      </c>
      <c r="W55" s="36">
        <f t="shared" si="12"/>
        <v>775058482.15765882</v>
      </c>
      <c r="X55" s="77"/>
      <c r="Y55" s="82"/>
      <c r="Z55" s="36">
        <f t="shared" ref="Z55" si="13">SUM(Z17:Z54)</f>
        <v>6946602.8548936723</v>
      </c>
    </row>
    <row r="56" spans="2:26">
      <c r="B56" s="32"/>
      <c r="C56" s="33"/>
      <c r="D56" s="35" t="s">
        <v>81</v>
      </c>
      <c r="E56" s="36">
        <f>SUM(E17:E55)</f>
        <v>774943482.15765882</v>
      </c>
      <c r="F56" s="36">
        <f>SUM(F17:F55)</f>
        <v>230000</v>
      </c>
      <c r="G56" s="36">
        <f>SUM(G17:G55)</f>
        <v>0</v>
      </c>
      <c r="H56" s="36">
        <f>SUM(H17:H55)</f>
        <v>775173482.15765882</v>
      </c>
      <c r="I56" s="35"/>
      <c r="J56" s="36">
        <f>SUM(J17:J55)</f>
        <v>0</v>
      </c>
      <c r="K56" s="36">
        <f>SUM(K17:K55)</f>
        <v>6946602.8548936723</v>
      </c>
      <c r="L56" s="36">
        <f>SUM(L17:L54)</f>
        <v>0</v>
      </c>
      <c r="M56" s="36">
        <f>SUM(M17:M55)</f>
        <v>6946602.8548936723</v>
      </c>
      <c r="N56" s="25">
        <f>SUM(N17:N55)</f>
        <v>768226879.30276525</v>
      </c>
    </row>
    <row r="57" spans="2:26" ht="38.25">
      <c r="B57" s="32"/>
      <c r="C57" s="33"/>
      <c r="D57" s="37" t="s">
        <v>105</v>
      </c>
      <c r="E57" s="25"/>
      <c r="F57" s="52"/>
      <c r="G57" s="52"/>
      <c r="H57" s="71"/>
      <c r="I57" s="26"/>
      <c r="J57" s="52"/>
      <c r="K57" s="52"/>
      <c r="L57" s="52"/>
      <c r="M57" s="71">
        <f>J57+K57+L57</f>
        <v>0</v>
      </c>
      <c r="N57" s="25">
        <f>H57-M57</f>
        <v>0</v>
      </c>
    </row>
    <row r="58" spans="2:26" ht="25.5" customHeight="1">
      <c r="B58" s="32"/>
      <c r="C58" s="33"/>
      <c r="D58" s="38" t="s">
        <v>106</v>
      </c>
      <c r="E58" s="25"/>
      <c r="F58" s="52"/>
      <c r="G58" s="52"/>
      <c r="H58" s="71"/>
      <c r="I58" s="26"/>
      <c r="J58" s="52"/>
      <c r="K58" s="52"/>
      <c r="L58" s="52"/>
      <c r="M58" s="71">
        <f>J58+K58+L58</f>
        <v>0</v>
      </c>
      <c r="N58" s="25">
        <f>H58-M58</f>
        <v>0</v>
      </c>
    </row>
    <row r="59" spans="2:26">
      <c r="B59" s="32"/>
      <c r="C59" s="33"/>
      <c r="D59" s="35" t="s">
        <v>84</v>
      </c>
      <c r="E59" s="36">
        <f>SUM(E56:E58)</f>
        <v>774943482.15765882</v>
      </c>
      <c r="F59" s="36">
        <f t="shared" ref="F59:G59" si="14">SUM(F56:F58)</f>
        <v>230000</v>
      </c>
      <c r="G59" s="36">
        <f t="shared" si="14"/>
        <v>0</v>
      </c>
      <c r="H59" s="36">
        <f>SUM(H56:H58)</f>
        <v>775173482.15765882</v>
      </c>
      <c r="I59" s="35"/>
      <c r="J59" s="36">
        <f>SUM(J56:J58)</f>
        <v>0</v>
      </c>
      <c r="K59" s="36">
        <f t="shared" ref="K59:L59" si="15">SUM(K56:K58)</f>
        <v>6946602.8548936723</v>
      </c>
      <c r="L59" s="36">
        <f t="shared" si="15"/>
        <v>0</v>
      </c>
      <c r="M59" s="36">
        <f>SUM(M56:M58)</f>
        <v>6946602.8548936723</v>
      </c>
      <c r="N59" s="25">
        <f>H59-M59</f>
        <v>768226879.30276513</v>
      </c>
    </row>
    <row r="60" spans="2:26" ht="14.25">
      <c r="B60" s="32"/>
      <c r="C60" s="33"/>
      <c r="D60" s="97" t="s">
        <v>85</v>
      </c>
      <c r="E60" s="98"/>
      <c r="F60" s="98"/>
      <c r="G60" s="98"/>
      <c r="H60" s="98"/>
      <c r="I60" s="98"/>
      <c r="J60" s="99"/>
      <c r="K60" s="52"/>
      <c r="L60" s="26"/>
      <c r="M60" s="64"/>
      <c r="N60" s="26"/>
    </row>
    <row r="61" spans="2:26" ht="14.25">
      <c r="B61" s="32"/>
      <c r="C61" s="33"/>
      <c r="D61" s="89" t="s">
        <v>80</v>
      </c>
      <c r="E61" s="90"/>
      <c r="F61" s="90"/>
      <c r="G61" s="90"/>
      <c r="H61" s="90"/>
      <c r="I61" s="90"/>
      <c r="J61" s="91"/>
      <c r="K61" s="35">
        <f>K59+K60</f>
        <v>6946602.8548936723</v>
      </c>
      <c r="M61" s="64"/>
      <c r="N61" s="26"/>
    </row>
    <row r="63" spans="2:26">
      <c r="E63" s="40"/>
      <c r="J63" s="3" t="s">
        <v>86</v>
      </c>
    </row>
    <row r="64" spans="2:26" ht="14.25">
      <c r="B64" s="32">
        <v>10</v>
      </c>
      <c r="C64" s="33"/>
      <c r="D64" s="34" t="s">
        <v>87</v>
      </c>
      <c r="E64" s="29"/>
      <c r="J64" s="3" t="s">
        <v>87</v>
      </c>
      <c r="L64" s="67"/>
    </row>
    <row r="65" spans="2:14" ht="14.25">
      <c r="B65" s="32">
        <v>8</v>
      </c>
      <c r="C65" s="33"/>
      <c r="D65" s="34" t="s">
        <v>67</v>
      </c>
      <c r="E65" s="41"/>
      <c r="J65" s="3" t="s">
        <v>67</v>
      </c>
      <c r="L65" s="68"/>
    </row>
    <row r="66" spans="2:14" ht="14.25">
      <c r="J66" s="4" t="s">
        <v>88</v>
      </c>
      <c r="L66" s="65">
        <f>K61-L64-L65</f>
        <v>6946602.8548936723</v>
      </c>
      <c r="M66" s="26"/>
    </row>
    <row r="68" spans="2:14" hidden="1" outlineLevel="1">
      <c r="B68" s="43" t="s">
        <v>89</v>
      </c>
    </row>
    <row r="69" spans="2:14" hidden="1" outlineLevel="1">
      <c r="E69" s="26"/>
      <c r="J69" s="26"/>
    </row>
    <row r="70" spans="2:14" ht="12.75" hidden="1" customHeight="1" outlineLevel="1">
      <c r="B70" s="44">
        <v>1</v>
      </c>
      <c r="C70" s="87" t="s">
        <v>90</v>
      </c>
      <c r="D70" s="87"/>
      <c r="E70" s="87"/>
      <c r="F70" s="87"/>
      <c r="G70" s="87"/>
      <c r="H70" s="87"/>
      <c r="I70" s="87"/>
      <c r="J70" s="87"/>
      <c r="K70" s="87"/>
      <c r="L70" s="87"/>
      <c r="M70" s="87"/>
      <c r="N70" s="87"/>
    </row>
    <row r="71" spans="2:14" hidden="1" outlineLevel="1">
      <c r="B71" s="44"/>
      <c r="C71" s="87"/>
      <c r="D71" s="87"/>
      <c r="E71" s="87"/>
      <c r="F71" s="87"/>
      <c r="G71" s="87"/>
      <c r="H71" s="87"/>
      <c r="I71" s="87"/>
      <c r="J71" s="87"/>
      <c r="K71" s="87"/>
      <c r="L71" s="87"/>
      <c r="M71" s="87"/>
      <c r="N71" s="87"/>
    </row>
    <row r="72" spans="2:14" ht="12.75" hidden="1" customHeight="1" outlineLevel="1">
      <c r="B72" s="44"/>
      <c r="C72" s="45"/>
      <c r="D72" s="46"/>
      <c r="E72" s="46"/>
      <c r="F72" s="46"/>
      <c r="G72" s="46"/>
      <c r="H72" s="46"/>
      <c r="I72" s="46"/>
      <c r="J72" s="46"/>
      <c r="K72" s="46"/>
      <c r="L72" s="46"/>
      <c r="M72" s="46"/>
      <c r="N72" s="46"/>
    </row>
    <row r="73" spans="2:14" ht="12.75" hidden="1" customHeight="1" outlineLevel="1">
      <c r="B73" s="44">
        <v>2</v>
      </c>
      <c r="C73" s="87" t="s">
        <v>91</v>
      </c>
      <c r="D73" s="87"/>
      <c r="E73" s="87"/>
      <c r="F73" s="87"/>
      <c r="G73" s="87"/>
      <c r="H73" s="87"/>
      <c r="I73" s="87"/>
      <c r="J73" s="87"/>
      <c r="K73" s="87"/>
      <c r="L73" s="87"/>
      <c r="M73" s="87"/>
      <c r="N73" s="87"/>
    </row>
    <row r="74" spans="2:14" hidden="1" outlineLevel="1">
      <c r="B74" s="44"/>
      <c r="C74" s="87"/>
      <c r="D74" s="87"/>
      <c r="E74" s="87"/>
      <c r="F74" s="87"/>
      <c r="G74" s="87"/>
      <c r="H74" s="87"/>
      <c r="I74" s="87"/>
      <c r="J74" s="87"/>
      <c r="K74" s="87"/>
      <c r="L74" s="87"/>
      <c r="M74" s="87"/>
      <c r="N74" s="87"/>
    </row>
    <row r="75" spans="2:14" hidden="1" outlineLevel="1">
      <c r="B75" s="44"/>
      <c r="C75" s="45"/>
      <c r="D75" s="46"/>
      <c r="E75" s="46"/>
      <c r="F75" s="46"/>
      <c r="G75" s="46"/>
      <c r="H75" s="46"/>
      <c r="I75" s="46"/>
      <c r="J75" s="46"/>
      <c r="K75" s="46"/>
      <c r="L75" s="46"/>
      <c r="M75" s="46"/>
      <c r="N75" s="46"/>
    </row>
    <row r="76" spans="2:14" ht="12.75" hidden="1" customHeight="1" outlineLevel="1">
      <c r="B76" s="44">
        <v>3</v>
      </c>
      <c r="C76" s="87" t="s">
        <v>92</v>
      </c>
      <c r="D76" s="87"/>
      <c r="E76" s="87"/>
      <c r="F76" s="87"/>
      <c r="G76" s="87"/>
      <c r="H76" s="87"/>
      <c r="I76" s="87"/>
      <c r="J76" s="87"/>
      <c r="K76" s="87"/>
      <c r="L76" s="87"/>
      <c r="M76" s="87"/>
      <c r="N76" s="87"/>
    </row>
    <row r="77" spans="2:14" hidden="1" outlineLevel="1">
      <c r="B77" s="44"/>
      <c r="C77" s="45"/>
      <c r="D77" s="46"/>
      <c r="E77" s="46"/>
      <c r="F77" s="46"/>
      <c r="G77" s="46"/>
      <c r="H77" s="46"/>
      <c r="I77" s="46"/>
      <c r="J77" s="46"/>
      <c r="K77" s="46"/>
      <c r="L77" s="46"/>
      <c r="M77" s="46"/>
      <c r="N77" s="46"/>
    </row>
    <row r="78" spans="2:14" hidden="1" outlineLevel="1">
      <c r="B78" s="44">
        <v>4</v>
      </c>
      <c r="C78" s="47" t="s">
        <v>93</v>
      </c>
      <c r="D78" s="46"/>
      <c r="E78" s="46"/>
      <c r="F78" s="46"/>
      <c r="G78" s="46"/>
      <c r="H78" s="46"/>
      <c r="I78" s="46"/>
      <c r="J78" s="46"/>
      <c r="K78" s="46"/>
      <c r="L78" s="46"/>
      <c r="M78" s="46"/>
      <c r="N78" s="46"/>
    </row>
    <row r="79" spans="2:14" hidden="1" outlineLevel="1">
      <c r="B79" s="44"/>
      <c r="C79" s="45"/>
      <c r="D79" s="46"/>
      <c r="E79" s="46"/>
      <c r="F79" s="46"/>
      <c r="G79" s="46"/>
      <c r="H79" s="46"/>
      <c r="I79" s="46"/>
      <c r="J79" s="46"/>
      <c r="K79" s="46"/>
      <c r="L79" s="46"/>
      <c r="M79" s="46"/>
      <c r="N79" s="46"/>
    </row>
    <row r="80" spans="2:14" hidden="1" outlineLevel="1">
      <c r="B80" s="44">
        <v>5</v>
      </c>
      <c r="C80" s="47" t="s">
        <v>94</v>
      </c>
      <c r="D80" s="46"/>
      <c r="E80" s="46"/>
      <c r="F80" s="46"/>
      <c r="G80" s="46"/>
      <c r="H80" s="46"/>
      <c r="I80" s="46"/>
      <c r="J80" s="46"/>
      <c r="K80" s="46"/>
      <c r="L80" s="46"/>
      <c r="M80" s="46"/>
      <c r="N80" s="46"/>
    </row>
    <row r="81" spans="2:26" hidden="1" outlineLevel="1">
      <c r="B81" s="44"/>
      <c r="C81" s="45"/>
      <c r="D81" s="46"/>
      <c r="E81" s="46"/>
      <c r="F81" s="46"/>
      <c r="G81" s="46"/>
      <c r="H81" s="46"/>
      <c r="I81" s="46"/>
      <c r="J81" s="46"/>
      <c r="K81" s="46"/>
      <c r="L81" s="46"/>
      <c r="M81" s="46"/>
      <c r="N81" s="46"/>
    </row>
    <row r="82" spans="2:26" ht="12.75" hidden="1" customHeight="1" outlineLevel="1">
      <c r="B82" s="44">
        <v>6</v>
      </c>
      <c r="C82" s="87" t="s">
        <v>95</v>
      </c>
      <c r="D82" s="87"/>
      <c r="E82" s="87"/>
      <c r="F82" s="87"/>
      <c r="G82" s="87"/>
      <c r="H82" s="87"/>
      <c r="I82" s="87"/>
      <c r="J82" s="87"/>
      <c r="K82" s="87"/>
      <c r="L82" s="87"/>
      <c r="M82" s="87"/>
      <c r="N82" s="87"/>
    </row>
    <row r="83" spans="2:26" hidden="1" outlineLevel="1">
      <c r="B83" s="46"/>
      <c r="C83" s="87"/>
      <c r="D83" s="87"/>
      <c r="E83" s="87"/>
      <c r="F83" s="87"/>
      <c r="G83" s="87"/>
      <c r="H83" s="87"/>
      <c r="I83" s="87"/>
      <c r="J83" s="87"/>
      <c r="K83" s="87"/>
      <c r="L83" s="87"/>
      <c r="M83" s="87"/>
      <c r="N83" s="87"/>
    </row>
    <row r="84" spans="2:26" hidden="1" outlineLevel="1">
      <c r="B84" s="46"/>
      <c r="C84" s="87"/>
      <c r="D84" s="87"/>
      <c r="E84" s="87"/>
      <c r="F84" s="87"/>
      <c r="G84" s="87"/>
      <c r="H84" s="87"/>
      <c r="I84" s="87"/>
      <c r="J84" s="87"/>
      <c r="K84" s="87"/>
      <c r="L84" s="87"/>
      <c r="M84" s="87"/>
      <c r="N84" s="87"/>
    </row>
    <row r="85" spans="2:26" hidden="1" outlineLevel="1"/>
    <row r="86" spans="2:26" ht="21" collapsed="1">
      <c r="B86" s="88" t="s">
        <v>103</v>
      </c>
      <c r="C86" s="88"/>
      <c r="D86" s="88"/>
      <c r="E86" s="88"/>
      <c r="F86" s="88"/>
      <c r="G86" s="88"/>
      <c r="H86" s="88"/>
      <c r="I86" s="88"/>
      <c r="J86" s="88"/>
      <c r="K86" s="88"/>
      <c r="L86" s="88"/>
      <c r="M86" s="88"/>
      <c r="N86" s="88"/>
      <c r="P86" s="100" t="s">
        <v>104</v>
      </c>
      <c r="Q86" s="100"/>
      <c r="R86" s="100"/>
      <c r="S86" s="100"/>
      <c r="T86" s="100"/>
      <c r="U86" s="100"/>
      <c r="V86" s="100"/>
      <c r="W86" s="100"/>
      <c r="X86" s="100"/>
      <c r="Y86" s="100"/>
      <c r="Z86" s="100"/>
    </row>
    <row r="88" spans="2:26" ht="14.25">
      <c r="F88" s="7" t="s">
        <v>9</v>
      </c>
      <c r="G88" s="61" t="s">
        <v>10</v>
      </c>
      <c r="S88" s="7" t="s">
        <v>9</v>
      </c>
      <c r="T88" s="61" t="s">
        <v>10</v>
      </c>
    </row>
    <row r="89" spans="2:26" ht="15">
      <c r="F89" s="7" t="s">
        <v>11</v>
      </c>
      <c r="G89" s="93" t="s">
        <v>96</v>
      </c>
      <c r="H89" s="93"/>
      <c r="S89" s="7" t="s">
        <v>11</v>
      </c>
      <c r="T89" s="93" t="s">
        <v>96</v>
      </c>
      <c r="U89" s="93"/>
    </row>
    <row r="91" spans="2:26">
      <c r="E91" s="94" t="s">
        <v>13</v>
      </c>
      <c r="F91" s="95"/>
      <c r="G91" s="95"/>
      <c r="H91" s="96"/>
      <c r="J91" s="9"/>
      <c r="K91" s="10" t="s">
        <v>14</v>
      </c>
      <c r="L91" s="10"/>
      <c r="M91" s="11"/>
      <c r="S91" s="74" t="s">
        <v>15</v>
      </c>
      <c r="T91" s="74" t="s">
        <v>16</v>
      </c>
      <c r="U91" s="74" t="s">
        <v>17</v>
      </c>
      <c r="V91" s="74" t="s">
        <v>18</v>
      </c>
      <c r="W91" s="74" t="s">
        <v>19</v>
      </c>
      <c r="X91" s="74" t="s">
        <v>20</v>
      </c>
      <c r="Y91" s="74" t="s">
        <v>21</v>
      </c>
      <c r="Z91" s="74" t="s">
        <v>97</v>
      </c>
    </row>
    <row r="92" spans="2:26" ht="27">
      <c r="B92" s="12" t="s">
        <v>23</v>
      </c>
      <c r="C92" s="13" t="s">
        <v>24</v>
      </c>
      <c r="D92" s="14" t="s">
        <v>25</v>
      </c>
      <c r="E92" s="15" t="s">
        <v>26</v>
      </c>
      <c r="F92" s="16" t="s">
        <v>27</v>
      </c>
      <c r="G92" s="16" t="s">
        <v>28</v>
      </c>
      <c r="H92" s="12" t="s">
        <v>29</v>
      </c>
      <c r="I92" s="17"/>
      <c r="J92" s="18" t="s">
        <v>26</v>
      </c>
      <c r="K92" s="16" t="s">
        <v>30</v>
      </c>
      <c r="L92" s="16" t="s">
        <v>28</v>
      </c>
      <c r="M92" s="12" t="s">
        <v>29</v>
      </c>
      <c r="N92" s="12" t="s">
        <v>31</v>
      </c>
      <c r="P92" s="75" t="s">
        <v>32</v>
      </c>
      <c r="Q92" s="75" t="s">
        <v>33</v>
      </c>
      <c r="R92" s="75" t="s">
        <v>34</v>
      </c>
      <c r="S92" s="76" t="s">
        <v>35</v>
      </c>
      <c r="T92" s="76" t="s">
        <v>36</v>
      </c>
      <c r="U92" s="76" t="s">
        <v>37</v>
      </c>
      <c r="V92" s="76" t="s">
        <v>38</v>
      </c>
      <c r="W92" s="76" t="s">
        <v>39</v>
      </c>
      <c r="X92" s="76" t="s">
        <v>40</v>
      </c>
      <c r="Y92" s="76" t="s">
        <v>41</v>
      </c>
      <c r="Z92" s="76" t="s">
        <v>42</v>
      </c>
    </row>
    <row r="93" spans="2:26" ht="15" hidden="1" customHeight="1" outlineLevel="1">
      <c r="B93" s="59">
        <v>12</v>
      </c>
      <c r="C93" s="20">
        <v>1610</v>
      </c>
      <c r="D93" s="21" t="s">
        <v>43</v>
      </c>
      <c r="E93" s="62"/>
      <c r="F93" s="62"/>
      <c r="G93" s="66"/>
      <c r="H93" s="63"/>
      <c r="I93" s="24"/>
      <c r="J93" s="62"/>
      <c r="K93" s="62"/>
      <c r="L93" s="66"/>
      <c r="M93" s="63"/>
      <c r="N93" s="25"/>
      <c r="P93" s="59">
        <v>12</v>
      </c>
      <c r="Q93" s="20">
        <v>1610</v>
      </c>
      <c r="R93" s="21" t="s">
        <v>43</v>
      </c>
      <c r="S93" s="62"/>
      <c r="T93" s="78"/>
      <c r="U93" s="62"/>
      <c r="V93" s="62"/>
      <c r="W93" s="62"/>
      <c r="X93" s="81"/>
      <c r="Y93" s="80"/>
      <c r="Z93" s="79"/>
    </row>
    <row r="94" spans="2:26" ht="25.5" hidden="1" customHeight="1" outlineLevel="1">
      <c r="B94" s="59">
        <v>12</v>
      </c>
      <c r="C94" s="20">
        <v>1611</v>
      </c>
      <c r="D94" s="21" t="s">
        <v>44</v>
      </c>
      <c r="E94" s="62"/>
      <c r="F94" s="62"/>
      <c r="G94" s="66"/>
      <c r="H94" s="63"/>
      <c r="I94" s="27"/>
      <c r="J94" s="62"/>
      <c r="K94" s="62"/>
      <c r="L94" s="66"/>
      <c r="M94" s="63"/>
      <c r="N94" s="25"/>
      <c r="P94" s="59">
        <v>12</v>
      </c>
      <c r="Q94" s="20">
        <v>1611</v>
      </c>
      <c r="R94" s="21" t="s">
        <v>44</v>
      </c>
      <c r="S94" s="62"/>
      <c r="T94" s="78"/>
      <c r="U94" s="62"/>
      <c r="V94" s="62"/>
      <c r="W94" s="62"/>
      <c r="X94" s="81"/>
      <c r="Y94" s="80"/>
      <c r="Z94" s="79"/>
    </row>
    <row r="95" spans="2:26" ht="25.5" hidden="1" customHeight="1" outlineLevel="1">
      <c r="B95" s="59" t="s">
        <v>45</v>
      </c>
      <c r="C95" s="20">
        <v>1612</v>
      </c>
      <c r="D95" s="21" t="s">
        <v>46</v>
      </c>
      <c r="E95" s="62"/>
      <c r="F95" s="62"/>
      <c r="G95" s="66"/>
      <c r="H95" s="63"/>
      <c r="I95" s="27"/>
      <c r="J95" s="62"/>
      <c r="K95" s="62"/>
      <c r="L95" s="66"/>
      <c r="M95" s="63"/>
      <c r="N95" s="25"/>
      <c r="P95" s="59" t="s">
        <v>45</v>
      </c>
      <c r="Q95" s="20">
        <v>1612</v>
      </c>
      <c r="R95" s="21" t="s">
        <v>46</v>
      </c>
      <c r="S95" s="62"/>
      <c r="T95" s="78"/>
      <c r="U95" s="62"/>
      <c r="V95" s="62"/>
      <c r="W95" s="62"/>
      <c r="X95" s="81"/>
      <c r="Y95" s="80"/>
      <c r="Z95" s="79"/>
    </row>
    <row r="96" spans="2:26" ht="15" hidden="1" customHeight="1" outlineLevel="1">
      <c r="B96" s="59"/>
      <c r="C96" s="20">
        <v>1665</v>
      </c>
      <c r="D96" s="21" t="s">
        <v>47</v>
      </c>
      <c r="E96" s="62"/>
      <c r="F96" s="62"/>
      <c r="G96" s="66"/>
      <c r="H96" s="63"/>
      <c r="I96" s="27"/>
      <c r="J96" s="62"/>
      <c r="K96" s="62"/>
      <c r="L96" s="66"/>
      <c r="M96" s="63"/>
      <c r="N96" s="25"/>
      <c r="P96" s="59"/>
      <c r="Q96" s="20">
        <v>1665</v>
      </c>
      <c r="R96" s="21" t="s">
        <v>47</v>
      </c>
      <c r="S96" s="62"/>
      <c r="T96" s="78"/>
      <c r="U96" s="62"/>
      <c r="V96" s="62"/>
      <c r="W96" s="62"/>
      <c r="X96" s="81"/>
      <c r="Y96" s="80"/>
      <c r="Z96" s="79"/>
    </row>
    <row r="97" spans="2:26" ht="15" hidden="1" customHeight="1" outlineLevel="1">
      <c r="B97" s="59"/>
      <c r="C97" s="20">
        <v>1675</v>
      </c>
      <c r="D97" s="21" t="s">
        <v>48</v>
      </c>
      <c r="E97" s="62"/>
      <c r="F97" s="62"/>
      <c r="G97" s="66"/>
      <c r="H97" s="63"/>
      <c r="I97" s="27"/>
      <c r="J97" s="62"/>
      <c r="K97" s="62"/>
      <c r="L97" s="66"/>
      <c r="M97" s="63"/>
      <c r="N97" s="25"/>
      <c r="P97" s="59"/>
      <c r="Q97" s="20">
        <v>1675</v>
      </c>
      <c r="R97" s="21" t="s">
        <v>48</v>
      </c>
      <c r="S97" s="62"/>
      <c r="T97" s="78"/>
      <c r="U97" s="62"/>
      <c r="V97" s="62"/>
      <c r="W97" s="62"/>
      <c r="X97" s="81"/>
      <c r="Y97" s="80"/>
      <c r="Z97" s="79"/>
    </row>
    <row r="98" spans="2:26" ht="15" hidden="1" customHeight="1" outlineLevel="1">
      <c r="B98" s="59" t="s">
        <v>49</v>
      </c>
      <c r="C98" s="28">
        <v>1615</v>
      </c>
      <c r="D98" s="21" t="s">
        <v>50</v>
      </c>
      <c r="E98" s="62"/>
      <c r="F98" s="62"/>
      <c r="G98" s="66"/>
      <c r="H98" s="63"/>
      <c r="I98" s="27"/>
      <c r="J98" s="62"/>
      <c r="K98" s="62"/>
      <c r="L98" s="66"/>
      <c r="M98" s="63"/>
      <c r="N98" s="25"/>
      <c r="P98" s="59" t="s">
        <v>49</v>
      </c>
      <c r="Q98" s="28">
        <v>1615</v>
      </c>
      <c r="R98" s="21" t="s">
        <v>50</v>
      </c>
      <c r="S98" s="62"/>
      <c r="T98" s="78"/>
      <c r="U98" s="62"/>
      <c r="V98" s="62"/>
      <c r="W98" s="62"/>
      <c r="X98" s="81"/>
      <c r="Y98" s="80"/>
      <c r="Z98" s="79"/>
    </row>
    <row r="99" spans="2:26" ht="15" hidden="1" customHeight="1" outlineLevel="1">
      <c r="B99" s="59">
        <v>1</v>
      </c>
      <c r="C99" s="28">
        <v>1620</v>
      </c>
      <c r="D99" s="21" t="s">
        <v>51</v>
      </c>
      <c r="E99" s="62"/>
      <c r="F99" s="62"/>
      <c r="G99" s="66"/>
      <c r="H99" s="63"/>
      <c r="I99" s="27"/>
      <c r="J99" s="62"/>
      <c r="K99" s="62"/>
      <c r="L99" s="66"/>
      <c r="M99" s="63"/>
      <c r="N99" s="25"/>
      <c r="P99" s="59">
        <v>1</v>
      </c>
      <c r="Q99" s="28">
        <v>1620</v>
      </c>
      <c r="R99" s="21" t="s">
        <v>51</v>
      </c>
      <c r="S99" s="62"/>
      <c r="T99" s="78"/>
      <c r="U99" s="62"/>
      <c r="V99" s="62"/>
      <c r="W99" s="62"/>
      <c r="X99" s="81"/>
      <c r="Y99" s="80"/>
      <c r="Z99" s="79"/>
    </row>
    <row r="100" spans="2:26" collapsed="1">
      <c r="B100" s="59" t="s">
        <v>49</v>
      </c>
      <c r="C100" s="20">
        <v>1705</v>
      </c>
      <c r="D100" s="21" t="s">
        <v>50</v>
      </c>
      <c r="E100" s="69"/>
      <c r="F100" s="69"/>
      <c r="G100" s="70"/>
      <c r="H100" s="71"/>
      <c r="I100" s="27"/>
      <c r="J100" s="69"/>
      <c r="K100" s="69"/>
      <c r="L100" s="70"/>
      <c r="M100" s="71"/>
      <c r="N100" s="25"/>
      <c r="P100" s="59" t="s">
        <v>49</v>
      </c>
      <c r="Q100" s="20">
        <v>1705</v>
      </c>
      <c r="R100" s="21" t="s">
        <v>50</v>
      </c>
      <c r="S100" s="69"/>
      <c r="T100" s="83"/>
      <c r="U100" s="69"/>
      <c r="V100" s="69"/>
      <c r="W100" s="69"/>
      <c r="X100" s="84"/>
      <c r="Y100" s="85"/>
      <c r="Z100" s="86"/>
    </row>
    <row r="101" spans="2:26">
      <c r="B101" s="59">
        <v>14.1</v>
      </c>
      <c r="C101" s="28">
        <v>1706</v>
      </c>
      <c r="D101" s="21" t="s">
        <v>52</v>
      </c>
      <c r="E101" s="69">
        <f>H25</f>
        <v>35093797.786435612</v>
      </c>
      <c r="F101" s="69"/>
      <c r="G101" s="70"/>
      <c r="H101" s="71">
        <f t="shared" ref="H101:H105" si="16">E101+F101+G101</f>
        <v>35093797.786435612</v>
      </c>
      <c r="I101" s="27"/>
      <c r="J101" s="69">
        <f>M25</f>
        <v>263203.48339826713</v>
      </c>
      <c r="K101" s="69">
        <f>Z101</f>
        <v>350937.97786435613</v>
      </c>
      <c r="L101" s="70"/>
      <c r="M101" s="71">
        <f t="shared" ref="M101:M105" si="17">J101+K101-L101</f>
        <v>614141.46126262331</v>
      </c>
      <c r="N101" s="25">
        <f t="shared" ref="N101:N105" si="18">H101-M101</f>
        <v>34479656.325172991</v>
      </c>
      <c r="P101" s="59">
        <v>14.1</v>
      </c>
      <c r="Q101" s="28">
        <v>1706</v>
      </c>
      <c r="R101" s="21" t="s">
        <v>52</v>
      </c>
      <c r="S101" s="69">
        <f>E101</f>
        <v>35093797.786435612</v>
      </c>
      <c r="T101" s="83"/>
      <c r="U101" s="69">
        <f t="shared" ref="U101:U105" si="19">S101-T101</f>
        <v>35093797.786435612</v>
      </c>
      <c r="V101" s="69"/>
      <c r="W101" s="69">
        <f>U101+(V101/2)</f>
        <v>35093797.786435612</v>
      </c>
      <c r="X101" s="84">
        <v>100</v>
      </c>
      <c r="Y101" s="85">
        <f t="shared" ref="Y101:Y105" si="20">1/X101</f>
        <v>0.01</v>
      </c>
      <c r="Z101" s="69">
        <f>(W101*Y101)</f>
        <v>350937.97786435613</v>
      </c>
    </row>
    <row r="102" spans="2:26">
      <c r="B102" s="59">
        <v>1</v>
      </c>
      <c r="C102" s="20">
        <v>1708</v>
      </c>
      <c r="D102" s="21" t="s">
        <v>51</v>
      </c>
      <c r="E102" s="69"/>
      <c r="F102" s="69"/>
      <c r="G102" s="70"/>
      <c r="H102" s="71"/>
      <c r="I102" s="27"/>
      <c r="J102" s="69"/>
      <c r="K102" s="69"/>
      <c r="L102" s="70"/>
      <c r="M102" s="71"/>
      <c r="N102" s="25"/>
      <c r="P102" s="59">
        <v>1</v>
      </c>
      <c r="Q102" s="20">
        <v>1708</v>
      </c>
      <c r="R102" s="21" t="s">
        <v>51</v>
      </c>
      <c r="S102" s="69"/>
      <c r="T102" s="83"/>
      <c r="U102" s="69"/>
      <c r="V102" s="69"/>
      <c r="W102" s="69"/>
      <c r="X102" s="84"/>
      <c r="Y102" s="85"/>
      <c r="Z102" s="86"/>
    </row>
    <row r="103" spans="2:26" ht="15" customHeight="1">
      <c r="B103" s="59">
        <v>47</v>
      </c>
      <c r="C103" s="20">
        <v>1715</v>
      </c>
      <c r="D103" s="21" t="s">
        <v>53</v>
      </c>
      <c r="E103" s="69"/>
      <c r="F103" s="69"/>
      <c r="G103" s="70"/>
      <c r="H103" s="71"/>
      <c r="I103" s="27"/>
      <c r="J103" s="69"/>
      <c r="K103" s="69"/>
      <c r="L103" s="70"/>
      <c r="M103" s="71"/>
      <c r="N103" s="25"/>
      <c r="P103" s="59">
        <v>47</v>
      </c>
      <c r="Q103" s="20">
        <v>1715</v>
      </c>
      <c r="R103" s="21" t="s">
        <v>53</v>
      </c>
      <c r="S103" s="69"/>
      <c r="T103" s="83"/>
      <c r="U103" s="69"/>
      <c r="V103" s="69"/>
      <c r="W103" s="69"/>
      <c r="X103" s="84"/>
      <c r="Y103" s="85"/>
      <c r="Z103" s="86"/>
    </row>
    <row r="104" spans="2:26">
      <c r="B104" s="59">
        <v>47</v>
      </c>
      <c r="C104" s="20">
        <v>1720</v>
      </c>
      <c r="D104" s="21" t="s">
        <v>54</v>
      </c>
      <c r="E104" s="69">
        <f>H28</f>
        <v>578471342.66341126</v>
      </c>
      <c r="F104" s="69">
        <v>590000</v>
      </c>
      <c r="G104" s="70"/>
      <c r="H104" s="71">
        <f t="shared" si="16"/>
        <v>579061342.66341126</v>
      </c>
      <c r="I104" s="27"/>
      <c r="J104" s="69">
        <f t="shared" ref="J104:J105" si="21">M28</f>
        <v>4819636.1888617612</v>
      </c>
      <c r="K104" s="69">
        <f>Z104</f>
        <v>6430737.1407045694</v>
      </c>
      <c r="L104" s="70"/>
      <c r="M104" s="71">
        <f t="shared" si="17"/>
        <v>11250373.32956633</v>
      </c>
      <c r="N104" s="25">
        <f t="shared" si="18"/>
        <v>567810969.3338449</v>
      </c>
      <c r="P104" s="59">
        <v>47</v>
      </c>
      <c r="Q104" s="20">
        <v>1720</v>
      </c>
      <c r="R104" s="21" t="s">
        <v>54</v>
      </c>
      <c r="S104" s="69">
        <f>E104</f>
        <v>578471342.66341126</v>
      </c>
      <c r="T104" s="83"/>
      <c r="U104" s="69">
        <f t="shared" si="19"/>
        <v>578471342.66341126</v>
      </c>
      <c r="V104" s="69">
        <f>F104</f>
        <v>590000</v>
      </c>
      <c r="W104" s="69">
        <f>U104+(V104/2)</f>
        <v>578766342.66341126</v>
      </c>
      <c r="X104" s="84">
        <v>90</v>
      </c>
      <c r="Y104" s="85">
        <f t="shared" si="20"/>
        <v>1.1111111111111112E-2</v>
      </c>
      <c r="Z104" s="69">
        <f>(W104*Y104)</f>
        <v>6430737.1407045694</v>
      </c>
    </row>
    <row r="105" spans="2:26">
      <c r="B105" s="59">
        <v>47</v>
      </c>
      <c r="C105" s="20">
        <v>1730</v>
      </c>
      <c r="D105" s="21" t="s">
        <v>55</v>
      </c>
      <c r="E105" s="69">
        <f>H29</f>
        <v>161608341.70781192</v>
      </c>
      <c r="F105" s="69"/>
      <c r="G105" s="70"/>
      <c r="H105" s="71">
        <f t="shared" si="16"/>
        <v>161608341.70781192</v>
      </c>
      <c r="I105" s="27"/>
      <c r="J105" s="69">
        <f t="shared" si="21"/>
        <v>1863763.182633644</v>
      </c>
      <c r="K105" s="69">
        <f>Z105</f>
        <v>2485017.5768448585</v>
      </c>
      <c r="L105" s="70"/>
      <c r="M105" s="71">
        <f t="shared" si="17"/>
        <v>4348780.759478502</v>
      </c>
      <c r="N105" s="25">
        <f t="shared" si="18"/>
        <v>157259560.94833341</v>
      </c>
      <c r="P105" s="59">
        <v>47</v>
      </c>
      <c r="Q105" s="20">
        <v>1730</v>
      </c>
      <c r="R105" s="21" t="s">
        <v>55</v>
      </c>
      <c r="S105" s="69">
        <f>E105</f>
        <v>161608341.70781192</v>
      </c>
      <c r="T105" s="83"/>
      <c r="U105" s="69">
        <f t="shared" si="19"/>
        <v>161608341.70781192</v>
      </c>
      <c r="V105" s="69"/>
      <c r="W105" s="69">
        <f t="shared" ref="W105" si="22">U105+(V105/2)</f>
        <v>161608341.70781192</v>
      </c>
      <c r="X105" s="84">
        <v>65.033077920116966</v>
      </c>
      <c r="Y105" s="85">
        <f t="shared" si="20"/>
        <v>1.5376790273225952E-2</v>
      </c>
      <c r="Z105" s="69">
        <f>(W105*Y105)</f>
        <v>2485017.5768448585</v>
      </c>
    </row>
    <row r="106" spans="2:26" ht="15" customHeight="1">
      <c r="B106" s="59">
        <v>47</v>
      </c>
      <c r="C106" s="20">
        <v>1735</v>
      </c>
      <c r="D106" s="21" t="s">
        <v>56</v>
      </c>
      <c r="E106" s="69"/>
      <c r="F106" s="69"/>
      <c r="G106" s="70"/>
      <c r="H106" s="71"/>
      <c r="I106" s="27"/>
      <c r="J106" s="69"/>
      <c r="K106" s="69"/>
      <c r="L106" s="70"/>
      <c r="M106" s="71"/>
      <c r="N106" s="25"/>
      <c r="P106" s="59">
        <v>47</v>
      </c>
      <c r="Q106" s="20">
        <v>1735</v>
      </c>
      <c r="R106" s="21" t="s">
        <v>56</v>
      </c>
      <c r="S106" s="69"/>
      <c r="T106" s="83"/>
      <c r="U106" s="69"/>
      <c r="V106" s="69"/>
      <c r="W106" s="69"/>
      <c r="X106" s="84"/>
      <c r="Y106" s="85"/>
      <c r="Z106" s="86"/>
    </row>
    <row r="107" spans="2:26" ht="15" customHeight="1">
      <c r="B107" s="59">
        <v>47</v>
      </c>
      <c r="C107" s="20">
        <v>1740</v>
      </c>
      <c r="D107" s="21" t="s">
        <v>57</v>
      </c>
      <c r="E107" s="69"/>
      <c r="F107" s="69"/>
      <c r="G107" s="70"/>
      <c r="H107" s="71"/>
      <c r="I107" s="27"/>
      <c r="J107" s="69"/>
      <c r="K107" s="69"/>
      <c r="L107" s="70"/>
      <c r="M107" s="71"/>
      <c r="N107" s="25"/>
      <c r="P107" s="59">
        <v>47</v>
      </c>
      <c r="Q107" s="20">
        <v>1740</v>
      </c>
      <c r="R107" s="21" t="s">
        <v>57</v>
      </c>
      <c r="S107" s="69"/>
      <c r="T107" s="83"/>
      <c r="U107" s="69"/>
      <c r="V107" s="69"/>
      <c r="W107" s="69"/>
      <c r="X107" s="84"/>
      <c r="Y107" s="85"/>
      <c r="Z107" s="86"/>
    </row>
    <row r="108" spans="2:26">
      <c r="B108" s="59">
        <v>17</v>
      </c>
      <c r="C108" s="20">
        <v>1745</v>
      </c>
      <c r="D108" s="21" t="s">
        <v>58</v>
      </c>
      <c r="E108" s="69"/>
      <c r="F108" s="69"/>
      <c r="G108" s="70"/>
      <c r="H108" s="71"/>
      <c r="I108" s="27"/>
      <c r="J108" s="69"/>
      <c r="K108" s="69"/>
      <c r="L108" s="70"/>
      <c r="M108" s="71"/>
      <c r="N108" s="25"/>
      <c r="P108" s="59">
        <v>17</v>
      </c>
      <c r="Q108" s="20">
        <v>1745</v>
      </c>
      <c r="R108" s="21" t="s">
        <v>58</v>
      </c>
      <c r="S108" s="69"/>
      <c r="T108" s="83"/>
      <c r="U108" s="69"/>
      <c r="V108" s="69"/>
      <c r="W108" s="69"/>
      <c r="X108" s="84"/>
      <c r="Y108" s="85"/>
      <c r="Z108" s="86"/>
    </row>
    <row r="109" spans="2:26" ht="15" hidden="1" customHeight="1" outlineLevel="1">
      <c r="B109" s="59">
        <v>47</v>
      </c>
      <c r="C109" s="20">
        <v>1830</v>
      </c>
      <c r="D109" s="21" t="s">
        <v>59</v>
      </c>
      <c r="E109" s="69"/>
      <c r="F109" s="69"/>
      <c r="G109" s="70"/>
      <c r="H109" s="71"/>
      <c r="I109" s="27"/>
      <c r="J109" s="69"/>
      <c r="K109" s="69"/>
      <c r="L109" s="70"/>
      <c r="M109" s="71"/>
      <c r="N109" s="25"/>
      <c r="P109" s="59">
        <v>47</v>
      </c>
      <c r="Q109" s="20">
        <v>1830</v>
      </c>
      <c r="R109" s="21" t="s">
        <v>59</v>
      </c>
      <c r="S109" s="62"/>
      <c r="T109" s="78"/>
      <c r="U109" s="62"/>
      <c r="V109" s="62"/>
      <c r="W109" s="62"/>
      <c r="X109" s="81"/>
      <c r="Y109" s="80"/>
      <c r="Z109" s="79"/>
    </row>
    <row r="110" spans="2:26" ht="14.25" hidden="1" outlineLevel="1">
      <c r="B110" s="59">
        <v>47</v>
      </c>
      <c r="C110" s="20">
        <v>1835</v>
      </c>
      <c r="D110" s="21" t="s">
        <v>60</v>
      </c>
      <c r="E110" s="69"/>
      <c r="F110" s="69"/>
      <c r="G110" s="70"/>
      <c r="H110" s="71"/>
      <c r="I110" s="27"/>
      <c r="J110" s="69"/>
      <c r="K110" s="69"/>
      <c r="L110" s="70"/>
      <c r="M110" s="71"/>
      <c r="N110" s="25"/>
      <c r="P110" s="59">
        <v>47</v>
      </c>
      <c r="Q110" s="20">
        <v>1835</v>
      </c>
      <c r="R110" s="21" t="s">
        <v>60</v>
      </c>
      <c r="S110" s="62"/>
      <c r="T110" s="78"/>
      <c r="U110" s="62"/>
      <c r="V110" s="62"/>
      <c r="W110" s="62"/>
      <c r="X110" s="81"/>
      <c r="Y110" s="80"/>
      <c r="Z110" s="79"/>
    </row>
    <row r="111" spans="2:26" ht="15" hidden="1" customHeight="1" outlineLevel="1">
      <c r="B111" s="59" t="s">
        <v>49</v>
      </c>
      <c r="C111" s="20">
        <v>1905</v>
      </c>
      <c r="D111" s="21" t="s">
        <v>50</v>
      </c>
      <c r="E111" s="69"/>
      <c r="F111" s="69"/>
      <c r="G111" s="70"/>
      <c r="H111" s="71"/>
      <c r="I111" s="27"/>
      <c r="J111" s="69"/>
      <c r="K111" s="69"/>
      <c r="L111" s="70"/>
      <c r="M111" s="71"/>
      <c r="N111" s="25"/>
      <c r="P111" s="59" t="s">
        <v>49</v>
      </c>
      <c r="Q111" s="20">
        <v>1905</v>
      </c>
      <c r="R111" s="21" t="s">
        <v>50</v>
      </c>
      <c r="S111" s="62"/>
      <c r="T111" s="78"/>
      <c r="U111" s="62"/>
      <c r="V111" s="62"/>
      <c r="W111" s="62"/>
      <c r="X111" s="81"/>
      <c r="Y111" s="80"/>
      <c r="Z111" s="79"/>
    </row>
    <row r="112" spans="2:26" ht="15" hidden="1" customHeight="1" outlineLevel="1">
      <c r="B112" s="59">
        <v>47</v>
      </c>
      <c r="C112" s="20">
        <v>1908</v>
      </c>
      <c r="D112" s="21" t="s">
        <v>61</v>
      </c>
      <c r="E112" s="69"/>
      <c r="F112" s="69"/>
      <c r="G112" s="70"/>
      <c r="H112" s="71"/>
      <c r="I112" s="27"/>
      <c r="J112" s="69"/>
      <c r="K112" s="69"/>
      <c r="L112" s="70"/>
      <c r="M112" s="71"/>
      <c r="N112" s="25"/>
      <c r="P112" s="59">
        <v>47</v>
      </c>
      <c r="Q112" s="20">
        <v>1908</v>
      </c>
      <c r="R112" s="21" t="s">
        <v>61</v>
      </c>
      <c r="S112" s="62"/>
      <c r="T112" s="78"/>
      <c r="U112" s="62"/>
      <c r="V112" s="62"/>
      <c r="W112" s="62"/>
      <c r="X112" s="81"/>
      <c r="Y112" s="80"/>
      <c r="Z112" s="79"/>
    </row>
    <row r="113" spans="2:26" ht="15" hidden="1" customHeight="1" outlineLevel="1">
      <c r="B113" s="59">
        <v>13</v>
      </c>
      <c r="C113" s="20">
        <v>1910</v>
      </c>
      <c r="D113" s="21" t="s">
        <v>62</v>
      </c>
      <c r="E113" s="69"/>
      <c r="F113" s="69"/>
      <c r="G113" s="70"/>
      <c r="H113" s="71"/>
      <c r="I113" s="27"/>
      <c r="J113" s="69"/>
      <c r="K113" s="69"/>
      <c r="L113" s="70"/>
      <c r="M113" s="71"/>
      <c r="N113" s="25"/>
      <c r="P113" s="59">
        <v>13</v>
      </c>
      <c r="Q113" s="20">
        <v>1910</v>
      </c>
      <c r="R113" s="21" t="s">
        <v>62</v>
      </c>
      <c r="S113" s="62"/>
      <c r="T113" s="78"/>
      <c r="U113" s="62"/>
      <c r="V113" s="62"/>
      <c r="W113" s="62"/>
      <c r="X113" s="81"/>
      <c r="Y113" s="80"/>
      <c r="Z113" s="79"/>
    </row>
    <row r="114" spans="2:26" ht="15" hidden="1" customHeight="1" outlineLevel="1">
      <c r="B114" s="59">
        <v>8</v>
      </c>
      <c r="C114" s="20">
        <v>1915</v>
      </c>
      <c r="D114" s="21" t="s">
        <v>63</v>
      </c>
      <c r="E114" s="69"/>
      <c r="F114" s="69"/>
      <c r="G114" s="70"/>
      <c r="H114" s="71"/>
      <c r="I114" s="27"/>
      <c r="J114" s="69"/>
      <c r="K114" s="69"/>
      <c r="L114" s="70"/>
      <c r="M114" s="71"/>
      <c r="N114" s="25"/>
      <c r="P114" s="59">
        <v>8</v>
      </c>
      <c r="Q114" s="20">
        <v>1915</v>
      </c>
      <c r="R114" s="21" t="s">
        <v>63</v>
      </c>
      <c r="S114" s="62"/>
      <c r="T114" s="78"/>
      <c r="U114" s="62"/>
      <c r="V114" s="62"/>
      <c r="W114" s="62"/>
      <c r="X114" s="81"/>
      <c r="Y114" s="80"/>
      <c r="Z114" s="79"/>
    </row>
    <row r="115" spans="2:26" ht="15" hidden="1" customHeight="1" outlineLevel="1">
      <c r="B115" s="59">
        <v>10</v>
      </c>
      <c r="C115" s="20">
        <v>1920</v>
      </c>
      <c r="D115" s="21" t="s">
        <v>64</v>
      </c>
      <c r="E115" s="69"/>
      <c r="F115" s="69"/>
      <c r="G115" s="70"/>
      <c r="H115" s="71"/>
      <c r="I115" s="27"/>
      <c r="J115" s="69"/>
      <c r="K115" s="69"/>
      <c r="L115" s="70"/>
      <c r="M115" s="71"/>
      <c r="N115" s="25"/>
      <c r="P115" s="59">
        <v>10</v>
      </c>
      <c r="Q115" s="20">
        <v>1920</v>
      </c>
      <c r="R115" s="21" t="s">
        <v>64</v>
      </c>
      <c r="S115" s="62"/>
      <c r="T115" s="78"/>
      <c r="U115" s="62"/>
      <c r="V115" s="62"/>
      <c r="W115" s="62"/>
      <c r="X115" s="81"/>
      <c r="Y115" s="80"/>
      <c r="Z115" s="79"/>
    </row>
    <row r="116" spans="2:26" ht="15" hidden="1" customHeight="1" outlineLevel="1">
      <c r="B116" s="59">
        <v>50</v>
      </c>
      <c r="C116" s="28">
        <v>1925</v>
      </c>
      <c r="D116" s="21" t="s">
        <v>65</v>
      </c>
      <c r="E116" s="69"/>
      <c r="F116" s="69"/>
      <c r="G116" s="70"/>
      <c r="H116" s="71"/>
      <c r="I116" s="27"/>
      <c r="J116" s="69"/>
      <c r="K116" s="69"/>
      <c r="L116" s="70"/>
      <c r="M116" s="71"/>
      <c r="N116" s="25"/>
      <c r="P116" s="59">
        <v>50</v>
      </c>
      <c r="Q116" s="28">
        <v>1925</v>
      </c>
      <c r="R116" s="21" t="s">
        <v>65</v>
      </c>
      <c r="S116" s="62"/>
      <c r="T116" s="78"/>
      <c r="U116" s="62"/>
      <c r="V116" s="62"/>
      <c r="W116" s="62"/>
      <c r="X116" s="81"/>
      <c r="Y116" s="80"/>
      <c r="Z116" s="79"/>
    </row>
    <row r="117" spans="2:26" ht="15" hidden="1" customHeight="1" outlineLevel="1">
      <c r="B117" s="59">
        <v>10</v>
      </c>
      <c r="C117" s="20">
        <v>1930</v>
      </c>
      <c r="D117" s="21" t="s">
        <v>66</v>
      </c>
      <c r="E117" s="69"/>
      <c r="F117" s="69"/>
      <c r="G117" s="70"/>
      <c r="H117" s="71"/>
      <c r="I117" s="27"/>
      <c r="J117" s="69"/>
      <c r="K117" s="69"/>
      <c r="L117" s="70"/>
      <c r="M117" s="71"/>
      <c r="N117" s="25"/>
      <c r="P117" s="59">
        <v>10</v>
      </c>
      <c r="Q117" s="20">
        <v>1930</v>
      </c>
      <c r="R117" s="21" t="s">
        <v>66</v>
      </c>
      <c r="S117" s="62"/>
      <c r="T117" s="78"/>
      <c r="U117" s="62"/>
      <c r="V117" s="62"/>
      <c r="W117" s="62"/>
      <c r="X117" s="81"/>
      <c r="Y117" s="80"/>
      <c r="Z117" s="79"/>
    </row>
    <row r="118" spans="2:26" ht="15" hidden="1" customHeight="1" outlineLevel="1">
      <c r="B118" s="59">
        <v>8</v>
      </c>
      <c r="C118" s="20">
        <v>1935</v>
      </c>
      <c r="D118" s="21" t="s">
        <v>67</v>
      </c>
      <c r="E118" s="69"/>
      <c r="F118" s="69"/>
      <c r="G118" s="70"/>
      <c r="H118" s="71"/>
      <c r="I118" s="27"/>
      <c r="J118" s="69"/>
      <c r="K118" s="69"/>
      <c r="L118" s="70"/>
      <c r="M118" s="71"/>
      <c r="N118" s="25"/>
      <c r="P118" s="59">
        <v>8</v>
      </c>
      <c r="Q118" s="20">
        <v>1935</v>
      </c>
      <c r="R118" s="21" t="s">
        <v>67</v>
      </c>
      <c r="S118" s="62"/>
      <c r="T118" s="78"/>
      <c r="U118" s="62"/>
      <c r="V118" s="62"/>
      <c r="W118" s="62"/>
      <c r="X118" s="81"/>
      <c r="Y118" s="80"/>
      <c r="Z118" s="79"/>
    </row>
    <row r="119" spans="2:26" ht="15" hidden="1" customHeight="1" outlineLevel="1">
      <c r="B119" s="59">
        <v>8</v>
      </c>
      <c r="C119" s="20">
        <v>1940</v>
      </c>
      <c r="D119" s="21" t="s">
        <v>68</v>
      </c>
      <c r="E119" s="69"/>
      <c r="F119" s="69"/>
      <c r="G119" s="70"/>
      <c r="H119" s="71"/>
      <c r="I119" s="27"/>
      <c r="J119" s="69"/>
      <c r="K119" s="69"/>
      <c r="L119" s="70"/>
      <c r="M119" s="71"/>
      <c r="N119" s="25"/>
      <c r="P119" s="59">
        <v>8</v>
      </c>
      <c r="Q119" s="20">
        <v>1940</v>
      </c>
      <c r="R119" s="21" t="s">
        <v>68</v>
      </c>
      <c r="S119" s="62"/>
      <c r="T119" s="78"/>
      <c r="U119" s="62"/>
      <c r="V119" s="62"/>
      <c r="W119" s="62"/>
      <c r="X119" s="81"/>
      <c r="Y119" s="80"/>
      <c r="Z119" s="79"/>
    </row>
    <row r="120" spans="2:26" ht="15" hidden="1" customHeight="1" outlineLevel="1">
      <c r="B120" s="59">
        <v>8</v>
      </c>
      <c r="C120" s="20">
        <v>1945</v>
      </c>
      <c r="D120" s="21" t="s">
        <v>69</v>
      </c>
      <c r="E120" s="69"/>
      <c r="F120" s="69"/>
      <c r="G120" s="70"/>
      <c r="H120" s="71"/>
      <c r="I120" s="27"/>
      <c r="J120" s="69"/>
      <c r="K120" s="69"/>
      <c r="L120" s="70"/>
      <c r="M120" s="71"/>
      <c r="N120" s="25"/>
      <c r="P120" s="59">
        <v>8</v>
      </c>
      <c r="Q120" s="20">
        <v>1945</v>
      </c>
      <c r="R120" s="21" t="s">
        <v>69</v>
      </c>
      <c r="S120" s="62"/>
      <c r="T120" s="78"/>
      <c r="U120" s="62"/>
      <c r="V120" s="62"/>
      <c r="W120" s="62"/>
      <c r="X120" s="81"/>
      <c r="Y120" s="80"/>
      <c r="Z120" s="79"/>
    </row>
    <row r="121" spans="2:26" ht="15" hidden="1" customHeight="1" outlineLevel="1">
      <c r="B121" s="59">
        <v>8</v>
      </c>
      <c r="C121" s="20">
        <v>1950</v>
      </c>
      <c r="D121" s="21" t="s">
        <v>70</v>
      </c>
      <c r="E121" s="69"/>
      <c r="F121" s="69"/>
      <c r="G121" s="70"/>
      <c r="H121" s="71"/>
      <c r="I121" s="27"/>
      <c r="J121" s="69"/>
      <c r="K121" s="69"/>
      <c r="L121" s="70"/>
      <c r="M121" s="71"/>
      <c r="N121" s="25"/>
      <c r="P121" s="59">
        <v>8</v>
      </c>
      <c r="Q121" s="20">
        <v>1950</v>
      </c>
      <c r="R121" s="21" t="s">
        <v>70</v>
      </c>
      <c r="S121" s="62"/>
      <c r="T121" s="78"/>
      <c r="U121" s="62"/>
      <c r="V121" s="62"/>
      <c r="W121" s="62"/>
      <c r="X121" s="81"/>
      <c r="Y121" s="80"/>
      <c r="Z121" s="79"/>
    </row>
    <row r="122" spans="2:26" ht="15" hidden="1" customHeight="1" outlineLevel="1">
      <c r="B122" s="59">
        <v>8</v>
      </c>
      <c r="C122" s="20">
        <v>1955</v>
      </c>
      <c r="D122" s="21" t="s">
        <v>71</v>
      </c>
      <c r="E122" s="69"/>
      <c r="F122" s="69"/>
      <c r="G122" s="70"/>
      <c r="H122" s="71"/>
      <c r="I122" s="27"/>
      <c r="J122" s="69"/>
      <c r="K122" s="69"/>
      <c r="L122" s="70"/>
      <c r="M122" s="71"/>
      <c r="N122" s="25"/>
      <c r="P122" s="59">
        <v>8</v>
      </c>
      <c r="Q122" s="20">
        <v>1955</v>
      </c>
      <c r="R122" s="21" t="s">
        <v>71</v>
      </c>
      <c r="S122" s="62"/>
      <c r="T122" s="78"/>
      <c r="U122" s="62"/>
      <c r="V122" s="62"/>
      <c r="W122" s="62"/>
      <c r="X122" s="81"/>
      <c r="Y122" s="80"/>
      <c r="Z122" s="79"/>
    </row>
    <row r="123" spans="2:26" ht="14.25" hidden="1" outlineLevel="1">
      <c r="B123" s="59">
        <v>8</v>
      </c>
      <c r="C123" s="20">
        <v>1960</v>
      </c>
      <c r="D123" s="21" t="s">
        <v>72</v>
      </c>
      <c r="E123" s="69"/>
      <c r="F123" s="69"/>
      <c r="G123" s="70"/>
      <c r="H123" s="71"/>
      <c r="I123" s="27"/>
      <c r="J123" s="69"/>
      <c r="K123" s="69"/>
      <c r="L123" s="70"/>
      <c r="M123" s="71"/>
      <c r="N123" s="25"/>
      <c r="P123" s="59">
        <v>8</v>
      </c>
      <c r="Q123" s="20">
        <v>1960</v>
      </c>
      <c r="R123" s="21" t="s">
        <v>72</v>
      </c>
      <c r="S123" s="62"/>
      <c r="T123" s="78"/>
      <c r="U123" s="62"/>
      <c r="V123" s="62"/>
      <c r="W123" s="62"/>
      <c r="X123" s="81"/>
      <c r="Y123" s="80"/>
      <c r="Z123" s="79"/>
    </row>
    <row r="124" spans="2:26" ht="25.5" hidden="1" customHeight="1" outlineLevel="1">
      <c r="B124" s="72">
        <v>47</v>
      </c>
      <c r="C124" s="20">
        <v>1970</v>
      </c>
      <c r="D124" s="21" t="s">
        <v>73</v>
      </c>
      <c r="E124" s="69"/>
      <c r="F124" s="69"/>
      <c r="G124" s="70"/>
      <c r="H124" s="71"/>
      <c r="I124" s="27"/>
      <c r="J124" s="69"/>
      <c r="K124" s="69"/>
      <c r="L124" s="70"/>
      <c r="M124" s="71"/>
      <c r="N124" s="25"/>
      <c r="P124" s="72">
        <v>47</v>
      </c>
      <c r="Q124" s="20">
        <v>1970</v>
      </c>
      <c r="R124" s="21" t="s">
        <v>73</v>
      </c>
      <c r="S124" s="62"/>
      <c r="T124" s="78"/>
      <c r="U124" s="62"/>
      <c r="V124" s="62"/>
      <c r="W124" s="62"/>
      <c r="X124" s="81"/>
      <c r="Y124" s="80"/>
      <c r="Z124" s="79"/>
    </row>
    <row r="125" spans="2:26" ht="25.5" hidden="1" customHeight="1" outlineLevel="1">
      <c r="B125" s="59">
        <v>47</v>
      </c>
      <c r="C125" s="20">
        <v>1975</v>
      </c>
      <c r="D125" s="21" t="s">
        <v>74</v>
      </c>
      <c r="E125" s="69"/>
      <c r="F125" s="69"/>
      <c r="G125" s="70"/>
      <c r="H125" s="71"/>
      <c r="I125" s="27"/>
      <c r="J125" s="69"/>
      <c r="K125" s="69"/>
      <c r="L125" s="70"/>
      <c r="M125" s="71"/>
      <c r="N125" s="25"/>
      <c r="P125" s="59">
        <v>47</v>
      </c>
      <c r="Q125" s="20">
        <v>1975</v>
      </c>
      <c r="R125" s="21" t="s">
        <v>74</v>
      </c>
      <c r="S125" s="62"/>
      <c r="T125" s="78"/>
      <c r="U125" s="62"/>
      <c r="V125" s="62"/>
      <c r="W125" s="62"/>
      <c r="X125" s="81"/>
      <c r="Y125" s="80"/>
      <c r="Z125" s="79"/>
    </row>
    <row r="126" spans="2:26" ht="15" hidden="1" customHeight="1" outlineLevel="1">
      <c r="B126" s="59">
        <v>47</v>
      </c>
      <c r="C126" s="20">
        <v>1980</v>
      </c>
      <c r="D126" s="21" t="s">
        <v>75</v>
      </c>
      <c r="E126" s="69"/>
      <c r="F126" s="69"/>
      <c r="G126" s="70"/>
      <c r="H126" s="71"/>
      <c r="I126" s="27"/>
      <c r="J126" s="69"/>
      <c r="K126" s="69"/>
      <c r="L126" s="70"/>
      <c r="M126" s="71"/>
      <c r="N126" s="25"/>
      <c r="P126" s="59">
        <v>47</v>
      </c>
      <c r="Q126" s="20">
        <v>1980</v>
      </c>
      <c r="R126" s="21" t="s">
        <v>75</v>
      </c>
      <c r="S126" s="62"/>
      <c r="T126" s="78"/>
      <c r="U126" s="62"/>
      <c r="V126" s="62"/>
      <c r="W126" s="62"/>
      <c r="X126" s="81"/>
      <c r="Y126" s="80"/>
      <c r="Z126" s="79"/>
    </row>
    <row r="127" spans="2:26" ht="15" hidden="1" customHeight="1" outlineLevel="1">
      <c r="B127" s="59">
        <v>47</v>
      </c>
      <c r="C127" s="20">
        <v>1985</v>
      </c>
      <c r="D127" s="21" t="s">
        <v>76</v>
      </c>
      <c r="E127" s="69"/>
      <c r="F127" s="69"/>
      <c r="G127" s="70"/>
      <c r="H127" s="71"/>
      <c r="I127" s="27"/>
      <c r="J127" s="69"/>
      <c r="K127" s="69"/>
      <c r="L127" s="70"/>
      <c r="M127" s="71"/>
      <c r="N127" s="25"/>
      <c r="P127" s="59">
        <v>47</v>
      </c>
      <c r="Q127" s="20">
        <v>1985</v>
      </c>
      <c r="R127" s="21" t="s">
        <v>76</v>
      </c>
      <c r="S127" s="62"/>
      <c r="T127" s="78"/>
      <c r="U127" s="62"/>
      <c r="V127" s="62"/>
      <c r="W127" s="62"/>
      <c r="X127" s="81"/>
      <c r="Y127" s="80"/>
      <c r="Z127" s="79"/>
    </row>
    <row r="128" spans="2:26" ht="15" hidden="1" customHeight="1" outlineLevel="1">
      <c r="B128" s="72">
        <v>47</v>
      </c>
      <c r="C128" s="20">
        <v>1990</v>
      </c>
      <c r="D128" s="31" t="s">
        <v>77</v>
      </c>
      <c r="E128" s="69"/>
      <c r="F128" s="69"/>
      <c r="G128" s="70"/>
      <c r="H128" s="71"/>
      <c r="I128" s="27"/>
      <c r="J128" s="69"/>
      <c r="K128" s="69"/>
      <c r="L128" s="70"/>
      <c r="M128" s="71"/>
      <c r="N128" s="25"/>
      <c r="P128" s="72">
        <v>47</v>
      </c>
      <c r="Q128" s="20">
        <v>1990</v>
      </c>
      <c r="R128" s="31" t="s">
        <v>77</v>
      </c>
      <c r="S128" s="62"/>
      <c r="T128" s="78"/>
      <c r="U128" s="62"/>
      <c r="V128" s="62"/>
      <c r="W128" s="62"/>
      <c r="X128" s="81"/>
      <c r="Y128" s="80"/>
      <c r="Z128" s="79"/>
    </row>
    <row r="129" spans="2:26" ht="15" hidden="1" customHeight="1" outlineLevel="1">
      <c r="B129" s="59">
        <v>47</v>
      </c>
      <c r="C129" s="20">
        <v>1995</v>
      </c>
      <c r="D129" s="21" t="s">
        <v>78</v>
      </c>
      <c r="E129" s="69"/>
      <c r="F129" s="69"/>
      <c r="G129" s="70"/>
      <c r="H129" s="71"/>
      <c r="I129" s="27"/>
      <c r="J129" s="69"/>
      <c r="K129" s="69"/>
      <c r="L129" s="70"/>
      <c r="M129" s="71"/>
      <c r="N129" s="25"/>
      <c r="P129" s="59">
        <v>47</v>
      </c>
      <c r="Q129" s="20">
        <v>1995</v>
      </c>
      <c r="R129" s="21" t="s">
        <v>78</v>
      </c>
      <c r="S129" s="62"/>
      <c r="T129" s="78"/>
      <c r="U129" s="62"/>
      <c r="V129" s="62"/>
      <c r="W129" s="62"/>
      <c r="X129" s="81"/>
      <c r="Y129" s="80"/>
      <c r="Z129" s="79"/>
    </row>
    <row r="130" spans="2:26" ht="15" hidden="1" customHeight="1" outlineLevel="1">
      <c r="B130" s="59">
        <v>47</v>
      </c>
      <c r="C130" s="20">
        <v>2440</v>
      </c>
      <c r="D130" s="21" t="s">
        <v>79</v>
      </c>
      <c r="E130" s="69"/>
      <c r="F130" s="69"/>
      <c r="G130" s="70"/>
      <c r="H130" s="71"/>
      <c r="J130" s="69"/>
      <c r="K130" s="69"/>
      <c r="L130" s="70"/>
      <c r="M130" s="71"/>
      <c r="N130" s="25"/>
      <c r="P130" s="59">
        <v>47</v>
      </c>
      <c r="Q130" s="20">
        <v>2440</v>
      </c>
      <c r="R130" s="21" t="s">
        <v>79</v>
      </c>
      <c r="S130" s="62"/>
      <c r="T130" s="78"/>
      <c r="U130" s="62"/>
      <c r="V130" s="62"/>
      <c r="W130" s="62"/>
      <c r="X130" s="81"/>
      <c r="Y130" s="80"/>
      <c r="Z130" s="79"/>
    </row>
    <row r="131" spans="2:26" ht="15" collapsed="1">
      <c r="B131" s="32"/>
      <c r="C131" s="33"/>
      <c r="D131" s="34"/>
      <c r="E131" s="34"/>
      <c r="F131" s="34"/>
      <c r="G131" s="58"/>
      <c r="H131" s="71"/>
      <c r="J131" s="34"/>
      <c r="K131" s="69"/>
      <c r="L131" s="70"/>
      <c r="M131" s="71"/>
      <c r="N131" s="25"/>
      <c r="P131" s="32"/>
      <c r="Q131" s="33"/>
      <c r="R131" s="73" t="s">
        <v>80</v>
      </c>
      <c r="S131" s="36">
        <f>SUM(S93:S130)</f>
        <v>775173482.15765882</v>
      </c>
      <c r="T131" s="36">
        <f t="shared" ref="T131:Z131" si="23">SUM(T93:T130)</f>
        <v>0</v>
      </c>
      <c r="U131" s="36">
        <f t="shared" si="23"/>
        <v>775173482.15765882</v>
      </c>
      <c r="V131" s="36">
        <f t="shared" si="23"/>
        <v>590000</v>
      </c>
      <c r="W131" s="36">
        <f t="shared" si="23"/>
        <v>775468482.15765882</v>
      </c>
      <c r="X131" s="77"/>
      <c r="Y131" s="82"/>
      <c r="Z131" s="36">
        <f t="shared" si="23"/>
        <v>9266692.6954137832</v>
      </c>
    </row>
    <row r="132" spans="2:26">
      <c r="B132" s="32"/>
      <c r="C132" s="33"/>
      <c r="D132" s="35" t="s">
        <v>81</v>
      </c>
      <c r="E132" s="36">
        <f>SUM(E93:E131)</f>
        <v>775173482.15765882</v>
      </c>
      <c r="F132" s="36">
        <f>SUM(F93:F131)</f>
        <v>590000</v>
      </c>
      <c r="G132" s="36">
        <f>SUM(G93:G131)</f>
        <v>0</v>
      </c>
      <c r="H132" s="36">
        <f>SUM(H93:H131)</f>
        <v>775763482.15765882</v>
      </c>
      <c r="I132" s="35"/>
      <c r="J132" s="36">
        <f>SUM(J93:J131)</f>
        <v>6946602.8548936723</v>
      </c>
      <c r="K132" s="36">
        <f>SUM(K93:K131)</f>
        <v>9266692.6954137832</v>
      </c>
      <c r="L132" s="36">
        <f>SUM(L93:L130)</f>
        <v>0</v>
      </c>
      <c r="M132" s="36">
        <f>SUM(M93:M131)</f>
        <v>16213295.550307455</v>
      </c>
      <c r="N132" s="25">
        <f>SUM(N93:N131)</f>
        <v>759550186.6073513</v>
      </c>
    </row>
    <row r="133" spans="2:26" ht="38.25">
      <c r="B133" s="32"/>
      <c r="C133" s="33"/>
      <c r="D133" s="37" t="s">
        <v>105</v>
      </c>
      <c r="E133" s="25"/>
      <c r="F133" s="52"/>
      <c r="G133" s="52"/>
      <c r="H133" s="71"/>
      <c r="I133" s="26"/>
      <c r="J133" s="52"/>
      <c r="K133" s="52"/>
      <c r="L133" s="52"/>
      <c r="M133" s="71">
        <f>J133+K133+L133</f>
        <v>0</v>
      </c>
      <c r="N133" s="25">
        <f>H133-M133</f>
        <v>0</v>
      </c>
    </row>
    <row r="134" spans="2:26" ht="25.5" customHeight="1">
      <c r="B134" s="32"/>
      <c r="C134" s="33"/>
      <c r="D134" s="38" t="s">
        <v>106</v>
      </c>
      <c r="E134" s="25"/>
      <c r="F134" s="52"/>
      <c r="G134" s="52"/>
      <c r="H134" s="71"/>
      <c r="I134" s="26"/>
      <c r="J134" s="52"/>
      <c r="K134" s="52"/>
      <c r="L134" s="52"/>
      <c r="M134" s="71">
        <f>J134+K134+L134</f>
        <v>0</v>
      </c>
      <c r="N134" s="25">
        <f>H134-M134</f>
        <v>0</v>
      </c>
    </row>
    <row r="135" spans="2:26">
      <c r="B135" s="32"/>
      <c r="C135" s="33"/>
      <c r="D135" s="35" t="s">
        <v>84</v>
      </c>
      <c r="E135" s="36">
        <f>SUM(E132:E134)</f>
        <v>775173482.15765882</v>
      </c>
      <c r="F135" s="36">
        <f t="shared" ref="F135:G135" si="24">SUM(F132:F134)</f>
        <v>590000</v>
      </c>
      <c r="G135" s="36">
        <f t="shared" si="24"/>
        <v>0</v>
      </c>
      <c r="H135" s="36">
        <f>SUM(H132:H134)</f>
        <v>775763482.15765882</v>
      </c>
      <c r="I135" s="35"/>
      <c r="J135" s="36">
        <f>SUM(J132:J134)</f>
        <v>6946602.8548936723</v>
      </c>
      <c r="K135" s="36">
        <f t="shared" ref="K135:L135" si="25">SUM(K132:K134)</f>
        <v>9266692.6954137832</v>
      </c>
      <c r="L135" s="36">
        <f t="shared" si="25"/>
        <v>0</v>
      </c>
      <c r="M135" s="36">
        <f>SUM(M132:M134)</f>
        <v>16213295.550307455</v>
      </c>
      <c r="N135" s="25">
        <f>H135-M135</f>
        <v>759550186.6073513</v>
      </c>
    </row>
    <row r="136" spans="2:26" ht="14.25">
      <c r="B136" s="32"/>
      <c r="C136" s="33"/>
      <c r="D136" s="97" t="s">
        <v>85</v>
      </c>
      <c r="E136" s="98"/>
      <c r="F136" s="98"/>
      <c r="G136" s="98"/>
      <c r="H136" s="98"/>
      <c r="I136" s="98"/>
      <c r="J136" s="99"/>
      <c r="K136" s="52"/>
      <c r="L136" s="26"/>
      <c r="M136" s="64"/>
      <c r="N136" s="26"/>
    </row>
    <row r="137" spans="2:26" ht="14.25">
      <c r="B137" s="32"/>
      <c r="C137" s="33"/>
      <c r="D137" s="89" t="s">
        <v>80</v>
      </c>
      <c r="E137" s="90"/>
      <c r="F137" s="90"/>
      <c r="G137" s="90"/>
      <c r="H137" s="90"/>
      <c r="I137" s="90"/>
      <c r="J137" s="91"/>
      <c r="K137" s="35">
        <f>K135+K136</f>
        <v>9266692.6954137832</v>
      </c>
      <c r="M137" s="64"/>
      <c r="N137" s="26"/>
    </row>
    <row r="139" spans="2:26">
      <c r="E139" s="40"/>
      <c r="J139" s="3" t="s">
        <v>86</v>
      </c>
    </row>
    <row r="140" spans="2:26" ht="14.25">
      <c r="B140" s="32">
        <v>10</v>
      </c>
      <c r="C140" s="33"/>
      <c r="D140" s="34" t="s">
        <v>87</v>
      </c>
      <c r="E140" s="29"/>
      <c r="J140" s="3" t="s">
        <v>87</v>
      </c>
      <c r="L140" s="67"/>
    </row>
    <row r="141" spans="2:26" ht="14.25">
      <c r="B141" s="32">
        <v>8</v>
      </c>
      <c r="C141" s="33"/>
      <c r="D141" s="34" t="s">
        <v>67</v>
      </c>
      <c r="E141" s="41"/>
      <c r="J141" s="3" t="s">
        <v>67</v>
      </c>
      <c r="L141" s="68"/>
    </row>
    <row r="142" spans="2:26" ht="14.25">
      <c r="J142" s="4" t="s">
        <v>88</v>
      </c>
      <c r="L142" s="65">
        <f>K137-L140-L141</f>
        <v>9266692.6954137832</v>
      </c>
      <c r="M142" s="26"/>
    </row>
    <row r="144" spans="2:26" hidden="1" outlineLevel="1">
      <c r="B144" s="43" t="s">
        <v>89</v>
      </c>
    </row>
    <row r="145" spans="2:14" hidden="1" outlineLevel="1">
      <c r="E145" s="26"/>
      <c r="J145" s="26"/>
    </row>
    <row r="146" spans="2:14" ht="12.75" hidden="1" customHeight="1" outlineLevel="1">
      <c r="B146" s="44">
        <v>1</v>
      </c>
      <c r="C146" s="87" t="s">
        <v>90</v>
      </c>
      <c r="D146" s="87"/>
      <c r="E146" s="87"/>
      <c r="F146" s="87"/>
      <c r="G146" s="87"/>
      <c r="H146" s="87"/>
      <c r="I146" s="87"/>
      <c r="J146" s="87"/>
      <c r="K146" s="87"/>
      <c r="L146" s="87"/>
      <c r="M146" s="87"/>
      <c r="N146" s="87"/>
    </row>
    <row r="147" spans="2:14" hidden="1" outlineLevel="1">
      <c r="B147" s="44"/>
      <c r="C147" s="87"/>
      <c r="D147" s="87"/>
      <c r="E147" s="87"/>
      <c r="F147" s="87"/>
      <c r="G147" s="87"/>
      <c r="H147" s="87"/>
      <c r="I147" s="87"/>
      <c r="J147" s="87"/>
      <c r="K147" s="87"/>
      <c r="L147" s="87"/>
      <c r="M147" s="87"/>
      <c r="N147" s="87"/>
    </row>
    <row r="148" spans="2:14" ht="12.75" hidden="1" customHeight="1" outlineLevel="1">
      <c r="B148" s="44"/>
      <c r="C148" s="45"/>
      <c r="D148" s="46"/>
      <c r="E148" s="46"/>
      <c r="F148" s="46"/>
      <c r="G148" s="46"/>
      <c r="H148" s="46"/>
      <c r="I148" s="46"/>
      <c r="J148" s="46"/>
      <c r="K148" s="46"/>
      <c r="L148" s="46"/>
      <c r="M148" s="46"/>
      <c r="N148" s="46"/>
    </row>
    <row r="149" spans="2:14" ht="12.75" hidden="1" customHeight="1" outlineLevel="1">
      <c r="B149" s="44">
        <v>2</v>
      </c>
      <c r="C149" s="87" t="s">
        <v>91</v>
      </c>
      <c r="D149" s="87"/>
      <c r="E149" s="87"/>
      <c r="F149" s="87"/>
      <c r="G149" s="87"/>
      <c r="H149" s="87"/>
      <c r="I149" s="87"/>
      <c r="J149" s="87"/>
      <c r="K149" s="87"/>
      <c r="L149" s="87"/>
      <c r="M149" s="87"/>
      <c r="N149" s="87"/>
    </row>
    <row r="150" spans="2:14" hidden="1" outlineLevel="1">
      <c r="B150" s="44"/>
      <c r="C150" s="87"/>
      <c r="D150" s="87"/>
      <c r="E150" s="87"/>
      <c r="F150" s="87"/>
      <c r="G150" s="87"/>
      <c r="H150" s="87"/>
      <c r="I150" s="87"/>
      <c r="J150" s="87"/>
      <c r="K150" s="87"/>
      <c r="L150" s="87"/>
      <c r="M150" s="87"/>
      <c r="N150" s="87"/>
    </row>
    <row r="151" spans="2:14" hidden="1" outlineLevel="1">
      <c r="B151" s="44"/>
      <c r="C151" s="45"/>
      <c r="D151" s="46"/>
      <c r="E151" s="46"/>
      <c r="F151" s="46"/>
      <c r="G151" s="46"/>
      <c r="H151" s="46"/>
      <c r="I151" s="46"/>
      <c r="J151" s="46"/>
      <c r="K151" s="46"/>
      <c r="L151" s="46"/>
      <c r="M151" s="46"/>
      <c r="N151" s="46"/>
    </row>
    <row r="152" spans="2:14" ht="12.75" hidden="1" customHeight="1" outlineLevel="1">
      <c r="B152" s="44">
        <v>3</v>
      </c>
      <c r="C152" s="87" t="s">
        <v>92</v>
      </c>
      <c r="D152" s="87"/>
      <c r="E152" s="87"/>
      <c r="F152" s="87"/>
      <c r="G152" s="87"/>
      <c r="H152" s="87"/>
      <c r="I152" s="87"/>
      <c r="J152" s="87"/>
      <c r="K152" s="87"/>
      <c r="L152" s="87"/>
      <c r="M152" s="87"/>
      <c r="N152" s="87"/>
    </row>
    <row r="153" spans="2:14" hidden="1" outlineLevel="1">
      <c r="B153" s="44"/>
      <c r="C153" s="45"/>
      <c r="D153" s="46"/>
      <c r="E153" s="46"/>
      <c r="F153" s="46"/>
      <c r="G153" s="46"/>
      <c r="H153" s="46"/>
      <c r="I153" s="46"/>
      <c r="J153" s="46"/>
      <c r="K153" s="46"/>
      <c r="L153" s="46"/>
      <c r="M153" s="46"/>
      <c r="N153" s="46"/>
    </row>
    <row r="154" spans="2:14" hidden="1" outlineLevel="1">
      <c r="B154" s="44">
        <v>4</v>
      </c>
      <c r="C154" s="47" t="s">
        <v>93</v>
      </c>
      <c r="D154" s="46"/>
      <c r="E154" s="46"/>
      <c r="F154" s="46"/>
      <c r="G154" s="46"/>
      <c r="H154" s="46"/>
      <c r="I154" s="46"/>
      <c r="J154" s="46"/>
      <c r="K154" s="46"/>
      <c r="L154" s="46"/>
      <c r="M154" s="46"/>
      <c r="N154" s="46"/>
    </row>
    <row r="155" spans="2:14" hidden="1" outlineLevel="1">
      <c r="B155" s="44"/>
      <c r="C155" s="45"/>
      <c r="D155" s="46"/>
      <c r="E155" s="46"/>
      <c r="F155" s="46"/>
      <c r="G155" s="46"/>
      <c r="H155" s="46"/>
      <c r="I155" s="46"/>
      <c r="J155" s="46"/>
      <c r="K155" s="46"/>
      <c r="L155" s="46"/>
      <c r="M155" s="46"/>
      <c r="N155" s="46"/>
    </row>
    <row r="156" spans="2:14" hidden="1" outlineLevel="1">
      <c r="B156" s="44">
        <v>5</v>
      </c>
      <c r="C156" s="47" t="s">
        <v>94</v>
      </c>
      <c r="D156" s="46"/>
      <c r="E156" s="46"/>
      <c r="F156" s="46"/>
      <c r="G156" s="46"/>
      <c r="H156" s="46"/>
      <c r="I156" s="46"/>
      <c r="J156" s="46"/>
      <c r="K156" s="46"/>
      <c r="L156" s="46"/>
      <c r="M156" s="46"/>
      <c r="N156" s="46"/>
    </row>
    <row r="157" spans="2:14" hidden="1" outlineLevel="1">
      <c r="B157" s="44"/>
      <c r="C157" s="45"/>
      <c r="D157" s="46"/>
      <c r="E157" s="46"/>
      <c r="F157" s="46"/>
      <c r="G157" s="46"/>
      <c r="H157" s="46"/>
      <c r="I157" s="46"/>
      <c r="J157" s="46"/>
      <c r="K157" s="46"/>
      <c r="L157" s="46"/>
      <c r="M157" s="46"/>
      <c r="N157" s="46"/>
    </row>
    <row r="158" spans="2:14" ht="12.75" hidden="1" customHeight="1" outlineLevel="1">
      <c r="B158" s="44">
        <v>6</v>
      </c>
      <c r="C158" s="87" t="s">
        <v>95</v>
      </c>
      <c r="D158" s="87"/>
      <c r="E158" s="87"/>
      <c r="F158" s="87"/>
      <c r="G158" s="87"/>
      <c r="H158" s="87"/>
      <c r="I158" s="87"/>
      <c r="J158" s="87"/>
      <c r="K158" s="87"/>
      <c r="L158" s="87"/>
      <c r="M158" s="87"/>
      <c r="N158" s="87"/>
    </row>
    <row r="159" spans="2:14" hidden="1" outlineLevel="1">
      <c r="B159" s="46"/>
      <c r="C159" s="87"/>
      <c r="D159" s="87"/>
      <c r="E159" s="87"/>
      <c r="F159" s="87"/>
      <c r="G159" s="87"/>
      <c r="H159" s="87"/>
      <c r="I159" s="87"/>
      <c r="J159" s="87"/>
      <c r="K159" s="87"/>
      <c r="L159" s="87"/>
      <c r="M159" s="87"/>
      <c r="N159" s="87"/>
    </row>
    <row r="160" spans="2:14" hidden="1" outlineLevel="1">
      <c r="B160" s="46"/>
      <c r="C160" s="87"/>
      <c r="D160" s="87"/>
      <c r="E160" s="87"/>
      <c r="F160" s="87"/>
      <c r="G160" s="87"/>
      <c r="H160" s="87"/>
      <c r="I160" s="87"/>
      <c r="J160" s="87"/>
      <c r="K160" s="87"/>
      <c r="L160" s="87"/>
      <c r="M160" s="87"/>
      <c r="N160" s="87"/>
    </row>
    <row r="161" spans="2:26" hidden="1" outlineLevel="1"/>
    <row r="162" spans="2:26" collapsed="1"/>
    <row r="163" spans="2:26" ht="21">
      <c r="B163" s="88" t="s">
        <v>103</v>
      </c>
      <c r="C163" s="88"/>
      <c r="D163" s="88"/>
      <c r="E163" s="88"/>
      <c r="F163" s="88"/>
      <c r="G163" s="88"/>
      <c r="H163" s="88"/>
      <c r="I163" s="88"/>
      <c r="J163" s="88"/>
      <c r="K163" s="88"/>
      <c r="L163" s="88"/>
      <c r="M163" s="88"/>
      <c r="N163" s="88"/>
      <c r="P163" s="100" t="s">
        <v>104</v>
      </c>
      <c r="Q163" s="100"/>
      <c r="R163" s="100"/>
      <c r="S163" s="100"/>
      <c r="T163" s="100"/>
      <c r="U163" s="100"/>
      <c r="V163" s="100"/>
      <c r="W163" s="100"/>
      <c r="X163" s="100"/>
      <c r="Y163" s="100"/>
      <c r="Z163" s="100"/>
    </row>
    <row r="165" spans="2:26" ht="14.25">
      <c r="F165" s="7" t="s">
        <v>9</v>
      </c>
      <c r="G165" s="61" t="s">
        <v>10</v>
      </c>
      <c r="S165" s="7" t="s">
        <v>9</v>
      </c>
      <c r="T165" s="61" t="s">
        <v>10</v>
      </c>
    </row>
    <row r="166" spans="2:26" ht="15">
      <c r="F166" s="7" t="s">
        <v>11</v>
      </c>
      <c r="G166" s="93" t="s">
        <v>98</v>
      </c>
      <c r="H166" s="93"/>
      <c r="S166" s="7" t="s">
        <v>11</v>
      </c>
      <c r="T166" s="93" t="str">
        <f>G166</f>
        <v>1/1/24 - 12/31/24</v>
      </c>
      <c r="U166" s="93"/>
    </row>
    <row r="168" spans="2:26">
      <c r="E168" s="94" t="s">
        <v>13</v>
      </c>
      <c r="F168" s="95"/>
      <c r="G168" s="95"/>
      <c r="H168" s="96"/>
      <c r="J168" s="9"/>
      <c r="K168" s="10" t="s">
        <v>14</v>
      </c>
      <c r="L168" s="10"/>
      <c r="M168" s="11"/>
      <c r="S168" s="74" t="s">
        <v>15</v>
      </c>
      <c r="T168" s="74" t="s">
        <v>16</v>
      </c>
      <c r="U168" s="74" t="s">
        <v>17</v>
      </c>
      <c r="V168" s="74" t="s">
        <v>18</v>
      </c>
      <c r="W168" s="74" t="s">
        <v>19</v>
      </c>
      <c r="X168" s="74" t="s">
        <v>20</v>
      </c>
      <c r="Y168" s="74" t="s">
        <v>21</v>
      </c>
      <c r="Z168" s="74" t="s">
        <v>99</v>
      </c>
    </row>
    <row r="169" spans="2:26" ht="27">
      <c r="B169" s="12" t="s">
        <v>23</v>
      </c>
      <c r="C169" s="13" t="s">
        <v>24</v>
      </c>
      <c r="D169" s="14" t="s">
        <v>25</v>
      </c>
      <c r="E169" s="15" t="s">
        <v>26</v>
      </c>
      <c r="F169" s="16" t="s">
        <v>27</v>
      </c>
      <c r="G169" s="16" t="s">
        <v>28</v>
      </c>
      <c r="H169" s="12" t="s">
        <v>29</v>
      </c>
      <c r="I169" s="17"/>
      <c r="J169" s="18" t="s">
        <v>26</v>
      </c>
      <c r="K169" s="16" t="s">
        <v>30</v>
      </c>
      <c r="L169" s="16" t="s">
        <v>28</v>
      </c>
      <c r="M169" s="12" t="s">
        <v>29</v>
      </c>
      <c r="N169" s="12" t="s">
        <v>31</v>
      </c>
      <c r="P169" s="75" t="s">
        <v>32</v>
      </c>
      <c r="Q169" s="75" t="s">
        <v>33</v>
      </c>
      <c r="R169" s="75" t="s">
        <v>34</v>
      </c>
      <c r="S169" s="76" t="s">
        <v>35</v>
      </c>
      <c r="T169" s="76" t="s">
        <v>36</v>
      </c>
      <c r="U169" s="76" t="s">
        <v>37</v>
      </c>
      <c r="V169" s="76" t="s">
        <v>38</v>
      </c>
      <c r="W169" s="76" t="s">
        <v>39</v>
      </c>
      <c r="X169" s="76" t="s">
        <v>40</v>
      </c>
      <c r="Y169" s="76" t="s">
        <v>41</v>
      </c>
      <c r="Z169" s="76" t="s">
        <v>42</v>
      </c>
    </row>
    <row r="170" spans="2:26" ht="15" hidden="1" customHeight="1" outlineLevel="1">
      <c r="B170" s="59">
        <v>12</v>
      </c>
      <c r="C170" s="20">
        <v>1610</v>
      </c>
      <c r="D170" s="21" t="s">
        <v>43</v>
      </c>
      <c r="E170" s="62"/>
      <c r="F170" s="62"/>
      <c r="G170" s="66"/>
      <c r="H170" s="63"/>
      <c r="I170" s="24"/>
      <c r="J170" s="62"/>
      <c r="K170" s="62"/>
      <c r="L170" s="66"/>
      <c r="M170" s="63"/>
      <c r="N170" s="25"/>
      <c r="P170" s="59">
        <v>12</v>
      </c>
      <c r="Q170" s="20">
        <v>1610</v>
      </c>
      <c r="R170" s="21" t="s">
        <v>43</v>
      </c>
      <c r="S170" s="62"/>
      <c r="T170" s="78"/>
      <c r="U170" s="62"/>
      <c r="V170" s="62"/>
      <c r="W170" s="62"/>
      <c r="X170" s="81"/>
      <c r="Y170" s="80"/>
      <c r="Z170" s="79"/>
    </row>
    <row r="171" spans="2:26" ht="25.5" hidden="1" customHeight="1" outlineLevel="1">
      <c r="B171" s="59">
        <v>12</v>
      </c>
      <c r="C171" s="20">
        <v>1611</v>
      </c>
      <c r="D171" s="21" t="s">
        <v>44</v>
      </c>
      <c r="E171" s="62"/>
      <c r="F171" s="62"/>
      <c r="G171" s="66"/>
      <c r="H171" s="63"/>
      <c r="I171" s="27"/>
      <c r="J171" s="62"/>
      <c r="K171" s="62"/>
      <c r="L171" s="66"/>
      <c r="M171" s="63"/>
      <c r="N171" s="25"/>
      <c r="P171" s="59">
        <v>12</v>
      </c>
      <c r="Q171" s="20">
        <v>1611</v>
      </c>
      <c r="R171" s="21" t="s">
        <v>44</v>
      </c>
      <c r="S171" s="62"/>
      <c r="T171" s="78"/>
      <c r="U171" s="62"/>
      <c r="V171" s="62"/>
      <c r="W171" s="62"/>
      <c r="X171" s="81"/>
      <c r="Y171" s="80"/>
      <c r="Z171" s="79"/>
    </row>
    <row r="172" spans="2:26" ht="25.5" hidden="1" customHeight="1" outlineLevel="1">
      <c r="B172" s="59" t="s">
        <v>45</v>
      </c>
      <c r="C172" s="20">
        <v>1612</v>
      </c>
      <c r="D172" s="21" t="s">
        <v>46</v>
      </c>
      <c r="E172" s="62"/>
      <c r="F172" s="62"/>
      <c r="G172" s="66"/>
      <c r="H172" s="63"/>
      <c r="I172" s="27"/>
      <c r="J172" s="62"/>
      <c r="K172" s="62"/>
      <c r="L172" s="66"/>
      <c r="M172" s="63"/>
      <c r="N172" s="25"/>
      <c r="P172" s="59" t="s">
        <v>45</v>
      </c>
      <c r="Q172" s="20">
        <v>1612</v>
      </c>
      <c r="R172" s="21" t="s">
        <v>46</v>
      </c>
      <c r="S172" s="62"/>
      <c r="T172" s="78"/>
      <c r="U172" s="62"/>
      <c r="V172" s="62"/>
      <c r="W172" s="62"/>
      <c r="X172" s="81"/>
      <c r="Y172" s="80"/>
      <c r="Z172" s="79"/>
    </row>
    <row r="173" spans="2:26" ht="15" hidden="1" customHeight="1" outlineLevel="1">
      <c r="B173" s="59"/>
      <c r="C173" s="20">
        <v>1665</v>
      </c>
      <c r="D173" s="21" t="s">
        <v>47</v>
      </c>
      <c r="E173" s="62"/>
      <c r="F173" s="62"/>
      <c r="G173" s="66"/>
      <c r="H173" s="63"/>
      <c r="I173" s="27"/>
      <c r="J173" s="62"/>
      <c r="K173" s="62"/>
      <c r="L173" s="66"/>
      <c r="M173" s="63"/>
      <c r="N173" s="25"/>
      <c r="P173" s="59"/>
      <c r="Q173" s="20">
        <v>1665</v>
      </c>
      <c r="R173" s="21" t="s">
        <v>47</v>
      </c>
      <c r="S173" s="62"/>
      <c r="T173" s="78"/>
      <c r="U173" s="62"/>
      <c r="V173" s="62"/>
      <c r="W173" s="62"/>
      <c r="X173" s="81"/>
      <c r="Y173" s="80"/>
      <c r="Z173" s="79"/>
    </row>
    <row r="174" spans="2:26" ht="15" hidden="1" customHeight="1" outlineLevel="1">
      <c r="B174" s="59"/>
      <c r="C174" s="20">
        <v>1675</v>
      </c>
      <c r="D174" s="21" t="s">
        <v>48</v>
      </c>
      <c r="E174" s="62"/>
      <c r="F174" s="62"/>
      <c r="G174" s="66"/>
      <c r="H174" s="63"/>
      <c r="I174" s="27"/>
      <c r="J174" s="62"/>
      <c r="K174" s="62"/>
      <c r="L174" s="66"/>
      <c r="M174" s="63"/>
      <c r="N174" s="25"/>
      <c r="P174" s="59"/>
      <c r="Q174" s="20">
        <v>1675</v>
      </c>
      <c r="R174" s="21" t="s">
        <v>48</v>
      </c>
      <c r="S174" s="62"/>
      <c r="T174" s="78"/>
      <c r="U174" s="62"/>
      <c r="V174" s="62"/>
      <c r="W174" s="62"/>
      <c r="X174" s="81"/>
      <c r="Y174" s="80"/>
      <c r="Z174" s="79"/>
    </row>
    <row r="175" spans="2:26" ht="15" hidden="1" customHeight="1" outlineLevel="1">
      <c r="B175" s="59" t="s">
        <v>49</v>
      </c>
      <c r="C175" s="28">
        <v>1615</v>
      </c>
      <c r="D175" s="21" t="s">
        <v>50</v>
      </c>
      <c r="E175" s="62"/>
      <c r="F175" s="62"/>
      <c r="G175" s="66"/>
      <c r="H175" s="63"/>
      <c r="I175" s="27"/>
      <c r="J175" s="62"/>
      <c r="K175" s="62"/>
      <c r="L175" s="66"/>
      <c r="M175" s="63"/>
      <c r="N175" s="25"/>
      <c r="P175" s="59" t="s">
        <v>49</v>
      </c>
      <c r="Q175" s="28">
        <v>1615</v>
      </c>
      <c r="R175" s="21" t="s">
        <v>50</v>
      </c>
      <c r="S175" s="62"/>
      <c r="T175" s="78"/>
      <c r="U175" s="62"/>
      <c r="V175" s="62"/>
      <c r="W175" s="62"/>
      <c r="X175" s="81"/>
      <c r="Y175" s="80"/>
      <c r="Z175" s="79"/>
    </row>
    <row r="176" spans="2:26" ht="15" hidden="1" customHeight="1" outlineLevel="1">
      <c r="B176" s="59">
        <v>1</v>
      </c>
      <c r="C176" s="28">
        <v>1620</v>
      </c>
      <c r="D176" s="21" t="s">
        <v>51</v>
      </c>
      <c r="E176" s="62"/>
      <c r="F176" s="62"/>
      <c r="G176" s="66"/>
      <c r="H176" s="63"/>
      <c r="I176" s="27"/>
      <c r="J176" s="62"/>
      <c r="K176" s="62"/>
      <c r="L176" s="66"/>
      <c r="M176" s="63"/>
      <c r="N176" s="25"/>
      <c r="P176" s="59">
        <v>1</v>
      </c>
      <c r="Q176" s="28">
        <v>1620</v>
      </c>
      <c r="R176" s="21" t="s">
        <v>51</v>
      </c>
      <c r="S176" s="62"/>
      <c r="T176" s="78"/>
      <c r="U176" s="62"/>
      <c r="V176" s="62"/>
      <c r="W176" s="62"/>
      <c r="X176" s="81"/>
      <c r="Y176" s="80"/>
      <c r="Z176" s="79"/>
    </row>
    <row r="177" spans="2:26" collapsed="1">
      <c r="B177" s="59" t="s">
        <v>49</v>
      </c>
      <c r="C177" s="20">
        <v>1705</v>
      </c>
      <c r="D177" s="21" t="s">
        <v>50</v>
      </c>
      <c r="E177" s="69"/>
      <c r="F177" s="69"/>
      <c r="G177" s="70"/>
      <c r="H177" s="71"/>
      <c r="I177" s="27"/>
      <c r="J177" s="69"/>
      <c r="K177" s="69"/>
      <c r="L177" s="70"/>
      <c r="M177" s="71"/>
      <c r="N177" s="25"/>
      <c r="P177" s="59" t="s">
        <v>49</v>
      </c>
      <c r="Q177" s="20">
        <v>1705</v>
      </c>
      <c r="R177" s="21" t="s">
        <v>50</v>
      </c>
      <c r="S177" s="69"/>
      <c r="T177" s="83"/>
      <c r="U177" s="69"/>
      <c r="V177" s="69"/>
      <c r="W177" s="69"/>
      <c r="X177" s="84"/>
      <c r="Y177" s="85"/>
      <c r="Z177" s="86"/>
    </row>
    <row r="178" spans="2:26">
      <c r="B178" s="59">
        <v>14.1</v>
      </c>
      <c r="C178" s="28">
        <v>1706</v>
      </c>
      <c r="D178" s="21" t="s">
        <v>52</v>
      </c>
      <c r="E178" s="69">
        <f>H101</f>
        <v>35093797.786435612</v>
      </c>
      <c r="F178" s="69"/>
      <c r="G178" s="70"/>
      <c r="H178" s="71">
        <f t="shared" ref="H178" si="26">E178+F178+G178</f>
        <v>35093797.786435612</v>
      </c>
      <c r="I178" s="27"/>
      <c r="J178" s="69">
        <f>M101</f>
        <v>614141.46126262331</v>
      </c>
      <c r="K178" s="69">
        <f>Z178</f>
        <v>350937.97786435613</v>
      </c>
      <c r="L178" s="70"/>
      <c r="M178" s="71">
        <f t="shared" ref="M178" si="27">J178+K178-L178</f>
        <v>965079.43912697944</v>
      </c>
      <c r="N178" s="25">
        <f t="shared" ref="N178" si="28">H178-M178</f>
        <v>34128718.347308636</v>
      </c>
      <c r="P178" s="59">
        <v>14.1</v>
      </c>
      <c r="Q178" s="28">
        <v>1706</v>
      </c>
      <c r="R178" s="21" t="s">
        <v>52</v>
      </c>
      <c r="S178" s="69">
        <f>E178</f>
        <v>35093797.786435612</v>
      </c>
      <c r="T178" s="83"/>
      <c r="U178" s="69">
        <f t="shared" ref="U178" si="29">S178-T178</f>
        <v>35093797.786435612</v>
      </c>
      <c r="V178" s="69"/>
      <c r="W178" s="69">
        <f t="shared" ref="W178" si="30">U178+(V178/2)</f>
        <v>35093797.786435612</v>
      </c>
      <c r="X178" s="84">
        <v>100</v>
      </c>
      <c r="Y178" s="85">
        <f t="shared" ref="Y178:Y182" si="31">1/X178</f>
        <v>0.01</v>
      </c>
      <c r="Z178" s="69">
        <f>W178*Y178</f>
        <v>350937.97786435613</v>
      </c>
    </row>
    <row r="179" spans="2:26">
      <c r="B179" s="59">
        <v>1</v>
      </c>
      <c r="C179" s="20">
        <v>1708</v>
      </c>
      <c r="D179" s="21" t="s">
        <v>51</v>
      </c>
      <c r="E179" s="69"/>
      <c r="F179" s="69"/>
      <c r="G179" s="70"/>
      <c r="H179" s="71"/>
      <c r="I179" s="27"/>
      <c r="J179" s="69"/>
      <c r="K179" s="69"/>
      <c r="L179" s="70"/>
      <c r="M179" s="71"/>
      <c r="N179" s="25"/>
      <c r="P179" s="59">
        <v>1</v>
      </c>
      <c r="Q179" s="20">
        <v>1708</v>
      </c>
      <c r="R179" s="21" t="s">
        <v>51</v>
      </c>
      <c r="S179" s="69"/>
      <c r="T179" s="83"/>
      <c r="U179" s="69"/>
      <c r="V179" s="69"/>
      <c r="W179" s="69"/>
      <c r="X179" s="84"/>
      <c r="Y179" s="85"/>
      <c r="Z179" s="86"/>
    </row>
    <row r="180" spans="2:26" ht="15" customHeight="1">
      <c r="B180" s="59">
        <v>47</v>
      </c>
      <c r="C180" s="20">
        <v>1715</v>
      </c>
      <c r="D180" s="21" t="s">
        <v>53</v>
      </c>
      <c r="E180" s="69"/>
      <c r="F180" s="69"/>
      <c r="G180" s="70"/>
      <c r="H180" s="71"/>
      <c r="I180" s="27"/>
      <c r="J180" s="69"/>
      <c r="K180" s="69"/>
      <c r="L180" s="70"/>
      <c r="M180" s="71"/>
      <c r="N180" s="25"/>
      <c r="P180" s="59">
        <v>47</v>
      </c>
      <c r="Q180" s="20">
        <v>1715</v>
      </c>
      <c r="R180" s="21" t="s">
        <v>53</v>
      </c>
      <c r="S180" s="69"/>
      <c r="T180" s="83"/>
      <c r="U180" s="69"/>
      <c r="V180" s="69"/>
      <c r="W180" s="69"/>
      <c r="X180" s="84"/>
      <c r="Y180" s="85"/>
      <c r="Z180" s="86"/>
    </row>
    <row r="181" spans="2:26">
      <c r="B181" s="59">
        <v>47</v>
      </c>
      <c r="C181" s="20">
        <v>1720</v>
      </c>
      <c r="D181" s="21" t="s">
        <v>54</v>
      </c>
      <c r="E181" s="69">
        <f>H104</f>
        <v>579061342.66341126</v>
      </c>
      <c r="F181" s="69">
        <v>735000</v>
      </c>
      <c r="G181" s="70"/>
      <c r="H181" s="71">
        <f t="shared" ref="H181:H182" si="32">E181+F181+G181</f>
        <v>579796342.66341126</v>
      </c>
      <c r="I181" s="27"/>
      <c r="J181" s="69">
        <f>M104</f>
        <v>11250373.32956633</v>
      </c>
      <c r="K181" s="69">
        <f>Z181</f>
        <v>6438098.2518156813</v>
      </c>
      <c r="L181" s="70"/>
      <c r="M181" s="71">
        <f t="shared" ref="M181:M182" si="33">J181+K181-L181</f>
        <v>17688471.58138201</v>
      </c>
      <c r="N181" s="25">
        <f t="shared" ref="N181:N182" si="34">H181-M181</f>
        <v>562107871.08202922</v>
      </c>
      <c r="P181" s="59">
        <v>47</v>
      </c>
      <c r="Q181" s="20">
        <v>1720</v>
      </c>
      <c r="R181" s="21" t="s">
        <v>54</v>
      </c>
      <c r="S181" s="69">
        <f>E181</f>
        <v>579061342.66341126</v>
      </c>
      <c r="T181" s="83"/>
      <c r="U181" s="69">
        <f t="shared" ref="U181:U182" si="35">S181-T181</f>
        <v>579061342.66341126</v>
      </c>
      <c r="V181" s="69">
        <f>F181</f>
        <v>735000</v>
      </c>
      <c r="W181" s="69">
        <f t="shared" ref="W181:W182" si="36">U181+(V181/2)</f>
        <v>579428842.66341126</v>
      </c>
      <c r="X181" s="84">
        <v>90</v>
      </c>
      <c r="Y181" s="85">
        <f t="shared" si="31"/>
        <v>1.1111111111111112E-2</v>
      </c>
      <c r="Z181" s="69">
        <f>W181*Y181</f>
        <v>6438098.2518156813</v>
      </c>
    </row>
    <row r="182" spans="2:26">
      <c r="B182" s="59">
        <v>47</v>
      </c>
      <c r="C182" s="20">
        <v>1730</v>
      </c>
      <c r="D182" s="21" t="s">
        <v>55</v>
      </c>
      <c r="E182" s="69">
        <f>H105</f>
        <v>161608341.70781192</v>
      </c>
      <c r="F182" s="69"/>
      <c r="G182" s="70"/>
      <c r="H182" s="71">
        <f t="shared" si="32"/>
        <v>161608341.70781192</v>
      </c>
      <c r="I182" s="27"/>
      <c r="J182" s="69">
        <f>M105</f>
        <v>4348780.759478502</v>
      </c>
      <c r="K182" s="69">
        <f>Z182</f>
        <v>2485017.5768448585</v>
      </c>
      <c r="L182" s="70"/>
      <c r="M182" s="71">
        <f t="shared" si="33"/>
        <v>6833798.33632336</v>
      </c>
      <c r="N182" s="25">
        <f t="shared" si="34"/>
        <v>154774543.37148857</v>
      </c>
      <c r="P182" s="59">
        <v>47</v>
      </c>
      <c r="Q182" s="20">
        <v>1730</v>
      </c>
      <c r="R182" s="21" t="s">
        <v>55</v>
      </c>
      <c r="S182" s="69">
        <f>E182</f>
        <v>161608341.70781192</v>
      </c>
      <c r="T182" s="83"/>
      <c r="U182" s="69">
        <f t="shared" si="35"/>
        <v>161608341.70781192</v>
      </c>
      <c r="V182" s="69"/>
      <c r="W182" s="69">
        <f t="shared" si="36"/>
        <v>161608341.70781192</v>
      </c>
      <c r="X182" s="84">
        <v>65.033077920116966</v>
      </c>
      <c r="Y182" s="85">
        <f t="shared" si="31"/>
        <v>1.5376790273225952E-2</v>
      </c>
      <c r="Z182" s="69">
        <f>W182*Y182</f>
        <v>2485017.5768448585</v>
      </c>
    </row>
    <row r="183" spans="2:26" ht="15" customHeight="1">
      <c r="B183" s="59">
        <v>47</v>
      </c>
      <c r="C183" s="20">
        <v>1735</v>
      </c>
      <c r="D183" s="21" t="s">
        <v>56</v>
      </c>
      <c r="E183" s="69"/>
      <c r="F183" s="69"/>
      <c r="G183" s="70"/>
      <c r="H183" s="71"/>
      <c r="I183" s="27"/>
      <c r="J183" s="69"/>
      <c r="K183" s="69"/>
      <c r="L183" s="70"/>
      <c r="M183" s="71"/>
      <c r="N183" s="25"/>
      <c r="P183" s="59">
        <v>47</v>
      </c>
      <c r="Q183" s="20">
        <v>1735</v>
      </c>
      <c r="R183" s="21" t="s">
        <v>56</v>
      </c>
      <c r="S183" s="69"/>
      <c r="T183" s="83"/>
      <c r="U183" s="69"/>
      <c r="V183" s="69"/>
      <c r="W183" s="69"/>
      <c r="X183" s="84"/>
      <c r="Y183" s="85"/>
      <c r="Z183" s="86"/>
    </row>
    <row r="184" spans="2:26" ht="15" customHeight="1">
      <c r="B184" s="59">
        <v>47</v>
      </c>
      <c r="C184" s="20">
        <v>1740</v>
      </c>
      <c r="D184" s="21" t="s">
        <v>57</v>
      </c>
      <c r="E184" s="69"/>
      <c r="F184" s="69"/>
      <c r="G184" s="70"/>
      <c r="H184" s="71"/>
      <c r="I184" s="27"/>
      <c r="J184" s="69"/>
      <c r="K184" s="69"/>
      <c r="L184" s="70"/>
      <c r="M184" s="71"/>
      <c r="N184" s="25"/>
      <c r="P184" s="59">
        <v>47</v>
      </c>
      <c r="Q184" s="20">
        <v>1740</v>
      </c>
      <c r="R184" s="21" t="s">
        <v>57</v>
      </c>
      <c r="S184" s="69"/>
      <c r="T184" s="83"/>
      <c r="U184" s="69"/>
      <c r="V184" s="69"/>
      <c r="W184" s="69"/>
      <c r="X184" s="84"/>
      <c r="Y184" s="85"/>
      <c r="Z184" s="86"/>
    </row>
    <row r="185" spans="2:26">
      <c r="B185" s="59">
        <v>17</v>
      </c>
      <c r="C185" s="20">
        <v>1745</v>
      </c>
      <c r="D185" s="21" t="s">
        <v>58</v>
      </c>
      <c r="E185" s="69"/>
      <c r="F185" s="69"/>
      <c r="G185" s="70"/>
      <c r="H185" s="71"/>
      <c r="I185" s="27"/>
      <c r="J185" s="69"/>
      <c r="K185" s="69"/>
      <c r="L185" s="70"/>
      <c r="M185" s="71"/>
      <c r="N185" s="25"/>
      <c r="P185" s="59">
        <v>17</v>
      </c>
      <c r="Q185" s="20">
        <v>1745</v>
      </c>
      <c r="R185" s="21" t="s">
        <v>58</v>
      </c>
      <c r="S185" s="69"/>
      <c r="T185" s="83"/>
      <c r="U185" s="69"/>
      <c r="V185" s="69"/>
      <c r="W185" s="69"/>
      <c r="X185" s="84"/>
      <c r="Y185" s="85"/>
      <c r="Z185" s="86"/>
    </row>
    <row r="186" spans="2:26" ht="15" hidden="1" customHeight="1" outlineLevel="1">
      <c r="B186" s="59">
        <v>47</v>
      </c>
      <c r="C186" s="20">
        <v>1830</v>
      </c>
      <c r="D186" s="21" t="s">
        <v>59</v>
      </c>
      <c r="E186" s="69"/>
      <c r="F186" s="69"/>
      <c r="G186" s="70"/>
      <c r="H186" s="71"/>
      <c r="I186" s="27"/>
      <c r="J186" s="69"/>
      <c r="K186" s="69"/>
      <c r="L186" s="70"/>
      <c r="M186" s="71"/>
      <c r="N186" s="25"/>
      <c r="P186" s="59">
        <v>47</v>
      </c>
      <c r="Q186" s="20">
        <v>1830</v>
      </c>
      <c r="R186" s="21" t="s">
        <v>59</v>
      </c>
      <c r="S186" s="62"/>
      <c r="T186" s="78"/>
      <c r="U186" s="62"/>
      <c r="V186" s="62"/>
      <c r="W186" s="62"/>
      <c r="X186" s="81"/>
      <c r="Y186" s="80"/>
      <c r="Z186" s="79"/>
    </row>
    <row r="187" spans="2:26" ht="50.1" hidden="1" customHeight="1" outlineLevel="1">
      <c r="B187" s="59">
        <v>47</v>
      </c>
      <c r="C187" s="20">
        <v>1835</v>
      </c>
      <c r="D187" s="21" t="s">
        <v>60</v>
      </c>
      <c r="E187" s="69"/>
      <c r="F187" s="69"/>
      <c r="G187" s="70"/>
      <c r="H187" s="71"/>
      <c r="I187" s="27"/>
      <c r="J187" s="69"/>
      <c r="K187" s="69"/>
      <c r="L187" s="70"/>
      <c r="M187" s="71"/>
      <c r="N187" s="25"/>
      <c r="P187" s="59">
        <v>47</v>
      </c>
      <c r="Q187" s="20">
        <v>1835</v>
      </c>
      <c r="R187" s="21" t="s">
        <v>60</v>
      </c>
      <c r="S187" s="62"/>
      <c r="T187" s="78"/>
      <c r="U187" s="62"/>
      <c r="V187" s="62"/>
      <c r="W187" s="62"/>
      <c r="X187" s="81"/>
      <c r="Y187" s="80"/>
      <c r="Z187" s="79"/>
    </row>
    <row r="188" spans="2:26" ht="15" hidden="1" customHeight="1" outlineLevel="1">
      <c r="B188" s="59" t="s">
        <v>49</v>
      </c>
      <c r="C188" s="20">
        <v>1905</v>
      </c>
      <c r="D188" s="21" t="s">
        <v>50</v>
      </c>
      <c r="E188" s="69"/>
      <c r="F188" s="69"/>
      <c r="G188" s="70"/>
      <c r="H188" s="71"/>
      <c r="I188" s="27"/>
      <c r="J188" s="69"/>
      <c r="K188" s="69"/>
      <c r="L188" s="70"/>
      <c r="M188" s="71"/>
      <c r="N188" s="25"/>
      <c r="P188" s="59" t="s">
        <v>49</v>
      </c>
      <c r="Q188" s="20">
        <v>1905</v>
      </c>
      <c r="R188" s="21" t="s">
        <v>50</v>
      </c>
      <c r="S188" s="62"/>
      <c r="T188" s="78"/>
      <c r="U188" s="62"/>
      <c r="V188" s="62"/>
      <c r="W188" s="62"/>
      <c r="X188" s="81"/>
      <c r="Y188" s="80"/>
      <c r="Z188" s="79"/>
    </row>
    <row r="189" spans="2:26" ht="15" hidden="1" customHeight="1" outlineLevel="1">
      <c r="B189" s="59">
        <v>47</v>
      </c>
      <c r="C189" s="20">
        <v>1908</v>
      </c>
      <c r="D189" s="21" t="s">
        <v>61</v>
      </c>
      <c r="E189" s="69"/>
      <c r="F189" s="69"/>
      <c r="G189" s="70"/>
      <c r="H189" s="71"/>
      <c r="I189" s="27"/>
      <c r="J189" s="69"/>
      <c r="K189" s="69"/>
      <c r="L189" s="70"/>
      <c r="M189" s="71"/>
      <c r="N189" s="25"/>
      <c r="P189" s="59">
        <v>47</v>
      </c>
      <c r="Q189" s="20">
        <v>1908</v>
      </c>
      <c r="R189" s="21" t="s">
        <v>61</v>
      </c>
      <c r="S189" s="62"/>
      <c r="T189" s="78"/>
      <c r="U189" s="62"/>
      <c r="V189" s="62"/>
      <c r="W189" s="62"/>
      <c r="X189" s="81"/>
      <c r="Y189" s="80"/>
      <c r="Z189" s="79"/>
    </row>
    <row r="190" spans="2:26" ht="15" hidden="1" customHeight="1" outlineLevel="1">
      <c r="B190" s="59">
        <v>13</v>
      </c>
      <c r="C190" s="20">
        <v>1910</v>
      </c>
      <c r="D190" s="21" t="s">
        <v>62</v>
      </c>
      <c r="E190" s="69"/>
      <c r="F190" s="69"/>
      <c r="G190" s="70"/>
      <c r="H190" s="71"/>
      <c r="I190" s="27"/>
      <c r="J190" s="69"/>
      <c r="K190" s="69"/>
      <c r="L190" s="70"/>
      <c r="M190" s="71"/>
      <c r="N190" s="25"/>
      <c r="P190" s="59">
        <v>13</v>
      </c>
      <c r="Q190" s="20">
        <v>1910</v>
      </c>
      <c r="R190" s="21" t="s">
        <v>62</v>
      </c>
      <c r="S190" s="62"/>
      <c r="T190" s="78"/>
      <c r="U190" s="62"/>
      <c r="V190" s="62"/>
      <c r="W190" s="62"/>
      <c r="X190" s="81"/>
      <c r="Y190" s="80"/>
      <c r="Z190" s="79"/>
    </row>
    <row r="191" spans="2:26" ht="15" hidden="1" customHeight="1" outlineLevel="1">
      <c r="B191" s="59">
        <v>8</v>
      </c>
      <c r="C191" s="20">
        <v>1915</v>
      </c>
      <c r="D191" s="21" t="s">
        <v>63</v>
      </c>
      <c r="E191" s="69"/>
      <c r="F191" s="69"/>
      <c r="G191" s="70"/>
      <c r="H191" s="71"/>
      <c r="I191" s="27"/>
      <c r="J191" s="69"/>
      <c r="K191" s="69"/>
      <c r="L191" s="70"/>
      <c r="M191" s="71"/>
      <c r="N191" s="25"/>
      <c r="P191" s="59">
        <v>8</v>
      </c>
      <c r="Q191" s="20">
        <v>1915</v>
      </c>
      <c r="R191" s="21" t="s">
        <v>63</v>
      </c>
      <c r="S191" s="62"/>
      <c r="T191" s="78"/>
      <c r="U191" s="62"/>
      <c r="V191" s="62"/>
      <c r="W191" s="62"/>
      <c r="X191" s="81"/>
      <c r="Y191" s="80"/>
      <c r="Z191" s="79"/>
    </row>
    <row r="192" spans="2:26" ht="15" hidden="1" customHeight="1" outlineLevel="1">
      <c r="B192" s="59">
        <v>10</v>
      </c>
      <c r="C192" s="20">
        <v>1920</v>
      </c>
      <c r="D192" s="21" t="s">
        <v>64</v>
      </c>
      <c r="E192" s="69"/>
      <c r="F192" s="69"/>
      <c r="G192" s="70"/>
      <c r="H192" s="71"/>
      <c r="I192" s="27"/>
      <c r="J192" s="69"/>
      <c r="K192" s="69"/>
      <c r="L192" s="70"/>
      <c r="M192" s="71"/>
      <c r="N192" s="25"/>
      <c r="P192" s="59">
        <v>10</v>
      </c>
      <c r="Q192" s="20">
        <v>1920</v>
      </c>
      <c r="R192" s="21" t="s">
        <v>64</v>
      </c>
      <c r="S192" s="62"/>
      <c r="T192" s="78"/>
      <c r="U192" s="62"/>
      <c r="V192" s="62"/>
      <c r="W192" s="62"/>
      <c r="X192" s="81"/>
      <c r="Y192" s="80"/>
      <c r="Z192" s="79"/>
    </row>
    <row r="193" spans="2:26" ht="15" hidden="1" customHeight="1" outlineLevel="1">
      <c r="B193" s="59">
        <v>50</v>
      </c>
      <c r="C193" s="28">
        <v>1925</v>
      </c>
      <c r="D193" s="21" t="s">
        <v>65</v>
      </c>
      <c r="E193" s="69"/>
      <c r="F193" s="69"/>
      <c r="G193" s="70"/>
      <c r="H193" s="71"/>
      <c r="I193" s="27"/>
      <c r="J193" s="69"/>
      <c r="K193" s="69"/>
      <c r="L193" s="70"/>
      <c r="M193" s="71"/>
      <c r="N193" s="25"/>
      <c r="P193" s="59">
        <v>50</v>
      </c>
      <c r="Q193" s="28">
        <v>1925</v>
      </c>
      <c r="R193" s="21" t="s">
        <v>65</v>
      </c>
      <c r="S193" s="62"/>
      <c r="T193" s="78"/>
      <c r="U193" s="62"/>
      <c r="V193" s="62"/>
      <c r="W193" s="62"/>
      <c r="X193" s="81"/>
      <c r="Y193" s="80"/>
      <c r="Z193" s="79"/>
    </row>
    <row r="194" spans="2:26" ht="15" hidden="1" customHeight="1" outlineLevel="1">
      <c r="B194" s="59">
        <v>10</v>
      </c>
      <c r="C194" s="20">
        <v>1930</v>
      </c>
      <c r="D194" s="21" t="s">
        <v>66</v>
      </c>
      <c r="E194" s="69"/>
      <c r="F194" s="69"/>
      <c r="G194" s="70"/>
      <c r="H194" s="71"/>
      <c r="I194" s="27"/>
      <c r="J194" s="69"/>
      <c r="K194" s="69"/>
      <c r="L194" s="70"/>
      <c r="M194" s="71"/>
      <c r="N194" s="25"/>
      <c r="P194" s="59">
        <v>10</v>
      </c>
      <c r="Q194" s="20">
        <v>1930</v>
      </c>
      <c r="R194" s="21" t="s">
        <v>66</v>
      </c>
      <c r="S194" s="62"/>
      <c r="T194" s="78"/>
      <c r="U194" s="62"/>
      <c r="V194" s="62"/>
      <c r="W194" s="62"/>
      <c r="X194" s="81"/>
      <c r="Y194" s="80"/>
      <c r="Z194" s="79"/>
    </row>
    <row r="195" spans="2:26" ht="15" hidden="1" customHeight="1" outlineLevel="1">
      <c r="B195" s="59">
        <v>8</v>
      </c>
      <c r="C195" s="20">
        <v>1935</v>
      </c>
      <c r="D195" s="21" t="s">
        <v>67</v>
      </c>
      <c r="E195" s="69"/>
      <c r="F195" s="69"/>
      <c r="G195" s="70"/>
      <c r="H195" s="71"/>
      <c r="I195" s="27"/>
      <c r="J195" s="69"/>
      <c r="K195" s="69"/>
      <c r="L195" s="70"/>
      <c r="M195" s="71"/>
      <c r="N195" s="25"/>
      <c r="P195" s="59">
        <v>8</v>
      </c>
      <c r="Q195" s="20">
        <v>1935</v>
      </c>
      <c r="R195" s="21" t="s">
        <v>67</v>
      </c>
      <c r="S195" s="62"/>
      <c r="T195" s="78"/>
      <c r="U195" s="62"/>
      <c r="V195" s="62"/>
      <c r="W195" s="62"/>
      <c r="X195" s="81"/>
      <c r="Y195" s="80"/>
      <c r="Z195" s="79"/>
    </row>
    <row r="196" spans="2:26" ht="15" hidden="1" customHeight="1" outlineLevel="1">
      <c r="B196" s="59">
        <v>8</v>
      </c>
      <c r="C196" s="20">
        <v>1940</v>
      </c>
      <c r="D196" s="21" t="s">
        <v>68</v>
      </c>
      <c r="E196" s="69"/>
      <c r="F196" s="69"/>
      <c r="G196" s="70"/>
      <c r="H196" s="71"/>
      <c r="I196" s="27"/>
      <c r="J196" s="69"/>
      <c r="K196" s="69"/>
      <c r="L196" s="70"/>
      <c r="M196" s="71"/>
      <c r="N196" s="25"/>
      <c r="P196" s="59">
        <v>8</v>
      </c>
      <c r="Q196" s="20">
        <v>1940</v>
      </c>
      <c r="R196" s="21" t="s">
        <v>68</v>
      </c>
      <c r="S196" s="62"/>
      <c r="T196" s="78"/>
      <c r="U196" s="62"/>
      <c r="V196" s="62"/>
      <c r="W196" s="62"/>
      <c r="X196" s="81"/>
      <c r="Y196" s="80"/>
      <c r="Z196" s="79"/>
    </row>
    <row r="197" spans="2:26" ht="15" hidden="1" customHeight="1" outlineLevel="1">
      <c r="B197" s="59">
        <v>8</v>
      </c>
      <c r="C197" s="20">
        <v>1945</v>
      </c>
      <c r="D197" s="21" t="s">
        <v>69</v>
      </c>
      <c r="E197" s="69"/>
      <c r="F197" s="69"/>
      <c r="G197" s="70"/>
      <c r="H197" s="71"/>
      <c r="I197" s="27"/>
      <c r="J197" s="69"/>
      <c r="K197" s="69"/>
      <c r="L197" s="70"/>
      <c r="M197" s="71"/>
      <c r="N197" s="25"/>
      <c r="P197" s="59">
        <v>8</v>
      </c>
      <c r="Q197" s="20">
        <v>1945</v>
      </c>
      <c r="R197" s="21" t="s">
        <v>69</v>
      </c>
      <c r="S197" s="62"/>
      <c r="T197" s="78"/>
      <c r="U197" s="62"/>
      <c r="V197" s="62"/>
      <c r="W197" s="62"/>
      <c r="X197" s="81"/>
      <c r="Y197" s="80"/>
      <c r="Z197" s="79"/>
    </row>
    <row r="198" spans="2:26" ht="15" hidden="1" customHeight="1" outlineLevel="1">
      <c r="B198" s="59">
        <v>8</v>
      </c>
      <c r="C198" s="20">
        <v>1950</v>
      </c>
      <c r="D198" s="21" t="s">
        <v>70</v>
      </c>
      <c r="E198" s="69"/>
      <c r="F198" s="69"/>
      <c r="G198" s="70"/>
      <c r="H198" s="71"/>
      <c r="I198" s="27"/>
      <c r="J198" s="69"/>
      <c r="K198" s="69"/>
      <c r="L198" s="70"/>
      <c r="M198" s="71"/>
      <c r="N198" s="25"/>
      <c r="P198" s="59">
        <v>8</v>
      </c>
      <c r="Q198" s="20">
        <v>1950</v>
      </c>
      <c r="R198" s="21" t="s">
        <v>70</v>
      </c>
      <c r="S198" s="62"/>
      <c r="T198" s="78"/>
      <c r="U198" s="62"/>
      <c r="V198" s="62"/>
      <c r="W198" s="62"/>
      <c r="X198" s="81"/>
      <c r="Y198" s="80"/>
      <c r="Z198" s="79"/>
    </row>
    <row r="199" spans="2:26" ht="15" hidden="1" customHeight="1" outlineLevel="1">
      <c r="B199" s="59">
        <v>8</v>
      </c>
      <c r="C199" s="20">
        <v>1955</v>
      </c>
      <c r="D199" s="21" t="s">
        <v>71</v>
      </c>
      <c r="E199" s="69"/>
      <c r="F199" s="69"/>
      <c r="G199" s="70"/>
      <c r="H199" s="71"/>
      <c r="I199" s="27"/>
      <c r="J199" s="69"/>
      <c r="K199" s="69"/>
      <c r="L199" s="70"/>
      <c r="M199" s="71"/>
      <c r="N199" s="25"/>
      <c r="P199" s="59">
        <v>8</v>
      </c>
      <c r="Q199" s="20">
        <v>1955</v>
      </c>
      <c r="R199" s="21" t="s">
        <v>71</v>
      </c>
      <c r="S199" s="62"/>
      <c r="T199" s="78"/>
      <c r="U199" s="62"/>
      <c r="V199" s="62"/>
      <c r="W199" s="62"/>
      <c r="X199" s="81"/>
      <c r="Y199" s="80"/>
      <c r="Z199" s="79"/>
    </row>
    <row r="200" spans="2:26" ht="50.1" hidden="1" customHeight="1" outlineLevel="1">
      <c r="B200" s="59">
        <v>8</v>
      </c>
      <c r="C200" s="20">
        <v>1960</v>
      </c>
      <c r="D200" s="21" t="s">
        <v>72</v>
      </c>
      <c r="E200" s="69"/>
      <c r="F200" s="69"/>
      <c r="G200" s="70"/>
      <c r="H200" s="71"/>
      <c r="I200" s="27"/>
      <c r="J200" s="69"/>
      <c r="K200" s="69"/>
      <c r="L200" s="70"/>
      <c r="M200" s="71"/>
      <c r="N200" s="25"/>
      <c r="P200" s="59">
        <v>8</v>
      </c>
      <c r="Q200" s="20">
        <v>1960</v>
      </c>
      <c r="R200" s="21" t="s">
        <v>72</v>
      </c>
      <c r="S200" s="62"/>
      <c r="T200" s="78"/>
      <c r="U200" s="62"/>
      <c r="V200" s="62"/>
      <c r="W200" s="62"/>
      <c r="X200" s="81"/>
      <c r="Y200" s="80"/>
      <c r="Z200" s="79"/>
    </row>
    <row r="201" spans="2:26" ht="25.5" hidden="1" customHeight="1" outlineLevel="1">
      <c r="B201" s="72">
        <v>47</v>
      </c>
      <c r="C201" s="20">
        <v>1970</v>
      </c>
      <c r="D201" s="21" t="s">
        <v>73</v>
      </c>
      <c r="E201" s="69"/>
      <c r="F201" s="69"/>
      <c r="G201" s="70"/>
      <c r="H201" s="71"/>
      <c r="I201" s="27"/>
      <c r="J201" s="69"/>
      <c r="K201" s="69"/>
      <c r="L201" s="70"/>
      <c r="M201" s="71"/>
      <c r="N201" s="25"/>
      <c r="P201" s="72">
        <v>47</v>
      </c>
      <c r="Q201" s="20">
        <v>1970</v>
      </c>
      <c r="R201" s="21" t="s">
        <v>73</v>
      </c>
      <c r="S201" s="62"/>
      <c r="T201" s="78"/>
      <c r="U201" s="62"/>
      <c r="V201" s="62"/>
      <c r="W201" s="62"/>
      <c r="X201" s="81"/>
      <c r="Y201" s="80"/>
      <c r="Z201" s="79"/>
    </row>
    <row r="202" spans="2:26" ht="25.5" hidden="1" customHeight="1" outlineLevel="1">
      <c r="B202" s="59">
        <v>47</v>
      </c>
      <c r="C202" s="20">
        <v>1975</v>
      </c>
      <c r="D202" s="21" t="s">
        <v>74</v>
      </c>
      <c r="E202" s="69"/>
      <c r="F202" s="69"/>
      <c r="G202" s="70"/>
      <c r="H202" s="71"/>
      <c r="I202" s="27"/>
      <c r="J202" s="69"/>
      <c r="K202" s="69"/>
      <c r="L202" s="70"/>
      <c r="M202" s="71"/>
      <c r="N202" s="25"/>
      <c r="P202" s="59">
        <v>47</v>
      </c>
      <c r="Q202" s="20">
        <v>1975</v>
      </c>
      <c r="R202" s="21" t="s">
        <v>74</v>
      </c>
      <c r="S202" s="62"/>
      <c r="T202" s="78"/>
      <c r="U202" s="62"/>
      <c r="V202" s="62"/>
      <c r="W202" s="62"/>
      <c r="X202" s="81"/>
      <c r="Y202" s="80"/>
      <c r="Z202" s="79"/>
    </row>
    <row r="203" spans="2:26" ht="15" hidden="1" customHeight="1" outlineLevel="1">
      <c r="B203" s="59">
        <v>47</v>
      </c>
      <c r="C203" s="20">
        <v>1980</v>
      </c>
      <c r="D203" s="21" t="s">
        <v>75</v>
      </c>
      <c r="E203" s="69"/>
      <c r="F203" s="69"/>
      <c r="G203" s="70"/>
      <c r="H203" s="71"/>
      <c r="I203" s="27"/>
      <c r="J203" s="69"/>
      <c r="K203" s="69"/>
      <c r="L203" s="70"/>
      <c r="M203" s="71"/>
      <c r="N203" s="25"/>
      <c r="P203" s="59">
        <v>47</v>
      </c>
      <c r="Q203" s="20">
        <v>1980</v>
      </c>
      <c r="R203" s="21" t="s">
        <v>75</v>
      </c>
      <c r="S203" s="62"/>
      <c r="T203" s="78"/>
      <c r="U203" s="62"/>
      <c r="V203" s="62"/>
      <c r="W203" s="62"/>
      <c r="X203" s="81"/>
      <c r="Y203" s="80"/>
      <c r="Z203" s="79"/>
    </row>
    <row r="204" spans="2:26" ht="15" hidden="1" customHeight="1" outlineLevel="1">
      <c r="B204" s="59">
        <v>47</v>
      </c>
      <c r="C204" s="20">
        <v>1985</v>
      </c>
      <c r="D204" s="21" t="s">
        <v>76</v>
      </c>
      <c r="E204" s="69"/>
      <c r="F204" s="69"/>
      <c r="G204" s="70"/>
      <c r="H204" s="71"/>
      <c r="I204" s="27"/>
      <c r="J204" s="69"/>
      <c r="K204" s="69"/>
      <c r="L204" s="70"/>
      <c r="M204" s="71"/>
      <c r="N204" s="25"/>
      <c r="P204" s="59">
        <v>47</v>
      </c>
      <c r="Q204" s="20">
        <v>1985</v>
      </c>
      <c r="R204" s="21" t="s">
        <v>76</v>
      </c>
      <c r="S204" s="62"/>
      <c r="T204" s="78"/>
      <c r="U204" s="62"/>
      <c r="V204" s="62"/>
      <c r="W204" s="62"/>
      <c r="X204" s="81"/>
      <c r="Y204" s="80"/>
      <c r="Z204" s="79"/>
    </row>
    <row r="205" spans="2:26" ht="15" hidden="1" customHeight="1" outlineLevel="1">
      <c r="B205" s="72">
        <v>47</v>
      </c>
      <c r="C205" s="20">
        <v>1990</v>
      </c>
      <c r="D205" s="31" t="s">
        <v>77</v>
      </c>
      <c r="E205" s="69"/>
      <c r="F205" s="69"/>
      <c r="G205" s="70"/>
      <c r="H205" s="71"/>
      <c r="I205" s="27"/>
      <c r="J205" s="69"/>
      <c r="K205" s="69"/>
      <c r="L205" s="70"/>
      <c r="M205" s="71"/>
      <c r="N205" s="25"/>
      <c r="P205" s="72">
        <v>47</v>
      </c>
      <c r="Q205" s="20">
        <v>1990</v>
      </c>
      <c r="R205" s="31" t="s">
        <v>77</v>
      </c>
      <c r="S205" s="62"/>
      <c r="T205" s="78"/>
      <c r="U205" s="62"/>
      <c r="V205" s="62"/>
      <c r="W205" s="62"/>
      <c r="X205" s="81"/>
      <c r="Y205" s="80"/>
      <c r="Z205" s="79"/>
    </row>
    <row r="206" spans="2:26" ht="15" hidden="1" customHeight="1" outlineLevel="1">
      <c r="B206" s="59">
        <v>47</v>
      </c>
      <c r="C206" s="20">
        <v>1995</v>
      </c>
      <c r="D206" s="21" t="s">
        <v>78</v>
      </c>
      <c r="E206" s="69"/>
      <c r="F206" s="69"/>
      <c r="G206" s="70"/>
      <c r="H206" s="71"/>
      <c r="I206" s="27"/>
      <c r="J206" s="69"/>
      <c r="K206" s="69"/>
      <c r="L206" s="70"/>
      <c r="M206" s="71"/>
      <c r="N206" s="25"/>
      <c r="P206" s="59">
        <v>47</v>
      </c>
      <c r="Q206" s="20">
        <v>1995</v>
      </c>
      <c r="R206" s="21" t="s">
        <v>78</v>
      </c>
      <c r="S206" s="62"/>
      <c r="T206" s="78"/>
      <c r="U206" s="62"/>
      <c r="V206" s="62"/>
      <c r="W206" s="62"/>
      <c r="X206" s="81"/>
      <c r="Y206" s="80"/>
      <c r="Z206" s="79"/>
    </row>
    <row r="207" spans="2:26" ht="15" hidden="1" customHeight="1" outlineLevel="1">
      <c r="B207" s="59">
        <v>47</v>
      </c>
      <c r="C207" s="20">
        <v>2440</v>
      </c>
      <c r="D207" s="21" t="s">
        <v>79</v>
      </c>
      <c r="E207" s="69"/>
      <c r="F207" s="69"/>
      <c r="G207" s="70"/>
      <c r="H207" s="71"/>
      <c r="J207" s="69"/>
      <c r="K207" s="69"/>
      <c r="L207" s="70"/>
      <c r="M207" s="71"/>
      <c r="N207" s="25"/>
      <c r="P207" s="59">
        <v>47</v>
      </c>
      <c r="Q207" s="20">
        <v>2440</v>
      </c>
      <c r="R207" s="21" t="s">
        <v>79</v>
      </c>
      <c r="S207" s="62"/>
      <c r="T207" s="78"/>
      <c r="U207" s="62"/>
      <c r="V207" s="62"/>
      <c r="W207" s="62"/>
      <c r="X207" s="81"/>
      <c r="Y207" s="80"/>
      <c r="Z207" s="79"/>
    </row>
    <row r="208" spans="2:26" ht="15" collapsed="1">
      <c r="B208" s="32"/>
      <c r="C208" s="33"/>
      <c r="D208" s="34"/>
      <c r="E208" s="34"/>
      <c r="F208" s="34"/>
      <c r="G208" s="58"/>
      <c r="H208" s="71"/>
      <c r="J208" s="34"/>
      <c r="K208" s="69"/>
      <c r="L208" s="70"/>
      <c r="M208" s="71"/>
      <c r="N208" s="25"/>
      <c r="P208" s="32"/>
      <c r="Q208" s="33"/>
      <c r="R208" s="73" t="s">
        <v>80</v>
      </c>
      <c r="S208" s="36">
        <f>SUM(S170:S207)</f>
        <v>775763482.15765882</v>
      </c>
      <c r="T208" s="36">
        <f t="shared" ref="T208" si="37">SUM(T170:T207)</f>
        <v>0</v>
      </c>
      <c r="U208" s="36">
        <f t="shared" ref="U208" si="38">SUM(U170:U207)</f>
        <v>775763482.15765882</v>
      </c>
      <c r="V208" s="36">
        <f t="shared" ref="V208" si="39">SUM(V170:V207)</f>
        <v>735000</v>
      </c>
      <c r="W208" s="36">
        <f t="shared" ref="W208" si="40">SUM(W170:W207)</f>
        <v>776130982.15765882</v>
      </c>
      <c r="X208" s="77"/>
      <c r="Y208" s="82"/>
      <c r="Z208" s="36">
        <f t="shared" ref="Z208" si="41">SUM(Z170:Z207)</f>
        <v>9274053.8065248951</v>
      </c>
    </row>
    <row r="209" spans="2:27">
      <c r="B209" s="32"/>
      <c r="C209" s="33"/>
      <c r="D209" s="35" t="s">
        <v>81</v>
      </c>
      <c r="E209" s="36">
        <f>SUM(E170:E208)</f>
        <v>775763482.15765882</v>
      </c>
      <c r="F209" s="36">
        <f>SUM(F170:F208)</f>
        <v>735000</v>
      </c>
      <c r="G209" s="36">
        <f>SUM(G170:G208)</f>
        <v>0</v>
      </c>
      <c r="H209" s="36">
        <f>SUM(H170:H208)</f>
        <v>776498482.15765882</v>
      </c>
      <c r="I209" s="35"/>
      <c r="J209" s="36">
        <f>SUM(J170:J208)</f>
        <v>16213295.550307455</v>
      </c>
      <c r="K209" s="36">
        <f>SUM(K170:K208)</f>
        <v>9274053.8065248951</v>
      </c>
      <c r="L209" s="36">
        <f>SUM(L170:L207)</f>
        <v>0</v>
      </c>
      <c r="M209" s="36">
        <f>SUM(M170:M208)</f>
        <v>25487349.356832348</v>
      </c>
      <c r="N209" s="25">
        <f>SUM(N170:N208)</f>
        <v>751011132.80082643</v>
      </c>
    </row>
    <row r="210" spans="2:27" ht="38.25">
      <c r="B210" s="32"/>
      <c r="C210" s="33"/>
      <c r="D210" s="37" t="s">
        <v>105</v>
      </c>
      <c r="E210" s="25"/>
      <c r="F210" s="52"/>
      <c r="G210" s="52"/>
      <c r="H210" s="71"/>
      <c r="I210" s="26"/>
      <c r="J210" s="52"/>
      <c r="K210" s="52"/>
      <c r="L210" s="52"/>
      <c r="M210" s="71">
        <f>J210+K210+L210</f>
        <v>0</v>
      </c>
      <c r="N210" s="25">
        <f>H210-M210</f>
        <v>0</v>
      </c>
    </row>
    <row r="211" spans="2:27" ht="25.5">
      <c r="B211" s="32"/>
      <c r="C211" s="33"/>
      <c r="D211" s="38" t="s">
        <v>106</v>
      </c>
      <c r="E211" s="25"/>
      <c r="F211" s="52"/>
      <c r="G211" s="52"/>
      <c r="H211" s="71"/>
      <c r="I211" s="26"/>
      <c r="J211" s="52"/>
      <c r="K211" s="52"/>
      <c r="L211" s="52"/>
      <c r="M211" s="71">
        <f>J211+K211+L211</f>
        <v>0</v>
      </c>
      <c r="N211" s="25">
        <f>H211-M211</f>
        <v>0</v>
      </c>
    </row>
    <row r="212" spans="2:27">
      <c r="B212" s="32"/>
      <c r="C212" s="33"/>
      <c r="D212" s="35" t="s">
        <v>84</v>
      </c>
      <c r="E212" s="36">
        <f>SUM(E209:E211)</f>
        <v>775763482.15765882</v>
      </c>
      <c r="F212" s="36">
        <f t="shared" ref="F212:G212" si="42">SUM(F209:F211)</f>
        <v>735000</v>
      </c>
      <c r="G212" s="36">
        <f t="shared" si="42"/>
        <v>0</v>
      </c>
      <c r="H212" s="36">
        <f>SUM(H209:H211)</f>
        <v>776498482.15765882</v>
      </c>
      <c r="I212" s="35"/>
      <c r="J212" s="36">
        <f>SUM(J209:J211)</f>
        <v>16213295.550307455</v>
      </c>
      <c r="K212" s="36">
        <f t="shared" ref="K212:L212" si="43">SUM(K209:K211)</f>
        <v>9274053.8065248951</v>
      </c>
      <c r="L212" s="36">
        <f t="shared" si="43"/>
        <v>0</v>
      </c>
      <c r="M212" s="36">
        <f>SUM(M209:M211)</f>
        <v>25487349.356832348</v>
      </c>
      <c r="N212" s="25">
        <f>H212-M212</f>
        <v>751011132.80082643</v>
      </c>
      <c r="AA212" s="26"/>
    </row>
    <row r="213" spans="2:27" ht="14.25">
      <c r="B213" s="32"/>
      <c r="C213" s="33"/>
      <c r="D213" s="97" t="s">
        <v>85</v>
      </c>
      <c r="E213" s="98"/>
      <c r="F213" s="98"/>
      <c r="G213" s="98"/>
      <c r="H213" s="98"/>
      <c r="I213" s="98"/>
      <c r="J213" s="99"/>
      <c r="K213" s="52"/>
      <c r="L213" s="26"/>
      <c r="M213" s="64"/>
      <c r="N213" s="26"/>
    </row>
    <row r="214" spans="2:27" ht="14.25">
      <c r="B214" s="32"/>
      <c r="C214" s="33"/>
      <c r="D214" s="89" t="s">
        <v>80</v>
      </c>
      <c r="E214" s="90"/>
      <c r="F214" s="90"/>
      <c r="G214" s="90"/>
      <c r="H214" s="90"/>
      <c r="I214" s="90"/>
      <c r="J214" s="91"/>
      <c r="K214" s="35">
        <f>K212+K213</f>
        <v>9274053.8065248951</v>
      </c>
      <c r="M214" s="64"/>
      <c r="N214" s="26"/>
    </row>
    <row r="216" spans="2:27">
      <c r="E216" s="40"/>
      <c r="J216" s="3" t="s">
        <v>86</v>
      </c>
    </row>
    <row r="217" spans="2:27" ht="14.25">
      <c r="B217" s="32">
        <v>10</v>
      </c>
      <c r="C217" s="33"/>
      <c r="D217" s="34" t="s">
        <v>87</v>
      </c>
      <c r="E217" s="29"/>
      <c r="J217" s="3" t="s">
        <v>87</v>
      </c>
      <c r="L217" s="67"/>
    </row>
    <row r="218" spans="2:27" ht="14.25">
      <c r="B218" s="32">
        <v>8</v>
      </c>
      <c r="C218" s="33"/>
      <c r="D218" s="34" t="s">
        <v>67</v>
      </c>
      <c r="E218" s="41"/>
      <c r="J218" s="3" t="s">
        <v>67</v>
      </c>
      <c r="L218" s="68"/>
    </row>
    <row r="219" spans="2:27" ht="14.25">
      <c r="J219" s="4" t="s">
        <v>88</v>
      </c>
      <c r="L219" s="65">
        <f>K214-L217-L218</f>
        <v>9274053.8065248951</v>
      </c>
      <c r="M219" s="26"/>
    </row>
    <row r="221" spans="2:27" hidden="1" outlineLevel="1">
      <c r="B221" s="43" t="s">
        <v>89</v>
      </c>
    </row>
    <row r="222" spans="2:27" hidden="1" outlineLevel="1">
      <c r="E222" s="26"/>
      <c r="J222" s="26"/>
    </row>
    <row r="223" spans="2:27" hidden="1" outlineLevel="1">
      <c r="B223" s="44">
        <v>1</v>
      </c>
      <c r="C223" s="87" t="s">
        <v>90</v>
      </c>
      <c r="D223" s="87"/>
      <c r="E223" s="87"/>
      <c r="F223" s="87"/>
      <c r="G223" s="87"/>
      <c r="H223" s="87"/>
      <c r="I223" s="87"/>
      <c r="J223" s="87"/>
      <c r="K223" s="87"/>
      <c r="L223" s="87"/>
      <c r="M223" s="87"/>
      <c r="N223" s="87"/>
    </row>
    <row r="224" spans="2:27" hidden="1" outlineLevel="1">
      <c r="B224" s="44"/>
      <c r="C224" s="87"/>
      <c r="D224" s="87"/>
      <c r="E224" s="87"/>
      <c r="F224" s="87"/>
      <c r="G224" s="87"/>
      <c r="H224" s="87"/>
      <c r="I224" s="87"/>
      <c r="J224" s="87"/>
      <c r="K224" s="87"/>
      <c r="L224" s="87"/>
      <c r="M224" s="87"/>
      <c r="N224" s="87"/>
    </row>
    <row r="225" spans="2:26" hidden="1" outlineLevel="1">
      <c r="B225" s="44"/>
      <c r="C225" s="45"/>
      <c r="D225" s="46"/>
      <c r="E225" s="46"/>
      <c r="F225" s="46"/>
      <c r="G225" s="46"/>
      <c r="H225" s="46"/>
      <c r="I225" s="46"/>
      <c r="J225" s="46"/>
      <c r="K225" s="46"/>
      <c r="L225" s="46"/>
      <c r="M225" s="46"/>
      <c r="N225" s="46"/>
    </row>
    <row r="226" spans="2:26" hidden="1" outlineLevel="1">
      <c r="B226" s="44">
        <v>2</v>
      </c>
      <c r="C226" s="87" t="s">
        <v>91</v>
      </c>
      <c r="D226" s="87"/>
      <c r="E226" s="87"/>
      <c r="F226" s="87"/>
      <c r="G226" s="87"/>
      <c r="H226" s="87"/>
      <c r="I226" s="87"/>
      <c r="J226" s="87"/>
      <c r="K226" s="87"/>
      <c r="L226" s="87"/>
      <c r="M226" s="87"/>
      <c r="N226" s="87"/>
    </row>
    <row r="227" spans="2:26" hidden="1" outlineLevel="1">
      <c r="B227" s="44"/>
      <c r="C227" s="87"/>
      <c r="D227" s="87"/>
      <c r="E227" s="87"/>
      <c r="F227" s="87"/>
      <c r="G227" s="87"/>
      <c r="H227" s="87"/>
      <c r="I227" s="87"/>
      <c r="J227" s="87"/>
      <c r="K227" s="87"/>
      <c r="L227" s="87"/>
      <c r="M227" s="87"/>
      <c r="N227" s="87"/>
    </row>
    <row r="228" spans="2:26" hidden="1" outlineLevel="1">
      <c r="B228" s="44"/>
      <c r="C228" s="45"/>
      <c r="D228" s="46"/>
      <c r="E228" s="46"/>
      <c r="F228" s="46"/>
      <c r="G228" s="46"/>
      <c r="H228" s="46"/>
      <c r="I228" s="46"/>
      <c r="J228" s="46"/>
      <c r="K228" s="46"/>
      <c r="L228" s="46"/>
      <c r="M228" s="46"/>
      <c r="N228" s="46"/>
    </row>
    <row r="229" spans="2:26" hidden="1" outlineLevel="1">
      <c r="B229" s="44">
        <v>3</v>
      </c>
      <c r="C229" s="87" t="s">
        <v>92</v>
      </c>
      <c r="D229" s="87"/>
      <c r="E229" s="87"/>
      <c r="F229" s="87"/>
      <c r="G229" s="87"/>
      <c r="H229" s="87"/>
      <c r="I229" s="87"/>
      <c r="J229" s="87"/>
      <c r="K229" s="87"/>
      <c r="L229" s="87"/>
      <c r="M229" s="87"/>
      <c r="N229" s="87"/>
    </row>
    <row r="230" spans="2:26" hidden="1" outlineLevel="1">
      <c r="B230" s="44"/>
      <c r="C230" s="45"/>
      <c r="D230" s="46"/>
      <c r="E230" s="46"/>
      <c r="F230" s="46"/>
      <c r="G230" s="46"/>
      <c r="H230" s="46"/>
      <c r="I230" s="46"/>
      <c r="J230" s="46"/>
      <c r="K230" s="46"/>
      <c r="L230" s="46"/>
      <c r="M230" s="46"/>
      <c r="N230" s="46"/>
    </row>
    <row r="231" spans="2:26" hidden="1" outlineLevel="1">
      <c r="B231" s="44">
        <v>4</v>
      </c>
      <c r="C231" s="47" t="s">
        <v>93</v>
      </c>
      <c r="D231" s="46"/>
      <c r="E231" s="46"/>
      <c r="F231" s="46"/>
      <c r="G231" s="46"/>
      <c r="H231" s="46"/>
      <c r="I231" s="46"/>
      <c r="J231" s="46"/>
      <c r="K231" s="46"/>
      <c r="L231" s="46"/>
      <c r="M231" s="46"/>
      <c r="N231" s="46"/>
    </row>
    <row r="232" spans="2:26" hidden="1" outlineLevel="1">
      <c r="B232" s="44"/>
      <c r="C232" s="45"/>
      <c r="D232" s="46"/>
      <c r="E232" s="46"/>
      <c r="F232" s="46"/>
      <c r="G232" s="46"/>
      <c r="H232" s="46"/>
      <c r="I232" s="46"/>
      <c r="J232" s="46"/>
      <c r="K232" s="46"/>
      <c r="L232" s="46"/>
      <c r="M232" s="46"/>
      <c r="N232" s="46"/>
    </row>
    <row r="233" spans="2:26" hidden="1" outlineLevel="1">
      <c r="B233" s="44">
        <v>5</v>
      </c>
      <c r="C233" s="47" t="s">
        <v>94</v>
      </c>
      <c r="D233" s="46"/>
      <c r="E233" s="46"/>
      <c r="F233" s="46"/>
      <c r="G233" s="46"/>
      <c r="H233" s="46"/>
      <c r="I233" s="46"/>
      <c r="J233" s="46"/>
      <c r="K233" s="46"/>
      <c r="L233" s="46"/>
      <c r="M233" s="46"/>
      <c r="N233" s="46"/>
    </row>
    <row r="234" spans="2:26" hidden="1" outlineLevel="1">
      <c r="B234" s="44"/>
      <c r="C234" s="45"/>
      <c r="D234" s="46"/>
      <c r="E234" s="46"/>
      <c r="F234" s="46"/>
      <c r="G234" s="46"/>
      <c r="H234" s="46"/>
      <c r="I234" s="46"/>
      <c r="J234" s="46"/>
      <c r="K234" s="46"/>
      <c r="L234" s="46"/>
      <c r="M234" s="46"/>
      <c r="N234" s="46"/>
    </row>
    <row r="235" spans="2:26" hidden="1" outlineLevel="1">
      <c r="B235" s="44">
        <v>6</v>
      </c>
      <c r="C235" s="87" t="s">
        <v>95</v>
      </c>
      <c r="D235" s="87"/>
      <c r="E235" s="87"/>
      <c r="F235" s="87"/>
      <c r="G235" s="87"/>
      <c r="H235" s="87"/>
      <c r="I235" s="87"/>
      <c r="J235" s="87"/>
      <c r="K235" s="87"/>
      <c r="L235" s="87"/>
      <c r="M235" s="87"/>
      <c r="N235" s="87"/>
    </row>
    <row r="236" spans="2:26" hidden="1" outlineLevel="1">
      <c r="B236" s="46"/>
      <c r="C236" s="87"/>
      <c r="D236" s="87"/>
      <c r="E236" s="87"/>
      <c r="F236" s="87"/>
      <c r="G236" s="87"/>
      <c r="H236" s="87"/>
      <c r="I236" s="87"/>
      <c r="J236" s="87"/>
      <c r="K236" s="87"/>
      <c r="L236" s="87"/>
      <c r="M236" s="87"/>
      <c r="N236" s="87"/>
    </row>
    <row r="237" spans="2:26" hidden="1" outlineLevel="1">
      <c r="B237" s="46"/>
      <c r="C237" s="87"/>
      <c r="D237" s="87"/>
      <c r="E237" s="87"/>
      <c r="F237" s="87"/>
      <c r="G237" s="87"/>
      <c r="H237" s="87"/>
      <c r="I237" s="87"/>
      <c r="J237" s="87"/>
      <c r="K237" s="87"/>
      <c r="L237" s="87"/>
      <c r="M237" s="87"/>
      <c r="N237" s="87"/>
    </row>
    <row r="238" spans="2:26" hidden="1" outlineLevel="1"/>
    <row r="239" spans="2:26" collapsed="1"/>
    <row r="240" spans="2:26" ht="21">
      <c r="B240" s="88" t="s">
        <v>103</v>
      </c>
      <c r="C240" s="88"/>
      <c r="D240" s="88"/>
      <c r="E240" s="88"/>
      <c r="F240" s="88"/>
      <c r="G240" s="88"/>
      <c r="H240" s="88"/>
      <c r="I240" s="88"/>
      <c r="J240" s="88"/>
      <c r="K240" s="88"/>
      <c r="L240" s="88"/>
      <c r="M240" s="88"/>
      <c r="N240" s="88"/>
      <c r="P240" s="100" t="s">
        <v>104</v>
      </c>
      <c r="Q240" s="100"/>
      <c r="R240" s="100"/>
      <c r="S240" s="100"/>
      <c r="T240" s="100"/>
      <c r="U240" s="100"/>
      <c r="V240" s="100"/>
      <c r="W240" s="100"/>
      <c r="X240" s="100"/>
      <c r="Y240" s="100"/>
      <c r="Z240" s="100"/>
    </row>
    <row r="242" spans="2:26" ht="14.25">
      <c r="F242" s="7" t="s">
        <v>9</v>
      </c>
      <c r="G242" s="61" t="s">
        <v>10</v>
      </c>
      <c r="S242" s="7" t="s">
        <v>9</v>
      </c>
      <c r="T242" s="61" t="s">
        <v>10</v>
      </c>
    </row>
    <row r="243" spans="2:26" ht="15">
      <c r="F243" s="7" t="s">
        <v>11</v>
      </c>
      <c r="G243" s="93" t="s">
        <v>100</v>
      </c>
      <c r="H243" s="93"/>
      <c r="S243" s="7" t="s">
        <v>11</v>
      </c>
      <c r="T243" s="93" t="str">
        <f>G243</f>
        <v>1/1/25 - 12/31/25</v>
      </c>
      <c r="U243" s="93"/>
    </row>
    <row r="245" spans="2:26">
      <c r="E245" s="94" t="s">
        <v>13</v>
      </c>
      <c r="F245" s="95"/>
      <c r="G245" s="95"/>
      <c r="H245" s="96"/>
      <c r="J245" s="9"/>
      <c r="K245" s="10" t="s">
        <v>14</v>
      </c>
      <c r="L245" s="10"/>
      <c r="M245" s="11"/>
      <c r="S245" s="74" t="s">
        <v>15</v>
      </c>
      <c r="T245" s="74" t="s">
        <v>16</v>
      </c>
      <c r="U245" s="74" t="s">
        <v>17</v>
      </c>
      <c r="V245" s="74" t="s">
        <v>18</v>
      </c>
      <c r="W245" s="74" t="s">
        <v>19</v>
      </c>
      <c r="X245" s="74" t="s">
        <v>20</v>
      </c>
      <c r="Y245" s="74" t="s">
        <v>21</v>
      </c>
      <c r="Z245" s="74" t="s">
        <v>99</v>
      </c>
    </row>
    <row r="246" spans="2:26" ht="27">
      <c r="B246" s="12" t="s">
        <v>23</v>
      </c>
      <c r="C246" s="13" t="s">
        <v>24</v>
      </c>
      <c r="D246" s="14" t="s">
        <v>25</v>
      </c>
      <c r="E246" s="15" t="s">
        <v>26</v>
      </c>
      <c r="F246" s="16" t="s">
        <v>27</v>
      </c>
      <c r="G246" s="16" t="s">
        <v>28</v>
      </c>
      <c r="H246" s="12" t="s">
        <v>29</v>
      </c>
      <c r="I246" s="17"/>
      <c r="J246" s="18" t="s">
        <v>26</v>
      </c>
      <c r="K246" s="16" t="s">
        <v>30</v>
      </c>
      <c r="L246" s="16" t="s">
        <v>28</v>
      </c>
      <c r="M246" s="12" t="s">
        <v>29</v>
      </c>
      <c r="N246" s="12" t="s">
        <v>31</v>
      </c>
      <c r="P246" s="75" t="s">
        <v>32</v>
      </c>
      <c r="Q246" s="75" t="s">
        <v>33</v>
      </c>
      <c r="R246" s="75" t="s">
        <v>34</v>
      </c>
      <c r="S246" s="76" t="s">
        <v>35</v>
      </c>
      <c r="T246" s="76" t="s">
        <v>36</v>
      </c>
      <c r="U246" s="76" t="s">
        <v>37</v>
      </c>
      <c r="V246" s="76" t="s">
        <v>38</v>
      </c>
      <c r="W246" s="76" t="s">
        <v>39</v>
      </c>
      <c r="X246" s="76" t="s">
        <v>40</v>
      </c>
      <c r="Y246" s="76" t="s">
        <v>41</v>
      </c>
      <c r="Z246" s="76" t="s">
        <v>42</v>
      </c>
    </row>
    <row r="247" spans="2:26" ht="15" hidden="1" customHeight="1" outlineLevel="1">
      <c r="B247" s="59">
        <v>12</v>
      </c>
      <c r="C247" s="20">
        <v>1610</v>
      </c>
      <c r="D247" s="21" t="s">
        <v>43</v>
      </c>
      <c r="E247" s="62"/>
      <c r="F247" s="62"/>
      <c r="G247" s="66"/>
      <c r="H247" s="63"/>
      <c r="I247" s="24"/>
      <c r="J247" s="62"/>
      <c r="K247" s="62"/>
      <c r="L247" s="66"/>
      <c r="M247" s="63"/>
      <c r="N247" s="25"/>
      <c r="P247" s="59">
        <v>12</v>
      </c>
      <c r="Q247" s="20">
        <v>1610</v>
      </c>
      <c r="R247" s="21" t="s">
        <v>43</v>
      </c>
      <c r="S247" s="62"/>
      <c r="T247" s="78"/>
      <c r="U247" s="62"/>
      <c r="V247" s="62"/>
      <c r="W247" s="62"/>
      <c r="X247" s="81"/>
      <c r="Y247" s="80"/>
      <c r="Z247" s="79"/>
    </row>
    <row r="248" spans="2:26" ht="25.5" hidden="1" customHeight="1" outlineLevel="1">
      <c r="B248" s="59">
        <v>12</v>
      </c>
      <c r="C248" s="20">
        <v>1611</v>
      </c>
      <c r="D248" s="21" t="s">
        <v>44</v>
      </c>
      <c r="E248" s="62"/>
      <c r="F248" s="62"/>
      <c r="G248" s="66"/>
      <c r="H248" s="63"/>
      <c r="I248" s="27"/>
      <c r="J248" s="62"/>
      <c r="K248" s="62"/>
      <c r="L248" s="66"/>
      <c r="M248" s="63"/>
      <c r="N248" s="25"/>
      <c r="P248" s="59">
        <v>12</v>
      </c>
      <c r="Q248" s="20">
        <v>1611</v>
      </c>
      <c r="R248" s="21" t="s">
        <v>44</v>
      </c>
      <c r="S248" s="62"/>
      <c r="T248" s="78"/>
      <c r="U248" s="62"/>
      <c r="V248" s="62"/>
      <c r="W248" s="62"/>
      <c r="X248" s="81"/>
      <c r="Y248" s="80"/>
      <c r="Z248" s="79"/>
    </row>
    <row r="249" spans="2:26" ht="25.5" hidden="1" customHeight="1" outlineLevel="1">
      <c r="B249" s="59" t="s">
        <v>45</v>
      </c>
      <c r="C249" s="20">
        <v>1612</v>
      </c>
      <c r="D249" s="21" t="s">
        <v>46</v>
      </c>
      <c r="E249" s="62"/>
      <c r="F249" s="62"/>
      <c r="G249" s="66"/>
      <c r="H249" s="63"/>
      <c r="I249" s="27"/>
      <c r="J249" s="62"/>
      <c r="K249" s="62"/>
      <c r="L249" s="66"/>
      <c r="M249" s="63"/>
      <c r="N249" s="25"/>
      <c r="P249" s="59" t="s">
        <v>45</v>
      </c>
      <c r="Q249" s="20">
        <v>1612</v>
      </c>
      <c r="R249" s="21" t="s">
        <v>46</v>
      </c>
      <c r="S249" s="62"/>
      <c r="T249" s="78"/>
      <c r="U249" s="62"/>
      <c r="V249" s="62"/>
      <c r="W249" s="62"/>
      <c r="X249" s="81"/>
      <c r="Y249" s="80"/>
      <c r="Z249" s="79"/>
    </row>
    <row r="250" spans="2:26" ht="15" hidden="1" customHeight="1" outlineLevel="1">
      <c r="B250" s="59"/>
      <c r="C250" s="20">
        <v>1665</v>
      </c>
      <c r="D250" s="21" t="s">
        <v>47</v>
      </c>
      <c r="E250" s="62"/>
      <c r="F250" s="62"/>
      <c r="G250" s="66"/>
      <c r="H250" s="63"/>
      <c r="I250" s="27"/>
      <c r="J250" s="62"/>
      <c r="K250" s="62"/>
      <c r="L250" s="66"/>
      <c r="M250" s="63"/>
      <c r="N250" s="25"/>
      <c r="P250" s="59"/>
      <c r="Q250" s="20">
        <v>1665</v>
      </c>
      <c r="R250" s="21" t="s">
        <v>47</v>
      </c>
      <c r="S250" s="62"/>
      <c r="T250" s="78"/>
      <c r="U250" s="62"/>
      <c r="V250" s="62"/>
      <c r="W250" s="62"/>
      <c r="X250" s="81"/>
      <c r="Y250" s="80"/>
      <c r="Z250" s="79"/>
    </row>
    <row r="251" spans="2:26" ht="15" hidden="1" customHeight="1" outlineLevel="1">
      <c r="B251" s="59"/>
      <c r="C251" s="20">
        <v>1675</v>
      </c>
      <c r="D251" s="21" t="s">
        <v>48</v>
      </c>
      <c r="E251" s="62"/>
      <c r="F251" s="62"/>
      <c r="G251" s="66"/>
      <c r="H251" s="63"/>
      <c r="I251" s="27"/>
      <c r="J251" s="62"/>
      <c r="K251" s="62"/>
      <c r="L251" s="66"/>
      <c r="M251" s="63"/>
      <c r="N251" s="25"/>
      <c r="P251" s="59"/>
      <c r="Q251" s="20">
        <v>1675</v>
      </c>
      <c r="R251" s="21" t="s">
        <v>48</v>
      </c>
      <c r="S251" s="62"/>
      <c r="T251" s="78"/>
      <c r="U251" s="62"/>
      <c r="V251" s="62"/>
      <c r="W251" s="62"/>
      <c r="X251" s="81"/>
      <c r="Y251" s="80"/>
      <c r="Z251" s="79"/>
    </row>
    <row r="252" spans="2:26" ht="15" hidden="1" customHeight="1" outlineLevel="1">
      <c r="B252" s="59" t="s">
        <v>49</v>
      </c>
      <c r="C252" s="28">
        <v>1615</v>
      </c>
      <c r="D252" s="21" t="s">
        <v>50</v>
      </c>
      <c r="E252" s="62"/>
      <c r="F252" s="62"/>
      <c r="G252" s="66"/>
      <c r="H252" s="63"/>
      <c r="I252" s="27"/>
      <c r="J252" s="62"/>
      <c r="K252" s="62"/>
      <c r="L252" s="66"/>
      <c r="M252" s="63"/>
      <c r="N252" s="25"/>
      <c r="P252" s="59" t="s">
        <v>49</v>
      </c>
      <c r="Q252" s="28">
        <v>1615</v>
      </c>
      <c r="R252" s="21" t="s">
        <v>50</v>
      </c>
      <c r="S252" s="62"/>
      <c r="T252" s="78"/>
      <c r="U252" s="62"/>
      <c r="V252" s="62"/>
      <c r="W252" s="62"/>
      <c r="X252" s="81"/>
      <c r="Y252" s="80"/>
      <c r="Z252" s="79"/>
    </row>
    <row r="253" spans="2:26" ht="15" hidden="1" customHeight="1" outlineLevel="1">
      <c r="B253" s="59">
        <v>1</v>
      </c>
      <c r="C253" s="28">
        <v>1620</v>
      </c>
      <c r="D253" s="21" t="s">
        <v>51</v>
      </c>
      <c r="E253" s="62"/>
      <c r="F253" s="62"/>
      <c r="G253" s="66"/>
      <c r="H253" s="63"/>
      <c r="I253" s="27"/>
      <c r="J253" s="62"/>
      <c r="K253" s="62"/>
      <c r="L253" s="66"/>
      <c r="M253" s="63"/>
      <c r="N253" s="25"/>
      <c r="P253" s="59">
        <v>1</v>
      </c>
      <c r="Q253" s="28">
        <v>1620</v>
      </c>
      <c r="R253" s="21" t="s">
        <v>51</v>
      </c>
      <c r="S253" s="62"/>
      <c r="T253" s="78"/>
      <c r="U253" s="62"/>
      <c r="V253" s="62"/>
      <c r="W253" s="62"/>
      <c r="X253" s="81"/>
      <c r="Y253" s="80"/>
      <c r="Z253" s="79"/>
    </row>
    <row r="254" spans="2:26" collapsed="1">
      <c r="B254" s="59" t="s">
        <v>49</v>
      </c>
      <c r="C254" s="20">
        <v>1705</v>
      </c>
      <c r="D254" s="21" t="s">
        <v>50</v>
      </c>
      <c r="E254" s="69"/>
      <c r="F254" s="69"/>
      <c r="G254" s="70"/>
      <c r="H254" s="71"/>
      <c r="I254" s="27"/>
      <c r="J254" s="69"/>
      <c r="K254" s="69"/>
      <c r="L254" s="70"/>
      <c r="M254" s="71"/>
      <c r="N254" s="25"/>
      <c r="P254" s="59" t="s">
        <v>49</v>
      </c>
      <c r="Q254" s="20">
        <v>1705</v>
      </c>
      <c r="R254" s="21" t="s">
        <v>50</v>
      </c>
      <c r="S254" s="69"/>
      <c r="T254" s="83"/>
      <c r="U254" s="69"/>
      <c r="V254" s="69"/>
      <c r="W254" s="69"/>
      <c r="X254" s="84"/>
      <c r="Y254" s="85"/>
      <c r="Z254" s="86"/>
    </row>
    <row r="255" spans="2:26">
      <c r="B255" s="59">
        <v>14.1</v>
      </c>
      <c r="C255" s="28">
        <v>1706</v>
      </c>
      <c r="D255" s="21" t="s">
        <v>52</v>
      </c>
      <c r="E255" s="69">
        <f>H178</f>
        <v>35093797.786435612</v>
      </c>
      <c r="F255" s="69"/>
      <c r="G255" s="70"/>
      <c r="H255" s="71">
        <f t="shared" ref="H255" si="44">E255+F255+G255</f>
        <v>35093797.786435612</v>
      </c>
      <c r="I255" s="27"/>
      <c r="J255" s="69">
        <f>M178</f>
        <v>965079.43912697944</v>
      </c>
      <c r="K255" s="69">
        <f>Z255</f>
        <v>350937.97786435613</v>
      </c>
      <c r="L255" s="70"/>
      <c r="M255" s="71">
        <f t="shared" ref="M255" si="45">J255+K255-L255</f>
        <v>1316017.4169913356</v>
      </c>
      <c r="N255" s="25">
        <f t="shared" ref="N255" si="46">H255-M255</f>
        <v>33777780.369444273</v>
      </c>
      <c r="P255" s="59">
        <v>14.1</v>
      </c>
      <c r="Q255" s="28">
        <v>1706</v>
      </c>
      <c r="R255" s="21" t="s">
        <v>52</v>
      </c>
      <c r="S255" s="69">
        <f>E255</f>
        <v>35093797.786435612</v>
      </c>
      <c r="T255" s="83"/>
      <c r="U255" s="69">
        <f t="shared" ref="U255" si="47">S255-T255</f>
        <v>35093797.786435612</v>
      </c>
      <c r="V255" s="69"/>
      <c r="W255" s="69">
        <f t="shared" ref="W255" si="48">U255+(V255/2)</f>
        <v>35093797.786435612</v>
      </c>
      <c r="X255" s="84">
        <v>100</v>
      </c>
      <c r="Y255" s="85">
        <f t="shared" ref="Y255:Y259" si="49">1/X255</f>
        <v>0.01</v>
      </c>
      <c r="Z255" s="69">
        <f>W255*Y255</f>
        <v>350937.97786435613</v>
      </c>
    </row>
    <row r="256" spans="2:26">
      <c r="B256" s="59">
        <v>1</v>
      </c>
      <c r="C256" s="20">
        <v>1708</v>
      </c>
      <c r="D256" s="21" t="s">
        <v>51</v>
      </c>
      <c r="E256" s="69"/>
      <c r="F256" s="69"/>
      <c r="G256" s="70"/>
      <c r="H256" s="71"/>
      <c r="I256" s="27"/>
      <c r="J256" s="69"/>
      <c r="K256" s="69"/>
      <c r="L256" s="70"/>
      <c r="M256" s="71"/>
      <c r="N256" s="25"/>
      <c r="P256" s="59">
        <v>1</v>
      </c>
      <c r="Q256" s="20">
        <v>1708</v>
      </c>
      <c r="R256" s="21" t="s">
        <v>51</v>
      </c>
      <c r="S256" s="69"/>
      <c r="T256" s="83"/>
      <c r="U256" s="69"/>
      <c r="V256" s="69"/>
      <c r="W256" s="69"/>
      <c r="X256" s="84"/>
      <c r="Y256" s="85"/>
      <c r="Z256" s="86"/>
    </row>
    <row r="257" spans="2:26" ht="15" customHeight="1">
      <c r="B257" s="59">
        <v>47</v>
      </c>
      <c r="C257" s="20">
        <v>1715</v>
      </c>
      <c r="D257" s="21" t="s">
        <v>53</v>
      </c>
      <c r="E257" s="69"/>
      <c r="F257" s="69"/>
      <c r="G257" s="70"/>
      <c r="H257" s="71"/>
      <c r="I257" s="27"/>
      <c r="J257" s="69"/>
      <c r="K257" s="69"/>
      <c r="L257" s="70"/>
      <c r="M257" s="71"/>
      <c r="N257" s="25"/>
      <c r="P257" s="59">
        <v>47</v>
      </c>
      <c r="Q257" s="20">
        <v>1715</v>
      </c>
      <c r="R257" s="21" t="s">
        <v>53</v>
      </c>
      <c r="S257" s="69"/>
      <c r="T257" s="83"/>
      <c r="U257" s="69"/>
      <c r="V257" s="69"/>
      <c r="W257" s="69"/>
      <c r="X257" s="84"/>
      <c r="Y257" s="85"/>
      <c r="Z257" s="86"/>
    </row>
    <row r="258" spans="2:26">
      <c r="B258" s="59">
        <v>47</v>
      </c>
      <c r="C258" s="20">
        <v>1720</v>
      </c>
      <c r="D258" s="21" t="s">
        <v>54</v>
      </c>
      <c r="E258" s="69">
        <f>H181</f>
        <v>579796342.66341126</v>
      </c>
      <c r="F258" s="69">
        <v>640000</v>
      </c>
      <c r="G258" s="70"/>
      <c r="H258" s="71">
        <f t="shared" ref="H258:H259" si="50">E258+F258+G258</f>
        <v>580436342.66341126</v>
      </c>
      <c r="I258" s="27"/>
      <c r="J258" s="69">
        <f>M181</f>
        <v>17688471.58138201</v>
      </c>
      <c r="K258" s="69">
        <f>Z258</f>
        <v>6445737.1407045694</v>
      </c>
      <c r="L258" s="70"/>
      <c r="M258" s="71">
        <f t="shared" ref="M258:M259" si="51">J258+K258-L258</f>
        <v>24134208.722086579</v>
      </c>
      <c r="N258" s="25">
        <f t="shared" ref="N258:N259" si="52">H258-M258</f>
        <v>556302133.94132471</v>
      </c>
      <c r="P258" s="59">
        <v>47</v>
      </c>
      <c r="Q258" s="20">
        <v>1720</v>
      </c>
      <c r="R258" s="21" t="s">
        <v>54</v>
      </c>
      <c r="S258" s="69">
        <f>E258</f>
        <v>579796342.66341126</v>
      </c>
      <c r="T258" s="83"/>
      <c r="U258" s="69">
        <f t="shared" ref="U258:U259" si="53">S258-T258</f>
        <v>579796342.66341126</v>
      </c>
      <c r="V258" s="69">
        <f>F258</f>
        <v>640000</v>
      </c>
      <c r="W258" s="69">
        <f t="shared" ref="W258:W259" si="54">U258+(V258/2)</f>
        <v>580116342.66341126</v>
      </c>
      <c r="X258" s="84">
        <v>90</v>
      </c>
      <c r="Y258" s="85">
        <f t="shared" si="49"/>
        <v>1.1111111111111112E-2</v>
      </c>
      <c r="Z258" s="69">
        <f>W258*Y258</f>
        <v>6445737.1407045694</v>
      </c>
    </row>
    <row r="259" spans="2:26">
      <c r="B259" s="59">
        <v>47</v>
      </c>
      <c r="C259" s="20">
        <v>1730</v>
      </c>
      <c r="D259" s="21" t="s">
        <v>55</v>
      </c>
      <c r="E259" s="69">
        <f>H182</f>
        <v>161608341.70781192</v>
      </c>
      <c r="F259" s="69"/>
      <c r="G259" s="70"/>
      <c r="H259" s="71">
        <f t="shared" si="50"/>
        <v>161608341.70781192</v>
      </c>
      <c r="I259" s="27"/>
      <c r="J259" s="69">
        <f>M182</f>
        <v>6833798.33632336</v>
      </c>
      <c r="K259" s="69">
        <f>Z259</f>
        <v>2485017.5768448585</v>
      </c>
      <c r="L259" s="70"/>
      <c r="M259" s="71">
        <f t="shared" si="51"/>
        <v>9318815.913168218</v>
      </c>
      <c r="N259" s="25">
        <f t="shared" si="52"/>
        <v>152289525.7946437</v>
      </c>
      <c r="P259" s="59">
        <v>47</v>
      </c>
      <c r="Q259" s="20">
        <v>1730</v>
      </c>
      <c r="R259" s="21" t="s">
        <v>55</v>
      </c>
      <c r="S259" s="69">
        <f>E259</f>
        <v>161608341.70781192</v>
      </c>
      <c r="T259" s="83"/>
      <c r="U259" s="69">
        <f t="shared" si="53"/>
        <v>161608341.70781192</v>
      </c>
      <c r="V259" s="69"/>
      <c r="W259" s="69">
        <f t="shared" si="54"/>
        <v>161608341.70781192</v>
      </c>
      <c r="X259" s="84">
        <v>65.033077920116966</v>
      </c>
      <c r="Y259" s="85">
        <f t="shared" si="49"/>
        <v>1.5376790273225952E-2</v>
      </c>
      <c r="Z259" s="69">
        <f>W259*Y259</f>
        <v>2485017.5768448585</v>
      </c>
    </row>
    <row r="260" spans="2:26" ht="15" customHeight="1">
      <c r="B260" s="59">
        <v>47</v>
      </c>
      <c r="C260" s="20">
        <v>1735</v>
      </c>
      <c r="D260" s="21" t="s">
        <v>56</v>
      </c>
      <c r="E260" s="69"/>
      <c r="F260" s="69"/>
      <c r="G260" s="70"/>
      <c r="H260" s="71"/>
      <c r="I260" s="27"/>
      <c r="J260" s="69"/>
      <c r="K260" s="69"/>
      <c r="L260" s="70"/>
      <c r="M260" s="71"/>
      <c r="N260" s="25"/>
      <c r="P260" s="59">
        <v>47</v>
      </c>
      <c r="Q260" s="20">
        <v>1735</v>
      </c>
      <c r="R260" s="21" t="s">
        <v>56</v>
      </c>
      <c r="S260" s="69"/>
      <c r="T260" s="83"/>
      <c r="U260" s="69"/>
      <c r="V260" s="69"/>
      <c r="W260" s="69"/>
      <c r="X260" s="84"/>
      <c r="Y260" s="85"/>
      <c r="Z260" s="86"/>
    </row>
    <row r="261" spans="2:26" ht="15" customHeight="1">
      <c r="B261" s="59">
        <v>47</v>
      </c>
      <c r="C261" s="20">
        <v>1740</v>
      </c>
      <c r="D261" s="21" t="s">
        <v>57</v>
      </c>
      <c r="E261" s="69"/>
      <c r="F261" s="69"/>
      <c r="G261" s="70"/>
      <c r="H261" s="71"/>
      <c r="I261" s="27"/>
      <c r="J261" s="69"/>
      <c r="K261" s="69"/>
      <c r="L261" s="70"/>
      <c r="M261" s="71"/>
      <c r="N261" s="25"/>
      <c r="P261" s="59">
        <v>47</v>
      </c>
      <c r="Q261" s="20">
        <v>1740</v>
      </c>
      <c r="R261" s="21" t="s">
        <v>57</v>
      </c>
      <c r="S261" s="69"/>
      <c r="T261" s="83"/>
      <c r="U261" s="69"/>
      <c r="V261" s="69"/>
      <c r="W261" s="69"/>
      <c r="X261" s="84"/>
      <c r="Y261" s="85"/>
      <c r="Z261" s="86"/>
    </row>
    <row r="262" spans="2:26">
      <c r="B262" s="59">
        <v>17</v>
      </c>
      <c r="C262" s="20">
        <v>1745</v>
      </c>
      <c r="D262" s="21" t="s">
        <v>58</v>
      </c>
      <c r="E262" s="69"/>
      <c r="F262" s="69"/>
      <c r="G262" s="70"/>
      <c r="H262" s="71"/>
      <c r="I262" s="27"/>
      <c r="J262" s="69"/>
      <c r="K262" s="69"/>
      <c r="L262" s="70"/>
      <c r="M262" s="71"/>
      <c r="N262" s="25"/>
      <c r="P262" s="59">
        <v>17</v>
      </c>
      <c r="Q262" s="20">
        <v>1745</v>
      </c>
      <c r="R262" s="21" t="s">
        <v>58</v>
      </c>
      <c r="S262" s="69"/>
      <c r="T262" s="83"/>
      <c r="U262" s="69"/>
      <c r="V262" s="69"/>
      <c r="W262" s="69"/>
      <c r="X262" s="84"/>
      <c r="Y262" s="85"/>
      <c r="Z262" s="86"/>
    </row>
    <row r="263" spans="2:26" ht="15" hidden="1" customHeight="1" outlineLevel="1">
      <c r="B263" s="59">
        <v>47</v>
      </c>
      <c r="C263" s="20">
        <v>1830</v>
      </c>
      <c r="D263" s="21" t="s">
        <v>59</v>
      </c>
      <c r="E263" s="69"/>
      <c r="F263" s="69"/>
      <c r="G263" s="70"/>
      <c r="H263" s="71"/>
      <c r="I263" s="27"/>
      <c r="J263" s="69"/>
      <c r="K263" s="69"/>
      <c r="L263" s="70"/>
      <c r="M263" s="71"/>
      <c r="N263" s="25"/>
      <c r="P263" s="59">
        <v>47</v>
      </c>
      <c r="Q263" s="20">
        <v>1830</v>
      </c>
      <c r="R263" s="21" t="s">
        <v>59</v>
      </c>
      <c r="S263" s="62"/>
      <c r="T263" s="78"/>
      <c r="U263" s="62"/>
      <c r="V263" s="62"/>
      <c r="W263" s="62"/>
      <c r="X263" s="81"/>
      <c r="Y263" s="80"/>
      <c r="Z263" s="79"/>
    </row>
    <row r="264" spans="2:26" ht="50.1" hidden="1" customHeight="1" outlineLevel="1">
      <c r="B264" s="59">
        <v>47</v>
      </c>
      <c r="C264" s="20">
        <v>1835</v>
      </c>
      <c r="D264" s="21" t="s">
        <v>60</v>
      </c>
      <c r="E264" s="69"/>
      <c r="F264" s="69"/>
      <c r="G264" s="70"/>
      <c r="H264" s="71"/>
      <c r="I264" s="27"/>
      <c r="J264" s="69"/>
      <c r="K264" s="69"/>
      <c r="L264" s="70"/>
      <c r="M264" s="71"/>
      <c r="N264" s="25"/>
      <c r="P264" s="59">
        <v>47</v>
      </c>
      <c r="Q264" s="20">
        <v>1835</v>
      </c>
      <c r="R264" s="21" t="s">
        <v>60</v>
      </c>
      <c r="S264" s="62"/>
      <c r="T264" s="78"/>
      <c r="U264" s="62"/>
      <c r="V264" s="62"/>
      <c r="W264" s="62"/>
      <c r="X264" s="81"/>
      <c r="Y264" s="80"/>
      <c r="Z264" s="79"/>
    </row>
    <row r="265" spans="2:26" ht="15" hidden="1" customHeight="1" outlineLevel="1">
      <c r="B265" s="59" t="s">
        <v>49</v>
      </c>
      <c r="C265" s="20">
        <v>1905</v>
      </c>
      <c r="D265" s="21" t="s">
        <v>50</v>
      </c>
      <c r="E265" s="69"/>
      <c r="F265" s="69"/>
      <c r="G265" s="70"/>
      <c r="H265" s="71"/>
      <c r="I265" s="27"/>
      <c r="J265" s="69"/>
      <c r="K265" s="69"/>
      <c r="L265" s="70"/>
      <c r="M265" s="71"/>
      <c r="N265" s="25"/>
      <c r="P265" s="59" t="s">
        <v>49</v>
      </c>
      <c r="Q265" s="20">
        <v>1905</v>
      </c>
      <c r="R265" s="21" t="s">
        <v>50</v>
      </c>
      <c r="S265" s="62"/>
      <c r="T265" s="78"/>
      <c r="U265" s="62"/>
      <c r="V265" s="62"/>
      <c r="W265" s="62"/>
      <c r="X265" s="81"/>
      <c r="Y265" s="80"/>
      <c r="Z265" s="79"/>
    </row>
    <row r="266" spans="2:26" ht="15" hidden="1" customHeight="1" outlineLevel="1">
      <c r="B266" s="59">
        <v>47</v>
      </c>
      <c r="C266" s="20">
        <v>1908</v>
      </c>
      <c r="D266" s="21" t="s">
        <v>61</v>
      </c>
      <c r="E266" s="69"/>
      <c r="F266" s="69"/>
      <c r="G266" s="70"/>
      <c r="H266" s="71"/>
      <c r="I266" s="27"/>
      <c r="J266" s="69"/>
      <c r="K266" s="69"/>
      <c r="L266" s="70"/>
      <c r="M266" s="71"/>
      <c r="N266" s="25"/>
      <c r="P266" s="59">
        <v>47</v>
      </c>
      <c r="Q266" s="20">
        <v>1908</v>
      </c>
      <c r="R266" s="21" t="s">
        <v>61</v>
      </c>
      <c r="S266" s="62"/>
      <c r="T266" s="78"/>
      <c r="U266" s="62"/>
      <c r="V266" s="62"/>
      <c r="W266" s="62"/>
      <c r="X266" s="81"/>
      <c r="Y266" s="80"/>
      <c r="Z266" s="79"/>
    </row>
    <row r="267" spans="2:26" ht="15" hidden="1" customHeight="1" outlineLevel="1">
      <c r="B267" s="59">
        <v>13</v>
      </c>
      <c r="C267" s="20">
        <v>1910</v>
      </c>
      <c r="D267" s="21" t="s">
        <v>62</v>
      </c>
      <c r="E267" s="69"/>
      <c r="F267" s="69"/>
      <c r="G267" s="70"/>
      <c r="H267" s="71"/>
      <c r="I267" s="27"/>
      <c r="J267" s="69"/>
      <c r="K267" s="69"/>
      <c r="L267" s="70"/>
      <c r="M267" s="71"/>
      <c r="N267" s="25"/>
      <c r="P267" s="59">
        <v>13</v>
      </c>
      <c r="Q267" s="20">
        <v>1910</v>
      </c>
      <c r="R267" s="21" t="s">
        <v>62</v>
      </c>
      <c r="S267" s="62"/>
      <c r="T267" s="78"/>
      <c r="U267" s="62"/>
      <c r="V267" s="62"/>
      <c r="W267" s="62"/>
      <c r="X267" s="81"/>
      <c r="Y267" s="80"/>
      <c r="Z267" s="79"/>
    </row>
    <row r="268" spans="2:26" ht="15" hidden="1" customHeight="1" outlineLevel="1">
      <c r="B268" s="59">
        <v>8</v>
      </c>
      <c r="C268" s="20">
        <v>1915</v>
      </c>
      <c r="D268" s="21" t="s">
        <v>63</v>
      </c>
      <c r="E268" s="69"/>
      <c r="F268" s="69"/>
      <c r="G268" s="70"/>
      <c r="H268" s="71"/>
      <c r="I268" s="27"/>
      <c r="J268" s="69"/>
      <c r="K268" s="69"/>
      <c r="L268" s="70"/>
      <c r="M268" s="71"/>
      <c r="N268" s="25"/>
      <c r="P268" s="59">
        <v>8</v>
      </c>
      <c r="Q268" s="20">
        <v>1915</v>
      </c>
      <c r="R268" s="21" t="s">
        <v>63</v>
      </c>
      <c r="S268" s="62"/>
      <c r="T268" s="78"/>
      <c r="U268" s="62"/>
      <c r="V268" s="62"/>
      <c r="W268" s="62"/>
      <c r="X268" s="81"/>
      <c r="Y268" s="80"/>
      <c r="Z268" s="79"/>
    </row>
    <row r="269" spans="2:26" ht="15" hidden="1" customHeight="1" outlineLevel="1">
      <c r="B269" s="59">
        <v>10</v>
      </c>
      <c r="C269" s="20">
        <v>1920</v>
      </c>
      <c r="D269" s="21" t="s">
        <v>64</v>
      </c>
      <c r="E269" s="69"/>
      <c r="F269" s="69"/>
      <c r="G269" s="70"/>
      <c r="H269" s="71"/>
      <c r="I269" s="27"/>
      <c r="J269" s="69"/>
      <c r="K269" s="69"/>
      <c r="L269" s="70"/>
      <c r="M269" s="71"/>
      <c r="N269" s="25"/>
      <c r="P269" s="59">
        <v>10</v>
      </c>
      <c r="Q269" s="20">
        <v>1920</v>
      </c>
      <c r="R269" s="21" t="s">
        <v>64</v>
      </c>
      <c r="S269" s="62"/>
      <c r="T269" s="78"/>
      <c r="U269" s="62"/>
      <c r="V269" s="62"/>
      <c r="W269" s="62"/>
      <c r="X269" s="81"/>
      <c r="Y269" s="80"/>
      <c r="Z269" s="79"/>
    </row>
    <row r="270" spans="2:26" ht="15" hidden="1" customHeight="1" outlineLevel="1">
      <c r="B270" s="59">
        <v>50</v>
      </c>
      <c r="C270" s="28">
        <v>1925</v>
      </c>
      <c r="D270" s="21" t="s">
        <v>65</v>
      </c>
      <c r="E270" s="69"/>
      <c r="F270" s="69"/>
      <c r="G270" s="70"/>
      <c r="H270" s="71"/>
      <c r="I270" s="27"/>
      <c r="J270" s="69"/>
      <c r="K270" s="69"/>
      <c r="L270" s="70"/>
      <c r="M270" s="71"/>
      <c r="N270" s="25"/>
      <c r="P270" s="59">
        <v>50</v>
      </c>
      <c r="Q270" s="28">
        <v>1925</v>
      </c>
      <c r="R270" s="21" t="s">
        <v>65</v>
      </c>
      <c r="S270" s="62"/>
      <c r="T270" s="78"/>
      <c r="U270" s="62"/>
      <c r="V270" s="62"/>
      <c r="W270" s="62"/>
      <c r="X270" s="81"/>
      <c r="Y270" s="80"/>
      <c r="Z270" s="79"/>
    </row>
    <row r="271" spans="2:26" ht="15" hidden="1" customHeight="1" outlineLevel="1">
      <c r="B271" s="59">
        <v>10</v>
      </c>
      <c r="C271" s="20">
        <v>1930</v>
      </c>
      <c r="D271" s="21" t="s">
        <v>66</v>
      </c>
      <c r="E271" s="69"/>
      <c r="F271" s="69"/>
      <c r="G271" s="70"/>
      <c r="H271" s="71"/>
      <c r="I271" s="27"/>
      <c r="J271" s="69"/>
      <c r="K271" s="69"/>
      <c r="L271" s="70"/>
      <c r="M271" s="71"/>
      <c r="N271" s="25"/>
      <c r="P271" s="59">
        <v>10</v>
      </c>
      <c r="Q271" s="20">
        <v>1930</v>
      </c>
      <c r="R271" s="21" t="s">
        <v>66</v>
      </c>
      <c r="S271" s="62"/>
      <c r="T271" s="78"/>
      <c r="U271" s="62"/>
      <c r="V271" s="62"/>
      <c r="W271" s="62"/>
      <c r="X271" s="81"/>
      <c r="Y271" s="80"/>
      <c r="Z271" s="79"/>
    </row>
    <row r="272" spans="2:26" ht="15" hidden="1" customHeight="1" outlineLevel="1">
      <c r="B272" s="59">
        <v>8</v>
      </c>
      <c r="C272" s="20">
        <v>1935</v>
      </c>
      <c r="D272" s="21" t="s">
        <v>67</v>
      </c>
      <c r="E272" s="69"/>
      <c r="F272" s="69"/>
      <c r="G272" s="70"/>
      <c r="H272" s="71"/>
      <c r="I272" s="27"/>
      <c r="J272" s="69"/>
      <c r="K272" s="69"/>
      <c r="L272" s="70"/>
      <c r="M272" s="71"/>
      <c r="N272" s="25"/>
      <c r="P272" s="59">
        <v>8</v>
      </c>
      <c r="Q272" s="20">
        <v>1935</v>
      </c>
      <c r="R272" s="21" t="s">
        <v>67</v>
      </c>
      <c r="S272" s="62"/>
      <c r="T272" s="78"/>
      <c r="U272" s="62"/>
      <c r="V272" s="62"/>
      <c r="W272" s="62"/>
      <c r="X272" s="81"/>
      <c r="Y272" s="80"/>
      <c r="Z272" s="79"/>
    </row>
    <row r="273" spans="2:26" ht="15" hidden="1" customHeight="1" outlineLevel="1">
      <c r="B273" s="59">
        <v>8</v>
      </c>
      <c r="C273" s="20">
        <v>1940</v>
      </c>
      <c r="D273" s="21" t="s">
        <v>68</v>
      </c>
      <c r="E273" s="69"/>
      <c r="F273" s="69"/>
      <c r="G273" s="70"/>
      <c r="H273" s="71"/>
      <c r="I273" s="27"/>
      <c r="J273" s="69"/>
      <c r="K273" s="69"/>
      <c r="L273" s="70"/>
      <c r="M273" s="71"/>
      <c r="N273" s="25"/>
      <c r="P273" s="59">
        <v>8</v>
      </c>
      <c r="Q273" s="20">
        <v>1940</v>
      </c>
      <c r="R273" s="21" t="s">
        <v>68</v>
      </c>
      <c r="S273" s="62"/>
      <c r="T273" s="78"/>
      <c r="U273" s="62"/>
      <c r="V273" s="62"/>
      <c r="W273" s="62"/>
      <c r="X273" s="81"/>
      <c r="Y273" s="80"/>
      <c r="Z273" s="79"/>
    </row>
    <row r="274" spans="2:26" ht="15" hidden="1" customHeight="1" outlineLevel="1">
      <c r="B274" s="59">
        <v>8</v>
      </c>
      <c r="C274" s="20">
        <v>1945</v>
      </c>
      <c r="D274" s="21" t="s">
        <v>69</v>
      </c>
      <c r="E274" s="69"/>
      <c r="F274" s="69"/>
      <c r="G274" s="70"/>
      <c r="H274" s="71"/>
      <c r="I274" s="27"/>
      <c r="J274" s="69"/>
      <c r="K274" s="69"/>
      <c r="L274" s="70"/>
      <c r="M274" s="71"/>
      <c r="N274" s="25"/>
      <c r="P274" s="59">
        <v>8</v>
      </c>
      <c r="Q274" s="20">
        <v>1945</v>
      </c>
      <c r="R274" s="21" t="s">
        <v>69</v>
      </c>
      <c r="S274" s="62"/>
      <c r="T274" s="78"/>
      <c r="U274" s="62"/>
      <c r="V274" s="62"/>
      <c r="W274" s="62"/>
      <c r="X274" s="81"/>
      <c r="Y274" s="80"/>
      <c r="Z274" s="79"/>
    </row>
    <row r="275" spans="2:26" ht="15" hidden="1" customHeight="1" outlineLevel="1">
      <c r="B275" s="59">
        <v>8</v>
      </c>
      <c r="C275" s="20">
        <v>1950</v>
      </c>
      <c r="D275" s="21" t="s">
        <v>70</v>
      </c>
      <c r="E275" s="69"/>
      <c r="F275" s="69"/>
      <c r="G275" s="70"/>
      <c r="H275" s="71"/>
      <c r="I275" s="27"/>
      <c r="J275" s="69"/>
      <c r="K275" s="69"/>
      <c r="L275" s="70"/>
      <c r="M275" s="71"/>
      <c r="N275" s="25"/>
      <c r="P275" s="59">
        <v>8</v>
      </c>
      <c r="Q275" s="20">
        <v>1950</v>
      </c>
      <c r="R275" s="21" t="s">
        <v>70</v>
      </c>
      <c r="S275" s="62"/>
      <c r="T275" s="78"/>
      <c r="U275" s="62"/>
      <c r="V275" s="62"/>
      <c r="W275" s="62"/>
      <c r="X275" s="81"/>
      <c r="Y275" s="80"/>
      <c r="Z275" s="79"/>
    </row>
    <row r="276" spans="2:26" ht="15" hidden="1" customHeight="1" outlineLevel="1">
      <c r="B276" s="59">
        <v>8</v>
      </c>
      <c r="C276" s="20">
        <v>1955</v>
      </c>
      <c r="D276" s="21" t="s">
        <v>71</v>
      </c>
      <c r="E276" s="69"/>
      <c r="F276" s="69"/>
      <c r="G276" s="70"/>
      <c r="H276" s="71"/>
      <c r="I276" s="27"/>
      <c r="J276" s="69"/>
      <c r="K276" s="69"/>
      <c r="L276" s="70"/>
      <c r="M276" s="71"/>
      <c r="N276" s="25"/>
      <c r="P276" s="59">
        <v>8</v>
      </c>
      <c r="Q276" s="20">
        <v>1955</v>
      </c>
      <c r="R276" s="21" t="s">
        <v>71</v>
      </c>
      <c r="S276" s="62"/>
      <c r="T276" s="78"/>
      <c r="U276" s="62"/>
      <c r="V276" s="62"/>
      <c r="W276" s="62"/>
      <c r="X276" s="81"/>
      <c r="Y276" s="80"/>
      <c r="Z276" s="79"/>
    </row>
    <row r="277" spans="2:26" ht="50.1" hidden="1" customHeight="1" outlineLevel="1">
      <c r="B277" s="59">
        <v>8</v>
      </c>
      <c r="C277" s="20">
        <v>1960</v>
      </c>
      <c r="D277" s="21" t="s">
        <v>72</v>
      </c>
      <c r="E277" s="69"/>
      <c r="F277" s="69"/>
      <c r="G277" s="70"/>
      <c r="H277" s="71"/>
      <c r="I277" s="27"/>
      <c r="J277" s="69"/>
      <c r="K277" s="69"/>
      <c r="L277" s="70"/>
      <c r="M277" s="71"/>
      <c r="N277" s="25"/>
      <c r="P277" s="59">
        <v>8</v>
      </c>
      <c r="Q277" s="20">
        <v>1960</v>
      </c>
      <c r="R277" s="21" t="s">
        <v>72</v>
      </c>
      <c r="S277" s="62"/>
      <c r="T277" s="78"/>
      <c r="U277" s="62"/>
      <c r="V277" s="62"/>
      <c r="W277" s="62"/>
      <c r="X277" s="81"/>
      <c r="Y277" s="80"/>
      <c r="Z277" s="79"/>
    </row>
    <row r="278" spans="2:26" ht="25.5" hidden="1" customHeight="1" outlineLevel="1">
      <c r="B278" s="72">
        <v>47</v>
      </c>
      <c r="C278" s="20">
        <v>1970</v>
      </c>
      <c r="D278" s="21" t="s">
        <v>73</v>
      </c>
      <c r="E278" s="69"/>
      <c r="F278" s="69"/>
      <c r="G278" s="70"/>
      <c r="H278" s="71"/>
      <c r="I278" s="27"/>
      <c r="J278" s="69"/>
      <c r="K278" s="69"/>
      <c r="L278" s="70"/>
      <c r="M278" s="71"/>
      <c r="N278" s="25"/>
      <c r="P278" s="72">
        <v>47</v>
      </c>
      <c r="Q278" s="20">
        <v>1970</v>
      </c>
      <c r="R278" s="21" t="s">
        <v>73</v>
      </c>
      <c r="S278" s="62"/>
      <c r="T278" s="78"/>
      <c r="U278" s="62"/>
      <c r="V278" s="62"/>
      <c r="W278" s="62"/>
      <c r="X278" s="81"/>
      <c r="Y278" s="80"/>
      <c r="Z278" s="79"/>
    </row>
    <row r="279" spans="2:26" ht="25.5" hidden="1" customHeight="1" outlineLevel="1">
      <c r="B279" s="59">
        <v>47</v>
      </c>
      <c r="C279" s="20">
        <v>1975</v>
      </c>
      <c r="D279" s="21" t="s">
        <v>74</v>
      </c>
      <c r="E279" s="69"/>
      <c r="F279" s="69"/>
      <c r="G279" s="70"/>
      <c r="H279" s="71"/>
      <c r="I279" s="27"/>
      <c r="J279" s="69"/>
      <c r="K279" s="69"/>
      <c r="L279" s="70"/>
      <c r="M279" s="71"/>
      <c r="N279" s="25"/>
      <c r="P279" s="59">
        <v>47</v>
      </c>
      <c r="Q279" s="20">
        <v>1975</v>
      </c>
      <c r="R279" s="21" t="s">
        <v>74</v>
      </c>
      <c r="S279" s="62"/>
      <c r="T279" s="78"/>
      <c r="U279" s="62"/>
      <c r="V279" s="62"/>
      <c r="W279" s="62"/>
      <c r="X279" s="81"/>
      <c r="Y279" s="80"/>
      <c r="Z279" s="79"/>
    </row>
    <row r="280" spans="2:26" ht="15" hidden="1" customHeight="1" outlineLevel="1">
      <c r="B280" s="59">
        <v>47</v>
      </c>
      <c r="C280" s="20">
        <v>1980</v>
      </c>
      <c r="D280" s="21" t="s">
        <v>75</v>
      </c>
      <c r="E280" s="69"/>
      <c r="F280" s="69"/>
      <c r="G280" s="70"/>
      <c r="H280" s="71"/>
      <c r="I280" s="27"/>
      <c r="J280" s="69"/>
      <c r="K280" s="69"/>
      <c r="L280" s="70"/>
      <c r="M280" s="71"/>
      <c r="N280" s="25"/>
      <c r="P280" s="59">
        <v>47</v>
      </c>
      <c r="Q280" s="20">
        <v>1980</v>
      </c>
      <c r="R280" s="21" t="s">
        <v>75</v>
      </c>
      <c r="S280" s="62"/>
      <c r="T280" s="78"/>
      <c r="U280" s="62"/>
      <c r="V280" s="62"/>
      <c r="W280" s="62"/>
      <c r="X280" s="81"/>
      <c r="Y280" s="80"/>
      <c r="Z280" s="79"/>
    </row>
    <row r="281" spans="2:26" ht="15" hidden="1" customHeight="1" outlineLevel="1">
      <c r="B281" s="59">
        <v>47</v>
      </c>
      <c r="C281" s="20">
        <v>1985</v>
      </c>
      <c r="D281" s="21" t="s">
        <v>76</v>
      </c>
      <c r="E281" s="69"/>
      <c r="F281" s="69"/>
      <c r="G281" s="70"/>
      <c r="H281" s="71"/>
      <c r="I281" s="27"/>
      <c r="J281" s="69"/>
      <c r="K281" s="69"/>
      <c r="L281" s="70"/>
      <c r="M281" s="71"/>
      <c r="N281" s="25"/>
      <c r="P281" s="59">
        <v>47</v>
      </c>
      <c r="Q281" s="20">
        <v>1985</v>
      </c>
      <c r="R281" s="21" t="s">
        <v>76</v>
      </c>
      <c r="S281" s="62"/>
      <c r="T281" s="78"/>
      <c r="U281" s="62"/>
      <c r="V281" s="62"/>
      <c r="W281" s="62"/>
      <c r="X281" s="81"/>
      <c r="Y281" s="80"/>
      <c r="Z281" s="79"/>
    </row>
    <row r="282" spans="2:26" ht="15" hidden="1" customHeight="1" outlineLevel="1">
      <c r="B282" s="72">
        <v>47</v>
      </c>
      <c r="C282" s="20">
        <v>1990</v>
      </c>
      <c r="D282" s="31" t="s">
        <v>77</v>
      </c>
      <c r="E282" s="69"/>
      <c r="F282" s="69"/>
      <c r="G282" s="70"/>
      <c r="H282" s="71"/>
      <c r="I282" s="27"/>
      <c r="J282" s="69"/>
      <c r="K282" s="69"/>
      <c r="L282" s="70"/>
      <c r="M282" s="71"/>
      <c r="N282" s="25"/>
      <c r="P282" s="72">
        <v>47</v>
      </c>
      <c r="Q282" s="20">
        <v>1990</v>
      </c>
      <c r="R282" s="31" t="s">
        <v>77</v>
      </c>
      <c r="S282" s="62"/>
      <c r="T282" s="78"/>
      <c r="U282" s="62"/>
      <c r="V282" s="62"/>
      <c r="W282" s="62"/>
      <c r="X282" s="81"/>
      <c r="Y282" s="80"/>
      <c r="Z282" s="79"/>
    </row>
    <row r="283" spans="2:26" ht="15" hidden="1" customHeight="1" outlineLevel="1">
      <c r="B283" s="59">
        <v>47</v>
      </c>
      <c r="C283" s="20">
        <v>1995</v>
      </c>
      <c r="D283" s="21" t="s">
        <v>78</v>
      </c>
      <c r="E283" s="69"/>
      <c r="F283" s="69"/>
      <c r="G283" s="70"/>
      <c r="H283" s="71"/>
      <c r="I283" s="27"/>
      <c r="J283" s="69"/>
      <c r="K283" s="69"/>
      <c r="L283" s="70"/>
      <c r="M283" s="71"/>
      <c r="N283" s="25"/>
      <c r="P283" s="59">
        <v>47</v>
      </c>
      <c r="Q283" s="20">
        <v>1995</v>
      </c>
      <c r="R283" s="21" t="s">
        <v>78</v>
      </c>
      <c r="S283" s="62"/>
      <c r="T283" s="78"/>
      <c r="U283" s="62"/>
      <c r="V283" s="62"/>
      <c r="W283" s="62"/>
      <c r="X283" s="81"/>
      <c r="Y283" s="80"/>
      <c r="Z283" s="79"/>
    </row>
    <row r="284" spans="2:26" ht="15" hidden="1" customHeight="1" outlineLevel="1">
      <c r="B284" s="59">
        <v>47</v>
      </c>
      <c r="C284" s="20">
        <v>2440</v>
      </c>
      <c r="D284" s="21" t="s">
        <v>79</v>
      </c>
      <c r="E284" s="69"/>
      <c r="F284" s="69"/>
      <c r="G284" s="70"/>
      <c r="H284" s="71"/>
      <c r="J284" s="69"/>
      <c r="K284" s="69"/>
      <c r="L284" s="70"/>
      <c r="M284" s="71"/>
      <c r="N284" s="25"/>
      <c r="P284" s="59">
        <v>47</v>
      </c>
      <c r="Q284" s="20">
        <v>2440</v>
      </c>
      <c r="R284" s="21" t="s">
        <v>79</v>
      </c>
      <c r="S284" s="62"/>
      <c r="T284" s="78"/>
      <c r="U284" s="62"/>
      <c r="V284" s="62"/>
      <c r="W284" s="62"/>
      <c r="X284" s="81"/>
      <c r="Y284" s="80"/>
      <c r="Z284" s="79"/>
    </row>
    <row r="285" spans="2:26" ht="15" collapsed="1">
      <c r="B285" s="32"/>
      <c r="C285" s="33"/>
      <c r="D285" s="34"/>
      <c r="E285" s="34"/>
      <c r="F285" s="34"/>
      <c r="G285" s="58"/>
      <c r="H285" s="71"/>
      <c r="J285" s="34"/>
      <c r="K285" s="69"/>
      <c r="L285" s="70"/>
      <c r="M285" s="71"/>
      <c r="N285" s="25"/>
      <c r="P285" s="32"/>
      <c r="Q285" s="33"/>
      <c r="R285" s="73" t="s">
        <v>80</v>
      </c>
      <c r="S285" s="36">
        <f>SUM(S247:S284)</f>
        <v>776498482.15765882</v>
      </c>
      <c r="T285" s="36">
        <f t="shared" ref="T285" si="55">SUM(T247:T284)</f>
        <v>0</v>
      </c>
      <c r="U285" s="36">
        <f t="shared" ref="U285" si="56">SUM(U247:U284)</f>
        <v>776498482.15765882</v>
      </c>
      <c r="V285" s="36">
        <f t="shared" ref="V285" si="57">SUM(V247:V284)</f>
        <v>640000</v>
      </c>
      <c r="W285" s="36">
        <f t="shared" ref="W285" si="58">SUM(W247:W284)</f>
        <v>776818482.15765882</v>
      </c>
      <c r="X285" s="77"/>
      <c r="Y285" s="82"/>
      <c r="Z285" s="36">
        <f t="shared" ref="Z285" si="59">SUM(Z247:Z284)</f>
        <v>9281692.6954137832</v>
      </c>
    </row>
    <row r="286" spans="2:26">
      <c r="B286" s="32"/>
      <c r="C286" s="33"/>
      <c r="D286" s="35" t="s">
        <v>81</v>
      </c>
      <c r="E286" s="36">
        <f>SUM(E247:E285)</f>
        <v>776498482.15765882</v>
      </c>
      <c r="F286" s="36">
        <f>SUM(F247:F285)</f>
        <v>640000</v>
      </c>
      <c r="G286" s="36">
        <f>SUM(G247:G285)</f>
        <v>0</v>
      </c>
      <c r="H286" s="36">
        <f>SUM(H247:H285)</f>
        <v>777138482.15765882</v>
      </c>
      <c r="I286" s="35"/>
      <c r="J286" s="36">
        <f>SUM(J247:J285)</f>
        <v>25487349.356832348</v>
      </c>
      <c r="K286" s="36">
        <f>SUM(K247:K285)</f>
        <v>9281692.6954137832</v>
      </c>
      <c r="L286" s="36">
        <f>SUM(L247:L284)</f>
        <v>0</v>
      </c>
      <c r="M286" s="36">
        <f>SUM(M247:M285)</f>
        <v>34769042.052246131</v>
      </c>
      <c r="N286" s="25">
        <f>SUM(N247:N285)</f>
        <v>742369440.10541272</v>
      </c>
    </row>
    <row r="287" spans="2:26" ht="38.25">
      <c r="B287" s="32"/>
      <c r="C287" s="33"/>
      <c r="D287" s="37" t="s">
        <v>105</v>
      </c>
      <c r="E287" s="25"/>
      <c r="F287" s="52"/>
      <c r="G287" s="52"/>
      <c r="H287" s="71"/>
      <c r="I287" s="26"/>
      <c r="J287" s="52"/>
      <c r="K287" s="52"/>
      <c r="L287" s="52"/>
      <c r="M287" s="71">
        <f>J287+K287+L287</f>
        <v>0</v>
      </c>
      <c r="N287" s="25">
        <f>H287-M287</f>
        <v>0</v>
      </c>
    </row>
    <row r="288" spans="2:26" ht="25.5">
      <c r="B288" s="32"/>
      <c r="C288" s="33"/>
      <c r="D288" s="38" t="s">
        <v>106</v>
      </c>
      <c r="E288" s="25"/>
      <c r="F288" s="52"/>
      <c r="G288" s="52"/>
      <c r="H288" s="71"/>
      <c r="I288" s="26"/>
      <c r="J288" s="52"/>
      <c r="K288" s="52"/>
      <c r="L288" s="52"/>
      <c r="M288" s="71">
        <f>J288+K288+L288</f>
        <v>0</v>
      </c>
      <c r="N288" s="25">
        <f>H288-M288</f>
        <v>0</v>
      </c>
    </row>
    <row r="289" spans="2:14">
      <c r="B289" s="32"/>
      <c r="C289" s="33"/>
      <c r="D289" s="35" t="s">
        <v>84</v>
      </c>
      <c r="E289" s="36">
        <f>SUM(E286:E288)</f>
        <v>776498482.15765882</v>
      </c>
      <c r="F289" s="36">
        <f t="shared" ref="F289:G289" si="60">SUM(F286:F288)</f>
        <v>640000</v>
      </c>
      <c r="G289" s="36">
        <f t="shared" si="60"/>
        <v>0</v>
      </c>
      <c r="H289" s="36">
        <f>SUM(H286:H288)</f>
        <v>777138482.15765882</v>
      </c>
      <c r="I289" s="35"/>
      <c r="J289" s="36">
        <f>SUM(J286:J288)</f>
        <v>25487349.356832348</v>
      </c>
      <c r="K289" s="36">
        <f t="shared" ref="K289:L289" si="61">SUM(K286:K288)</f>
        <v>9281692.6954137832</v>
      </c>
      <c r="L289" s="36">
        <f t="shared" si="61"/>
        <v>0</v>
      </c>
      <c r="M289" s="36">
        <f>SUM(M286:M288)</f>
        <v>34769042.052246131</v>
      </c>
      <c r="N289" s="25">
        <f>H289-M289</f>
        <v>742369440.10541272</v>
      </c>
    </row>
    <row r="290" spans="2:14" ht="14.25">
      <c r="B290" s="32"/>
      <c r="C290" s="33"/>
      <c r="D290" s="97" t="s">
        <v>85</v>
      </c>
      <c r="E290" s="98"/>
      <c r="F290" s="98"/>
      <c r="G290" s="98"/>
      <c r="H290" s="98"/>
      <c r="I290" s="98"/>
      <c r="J290" s="99"/>
      <c r="K290" s="52"/>
      <c r="L290" s="26"/>
      <c r="M290" s="64"/>
      <c r="N290" s="26"/>
    </row>
    <row r="291" spans="2:14" ht="14.25">
      <c r="B291" s="32"/>
      <c r="C291" s="33"/>
      <c r="D291" s="89" t="s">
        <v>80</v>
      </c>
      <c r="E291" s="90"/>
      <c r="F291" s="90"/>
      <c r="G291" s="90"/>
      <c r="H291" s="90"/>
      <c r="I291" s="90"/>
      <c r="J291" s="91"/>
      <c r="K291" s="35">
        <f>K289+K290</f>
        <v>9281692.6954137832</v>
      </c>
      <c r="M291" s="64"/>
      <c r="N291" s="26"/>
    </row>
    <row r="293" spans="2:14">
      <c r="E293" s="40"/>
      <c r="J293" s="3" t="s">
        <v>86</v>
      </c>
    </row>
    <row r="294" spans="2:14" ht="14.25">
      <c r="B294" s="32">
        <v>10</v>
      </c>
      <c r="C294" s="33"/>
      <c r="D294" s="34" t="s">
        <v>87</v>
      </c>
      <c r="E294" s="29"/>
      <c r="J294" s="3" t="s">
        <v>87</v>
      </c>
      <c r="L294" s="67"/>
    </row>
    <row r="295" spans="2:14" ht="14.25">
      <c r="B295" s="32">
        <v>8</v>
      </c>
      <c r="C295" s="33"/>
      <c r="D295" s="34" t="s">
        <v>67</v>
      </c>
      <c r="E295" s="41"/>
      <c r="J295" s="3" t="s">
        <v>67</v>
      </c>
      <c r="L295" s="68"/>
    </row>
    <row r="296" spans="2:14" ht="14.25">
      <c r="J296" s="4" t="s">
        <v>88</v>
      </c>
      <c r="L296" s="65">
        <f>K291-L294-L295</f>
        <v>9281692.6954137832</v>
      </c>
      <c r="M296" s="26"/>
    </row>
    <row r="298" spans="2:14" hidden="1" outlineLevel="2">
      <c r="B298" s="43" t="s">
        <v>89</v>
      </c>
    </row>
    <row r="299" spans="2:14" hidden="1" outlineLevel="2">
      <c r="E299" s="26"/>
      <c r="J299" s="26"/>
    </row>
    <row r="300" spans="2:14" hidden="1" outlineLevel="2">
      <c r="B300" s="44">
        <v>1</v>
      </c>
      <c r="C300" s="87" t="s">
        <v>90</v>
      </c>
      <c r="D300" s="87"/>
      <c r="E300" s="87"/>
      <c r="F300" s="87"/>
      <c r="G300" s="87"/>
      <c r="H300" s="87"/>
      <c r="I300" s="87"/>
      <c r="J300" s="87"/>
      <c r="K300" s="87"/>
      <c r="L300" s="87"/>
      <c r="M300" s="87"/>
      <c r="N300" s="87"/>
    </row>
    <row r="301" spans="2:14" hidden="1" outlineLevel="2">
      <c r="B301" s="44"/>
      <c r="C301" s="87"/>
      <c r="D301" s="87"/>
      <c r="E301" s="87"/>
      <c r="F301" s="87"/>
      <c r="G301" s="87"/>
      <c r="H301" s="87"/>
      <c r="I301" s="87"/>
      <c r="J301" s="87"/>
      <c r="K301" s="87"/>
      <c r="L301" s="87"/>
      <c r="M301" s="87"/>
      <c r="N301" s="87"/>
    </row>
    <row r="302" spans="2:14" hidden="1" outlineLevel="2">
      <c r="B302" s="44"/>
      <c r="C302" s="45"/>
      <c r="D302" s="46"/>
      <c r="E302" s="46"/>
      <c r="F302" s="46"/>
      <c r="G302" s="46"/>
      <c r="H302" s="46"/>
      <c r="I302" s="46"/>
      <c r="J302" s="46"/>
      <c r="K302" s="46"/>
      <c r="L302" s="46"/>
      <c r="M302" s="46"/>
      <c r="N302" s="46"/>
    </row>
    <row r="303" spans="2:14" hidden="1" outlineLevel="2">
      <c r="B303" s="44">
        <v>2</v>
      </c>
      <c r="C303" s="87" t="s">
        <v>91</v>
      </c>
      <c r="D303" s="87"/>
      <c r="E303" s="87"/>
      <c r="F303" s="87"/>
      <c r="G303" s="87"/>
      <c r="H303" s="87"/>
      <c r="I303" s="87"/>
      <c r="J303" s="87"/>
      <c r="K303" s="87"/>
      <c r="L303" s="87"/>
      <c r="M303" s="87"/>
      <c r="N303" s="87"/>
    </row>
    <row r="304" spans="2:14" hidden="1" outlineLevel="2">
      <c r="B304" s="44"/>
      <c r="C304" s="87"/>
      <c r="D304" s="87"/>
      <c r="E304" s="87"/>
      <c r="F304" s="87"/>
      <c r="G304" s="87"/>
      <c r="H304" s="87"/>
      <c r="I304" s="87"/>
      <c r="J304" s="87"/>
      <c r="K304" s="87"/>
      <c r="L304" s="87"/>
      <c r="M304" s="87"/>
      <c r="N304" s="87"/>
    </row>
    <row r="305" spans="2:26" hidden="1" outlineLevel="2">
      <c r="B305" s="44"/>
      <c r="C305" s="45"/>
      <c r="D305" s="46"/>
      <c r="E305" s="46"/>
      <c r="F305" s="46"/>
      <c r="G305" s="46"/>
      <c r="H305" s="46"/>
      <c r="I305" s="46"/>
      <c r="J305" s="46"/>
      <c r="K305" s="46"/>
      <c r="L305" s="46"/>
      <c r="M305" s="46"/>
      <c r="N305" s="46"/>
    </row>
    <row r="306" spans="2:26" hidden="1" outlineLevel="2">
      <c r="B306" s="44">
        <v>3</v>
      </c>
      <c r="C306" s="87" t="s">
        <v>92</v>
      </c>
      <c r="D306" s="87"/>
      <c r="E306" s="87"/>
      <c r="F306" s="87"/>
      <c r="G306" s="87"/>
      <c r="H306" s="87"/>
      <c r="I306" s="87"/>
      <c r="J306" s="87"/>
      <c r="K306" s="87"/>
      <c r="L306" s="87"/>
      <c r="M306" s="87"/>
      <c r="N306" s="87"/>
    </row>
    <row r="307" spans="2:26" hidden="1" outlineLevel="2">
      <c r="B307" s="44"/>
      <c r="C307" s="45"/>
      <c r="D307" s="46"/>
      <c r="E307" s="46"/>
      <c r="F307" s="46"/>
      <c r="G307" s="46"/>
      <c r="H307" s="46"/>
      <c r="I307" s="46"/>
      <c r="J307" s="46"/>
      <c r="K307" s="46"/>
      <c r="L307" s="46"/>
      <c r="M307" s="46"/>
      <c r="N307" s="46"/>
    </row>
    <row r="308" spans="2:26" hidden="1" outlineLevel="2">
      <c r="B308" s="44">
        <v>4</v>
      </c>
      <c r="C308" s="47" t="s">
        <v>93</v>
      </c>
      <c r="D308" s="46"/>
      <c r="E308" s="46"/>
      <c r="F308" s="46"/>
      <c r="G308" s="46"/>
      <c r="H308" s="46"/>
      <c r="I308" s="46"/>
      <c r="J308" s="46"/>
      <c r="K308" s="46"/>
      <c r="L308" s="46"/>
      <c r="M308" s="46"/>
      <c r="N308" s="46"/>
    </row>
    <row r="309" spans="2:26" hidden="1" outlineLevel="2">
      <c r="B309" s="44"/>
      <c r="C309" s="45"/>
      <c r="D309" s="46"/>
      <c r="E309" s="46"/>
      <c r="F309" s="46"/>
      <c r="G309" s="46"/>
      <c r="H309" s="46"/>
      <c r="I309" s="46"/>
      <c r="J309" s="46"/>
      <c r="K309" s="46"/>
      <c r="L309" s="46"/>
      <c r="M309" s="46"/>
      <c r="N309" s="46"/>
    </row>
    <row r="310" spans="2:26" hidden="1" outlineLevel="2">
      <c r="B310" s="44">
        <v>5</v>
      </c>
      <c r="C310" s="47" t="s">
        <v>94</v>
      </c>
      <c r="D310" s="46"/>
      <c r="E310" s="46"/>
      <c r="F310" s="46"/>
      <c r="G310" s="46"/>
      <c r="H310" s="46"/>
      <c r="I310" s="46"/>
      <c r="J310" s="46"/>
      <c r="K310" s="46"/>
      <c r="L310" s="46"/>
      <c r="M310" s="46"/>
      <c r="N310" s="46"/>
    </row>
    <row r="311" spans="2:26" hidden="1" outlineLevel="2">
      <c r="B311" s="44"/>
      <c r="C311" s="45"/>
      <c r="D311" s="46"/>
      <c r="E311" s="46"/>
      <c r="F311" s="46"/>
      <c r="G311" s="46"/>
      <c r="H311" s="46"/>
      <c r="I311" s="46"/>
      <c r="J311" s="46"/>
      <c r="K311" s="46"/>
      <c r="L311" s="46"/>
      <c r="M311" s="46"/>
      <c r="N311" s="46"/>
    </row>
    <row r="312" spans="2:26" hidden="1" outlineLevel="2">
      <c r="B312" s="44">
        <v>6</v>
      </c>
      <c r="C312" s="87" t="s">
        <v>95</v>
      </c>
      <c r="D312" s="87"/>
      <c r="E312" s="87"/>
      <c r="F312" s="87"/>
      <c r="G312" s="87"/>
      <c r="H312" s="87"/>
      <c r="I312" s="87"/>
      <c r="J312" s="87"/>
      <c r="K312" s="87"/>
      <c r="L312" s="87"/>
      <c r="M312" s="87"/>
      <c r="N312" s="87"/>
    </row>
    <row r="313" spans="2:26" hidden="1" outlineLevel="2">
      <c r="B313" s="46"/>
      <c r="C313" s="87"/>
      <c r="D313" s="87"/>
      <c r="E313" s="87"/>
      <c r="F313" s="87"/>
      <c r="G313" s="87"/>
      <c r="H313" s="87"/>
      <c r="I313" s="87"/>
      <c r="J313" s="87"/>
      <c r="K313" s="87"/>
      <c r="L313" s="87"/>
      <c r="M313" s="87"/>
      <c r="N313" s="87"/>
    </row>
    <row r="314" spans="2:26" hidden="1" outlineLevel="2">
      <c r="B314" s="46"/>
      <c r="C314" s="87"/>
      <c r="D314" s="87"/>
      <c r="E314" s="87"/>
      <c r="F314" s="87"/>
      <c r="G314" s="87"/>
      <c r="H314" s="87"/>
      <c r="I314" s="87"/>
      <c r="J314" s="87"/>
      <c r="K314" s="87"/>
      <c r="L314" s="87"/>
      <c r="M314" s="87"/>
      <c r="N314" s="87"/>
    </row>
    <row r="315" spans="2:26" hidden="1" outlineLevel="2"/>
    <row r="316" spans="2:26" collapsed="1"/>
    <row r="317" spans="2:26" ht="21">
      <c r="B317" s="88" t="s">
        <v>103</v>
      </c>
      <c r="C317" s="88"/>
      <c r="D317" s="88"/>
      <c r="E317" s="88"/>
      <c r="F317" s="88"/>
      <c r="G317" s="88"/>
      <c r="H317" s="88"/>
      <c r="I317" s="88"/>
      <c r="J317" s="88"/>
      <c r="K317" s="88"/>
      <c r="L317" s="88"/>
      <c r="M317" s="88"/>
      <c r="N317" s="88"/>
      <c r="P317" s="100" t="s">
        <v>104</v>
      </c>
      <c r="Q317" s="100"/>
      <c r="R317" s="100"/>
      <c r="S317" s="100"/>
      <c r="T317" s="100"/>
      <c r="U317" s="100"/>
      <c r="V317" s="100"/>
      <c r="W317" s="100"/>
      <c r="X317" s="100"/>
      <c r="Y317" s="100"/>
      <c r="Z317" s="100"/>
    </row>
    <row r="319" spans="2:26" ht="14.25">
      <c r="F319" s="7" t="s">
        <v>9</v>
      </c>
      <c r="G319" s="61" t="s">
        <v>10</v>
      </c>
      <c r="S319" s="7" t="s">
        <v>9</v>
      </c>
      <c r="T319" s="61" t="s">
        <v>10</v>
      </c>
    </row>
    <row r="320" spans="2:26" ht="15">
      <c r="F320" s="7" t="s">
        <v>11</v>
      </c>
      <c r="G320" s="93" t="s">
        <v>101</v>
      </c>
      <c r="H320" s="93"/>
      <c r="S320" s="7" t="s">
        <v>11</v>
      </c>
      <c r="T320" s="93" t="str">
        <f>G320</f>
        <v>1/1/26 - 12/31/26</v>
      </c>
      <c r="U320" s="93"/>
    </row>
    <row r="322" spans="2:26">
      <c r="E322" s="94" t="s">
        <v>13</v>
      </c>
      <c r="F322" s="95"/>
      <c r="G322" s="95"/>
      <c r="H322" s="96"/>
      <c r="J322" s="9"/>
      <c r="K322" s="10" t="s">
        <v>14</v>
      </c>
      <c r="L322" s="10"/>
      <c r="M322" s="11"/>
      <c r="S322" s="74" t="s">
        <v>15</v>
      </c>
      <c r="T322" s="74" t="s">
        <v>16</v>
      </c>
      <c r="U322" s="74" t="s">
        <v>17</v>
      </c>
      <c r="V322" s="74" t="s">
        <v>18</v>
      </c>
      <c r="W322" s="74" t="s">
        <v>19</v>
      </c>
      <c r="X322" s="74" t="s">
        <v>20</v>
      </c>
      <c r="Y322" s="74" t="s">
        <v>21</v>
      </c>
      <c r="Z322" s="74" t="s">
        <v>99</v>
      </c>
    </row>
    <row r="323" spans="2:26" ht="27">
      <c r="B323" s="12" t="s">
        <v>23</v>
      </c>
      <c r="C323" s="13" t="s">
        <v>24</v>
      </c>
      <c r="D323" s="14" t="s">
        <v>25</v>
      </c>
      <c r="E323" s="15" t="s">
        <v>26</v>
      </c>
      <c r="F323" s="16" t="s">
        <v>27</v>
      </c>
      <c r="G323" s="16" t="s">
        <v>28</v>
      </c>
      <c r="H323" s="12" t="s">
        <v>29</v>
      </c>
      <c r="I323" s="17"/>
      <c r="J323" s="18" t="s">
        <v>26</v>
      </c>
      <c r="K323" s="16" t="s">
        <v>30</v>
      </c>
      <c r="L323" s="16" t="s">
        <v>28</v>
      </c>
      <c r="M323" s="12" t="s">
        <v>29</v>
      </c>
      <c r="N323" s="12" t="s">
        <v>31</v>
      </c>
      <c r="P323" s="75" t="s">
        <v>32</v>
      </c>
      <c r="Q323" s="75" t="s">
        <v>33</v>
      </c>
      <c r="R323" s="75" t="s">
        <v>34</v>
      </c>
      <c r="S323" s="76" t="s">
        <v>35</v>
      </c>
      <c r="T323" s="76" t="s">
        <v>36</v>
      </c>
      <c r="U323" s="76" t="s">
        <v>37</v>
      </c>
      <c r="V323" s="76" t="s">
        <v>38</v>
      </c>
      <c r="W323" s="76" t="s">
        <v>39</v>
      </c>
      <c r="X323" s="76" t="s">
        <v>40</v>
      </c>
      <c r="Y323" s="76" t="s">
        <v>41</v>
      </c>
      <c r="Z323" s="76" t="s">
        <v>42</v>
      </c>
    </row>
    <row r="324" spans="2:26" ht="15" hidden="1" customHeight="1" outlineLevel="1">
      <c r="B324" s="59">
        <v>12</v>
      </c>
      <c r="C324" s="20">
        <v>1610</v>
      </c>
      <c r="D324" s="21" t="s">
        <v>43</v>
      </c>
      <c r="E324" s="62"/>
      <c r="F324" s="62"/>
      <c r="G324" s="66"/>
      <c r="H324" s="63"/>
      <c r="I324" s="24"/>
      <c r="J324" s="62"/>
      <c r="K324" s="62"/>
      <c r="L324" s="66"/>
      <c r="M324" s="63"/>
      <c r="N324" s="25"/>
      <c r="P324" s="59">
        <v>12</v>
      </c>
      <c r="Q324" s="20">
        <v>1610</v>
      </c>
      <c r="R324" s="21" t="s">
        <v>43</v>
      </c>
      <c r="S324" s="62"/>
      <c r="T324" s="78"/>
      <c r="U324" s="62"/>
      <c r="V324" s="62"/>
      <c r="W324" s="62"/>
      <c r="X324" s="81"/>
      <c r="Y324" s="80"/>
      <c r="Z324" s="79"/>
    </row>
    <row r="325" spans="2:26" ht="25.5" hidden="1" customHeight="1" outlineLevel="1">
      <c r="B325" s="59">
        <v>12</v>
      </c>
      <c r="C325" s="20">
        <v>1611</v>
      </c>
      <c r="D325" s="21" t="s">
        <v>44</v>
      </c>
      <c r="E325" s="62"/>
      <c r="F325" s="62"/>
      <c r="G325" s="66"/>
      <c r="H325" s="63"/>
      <c r="I325" s="27"/>
      <c r="J325" s="62"/>
      <c r="K325" s="62"/>
      <c r="L325" s="66"/>
      <c r="M325" s="63"/>
      <c r="N325" s="25"/>
      <c r="P325" s="59">
        <v>12</v>
      </c>
      <c r="Q325" s="20">
        <v>1611</v>
      </c>
      <c r="R325" s="21" t="s">
        <v>44</v>
      </c>
      <c r="S325" s="62"/>
      <c r="T325" s="78"/>
      <c r="U325" s="62"/>
      <c r="V325" s="62"/>
      <c r="W325" s="62"/>
      <c r="X325" s="81"/>
      <c r="Y325" s="80"/>
      <c r="Z325" s="79"/>
    </row>
    <row r="326" spans="2:26" ht="25.5" hidden="1" customHeight="1" outlineLevel="1">
      <c r="B326" s="59" t="s">
        <v>45</v>
      </c>
      <c r="C326" s="20">
        <v>1612</v>
      </c>
      <c r="D326" s="21" t="s">
        <v>46</v>
      </c>
      <c r="E326" s="62"/>
      <c r="F326" s="62"/>
      <c r="G326" s="66"/>
      <c r="H326" s="63"/>
      <c r="I326" s="27"/>
      <c r="J326" s="62"/>
      <c r="K326" s="62"/>
      <c r="L326" s="66"/>
      <c r="M326" s="63"/>
      <c r="N326" s="25"/>
      <c r="P326" s="59" t="s">
        <v>45</v>
      </c>
      <c r="Q326" s="20">
        <v>1612</v>
      </c>
      <c r="R326" s="21" t="s">
        <v>46</v>
      </c>
      <c r="S326" s="62"/>
      <c r="T326" s="78"/>
      <c r="U326" s="62"/>
      <c r="V326" s="62"/>
      <c r="W326" s="62"/>
      <c r="X326" s="81"/>
      <c r="Y326" s="80"/>
      <c r="Z326" s="79"/>
    </row>
    <row r="327" spans="2:26" ht="15" hidden="1" customHeight="1" outlineLevel="1">
      <c r="B327" s="59"/>
      <c r="C327" s="20">
        <v>1665</v>
      </c>
      <c r="D327" s="21" t="s">
        <v>47</v>
      </c>
      <c r="E327" s="62"/>
      <c r="F327" s="62"/>
      <c r="G327" s="66"/>
      <c r="H327" s="63"/>
      <c r="I327" s="27"/>
      <c r="J327" s="62"/>
      <c r="K327" s="62"/>
      <c r="L327" s="66"/>
      <c r="M327" s="63"/>
      <c r="N327" s="25"/>
      <c r="P327" s="59"/>
      <c r="Q327" s="20">
        <v>1665</v>
      </c>
      <c r="R327" s="21" t="s">
        <v>47</v>
      </c>
      <c r="S327" s="62"/>
      <c r="T327" s="78"/>
      <c r="U327" s="62"/>
      <c r="V327" s="62"/>
      <c r="W327" s="62"/>
      <c r="X327" s="81"/>
      <c r="Y327" s="80"/>
      <c r="Z327" s="79"/>
    </row>
    <row r="328" spans="2:26" ht="15" hidden="1" customHeight="1" outlineLevel="1">
      <c r="B328" s="59"/>
      <c r="C328" s="20">
        <v>1675</v>
      </c>
      <c r="D328" s="21" t="s">
        <v>48</v>
      </c>
      <c r="E328" s="62"/>
      <c r="F328" s="62"/>
      <c r="G328" s="66"/>
      <c r="H328" s="63"/>
      <c r="I328" s="27"/>
      <c r="J328" s="62"/>
      <c r="K328" s="62"/>
      <c r="L328" s="66"/>
      <c r="M328" s="63"/>
      <c r="N328" s="25"/>
      <c r="P328" s="59"/>
      <c r="Q328" s="20">
        <v>1675</v>
      </c>
      <c r="R328" s="21" t="s">
        <v>48</v>
      </c>
      <c r="S328" s="62"/>
      <c r="T328" s="78"/>
      <c r="U328" s="62"/>
      <c r="V328" s="62"/>
      <c r="W328" s="62"/>
      <c r="X328" s="81"/>
      <c r="Y328" s="80"/>
      <c r="Z328" s="79"/>
    </row>
    <row r="329" spans="2:26" ht="15" hidden="1" customHeight="1" outlineLevel="1">
      <c r="B329" s="59" t="s">
        <v>49</v>
      </c>
      <c r="C329" s="28">
        <v>1615</v>
      </c>
      <c r="D329" s="21" t="s">
        <v>50</v>
      </c>
      <c r="E329" s="62"/>
      <c r="F329" s="62"/>
      <c r="G329" s="66"/>
      <c r="H329" s="63"/>
      <c r="I329" s="27"/>
      <c r="J329" s="62"/>
      <c r="K329" s="62"/>
      <c r="L329" s="66"/>
      <c r="M329" s="63"/>
      <c r="N329" s="25"/>
      <c r="P329" s="59" t="s">
        <v>49</v>
      </c>
      <c r="Q329" s="28">
        <v>1615</v>
      </c>
      <c r="R329" s="21" t="s">
        <v>50</v>
      </c>
      <c r="S329" s="62"/>
      <c r="T329" s="78"/>
      <c r="U329" s="62"/>
      <c r="V329" s="62"/>
      <c r="W329" s="62"/>
      <c r="X329" s="81"/>
      <c r="Y329" s="80"/>
      <c r="Z329" s="79"/>
    </row>
    <row r="330" spans="2:26" ht="15" hidden="1" customHeight="1" outlineLevel="1">
      <c r="B330" s="59">
        <v>1</v>
      </c>
      <c r="C330" s="28">
        <v>1620</v>
      </c>
      <c r="D330" s="21" t="s">
        <v>51</v>
      </c>
      <c r="E330" s="62"/>
      <c r="F330" s="62"/>
      <c r="G330" s="66"/>
      <c r="H330" s="63"/>
      <c r="I330" s="27"/>
      <c r="J330" s="62"/>
      <c r="K330" s="62"/>
      <c r="L330" s="66"/>
      <c r="M330" s="63"/>
      <c r="N330" s="25"/>
      <c r="P330" s="59">
        <v>1</v>
      </c>
      <c r="Q330" s="28">
        <v>1620</v>
      </c>
      <c r="R330" s="21" t="s">
        <v>51</v>
      </c>
      <c r="S330" s="62"/>
      <c r="T330" s="78"/>
      <c r="U330" s="62"/>
      <c r="V330" s="62"/>
      <c r="W330" s="62"/>
      <c r="X330" s="81"/>
      <c r="Y330" s="80"/>
      <c r="Z330" s="79"/>
    </row>
    <row r="331" spans="2:26" collapsed="1">
      <c r="B331" s="59" t="s">
        <v>49</v>
      </c>
      <c r="C331" s="20">
        <v>1705</v>
      </c>
      <c r="D331" s="21" t="s">
        <v>50</v>
      </c>
      <c r="E331" s="69"/>
      <c r="F331" s="69"/>
      <c r="G331" s="70"/>
      <c r="H331" s="71"/>
      <c r="I331" s="27"/>
      <c r="J331" s="69"/>
      <c r="K331" s="69"/>
      <c r="L331" s="70"/>
      <c r="M331" s="71"/>
      <c r="N331" s="25"/>
      <c r="P331" s="59" t="s">
        <v>49</v>
      </c>
      <c r="Q331" s="20">
        <v>1705</v>
      </c>
      <c r="R331" s="21" t="s">
        <v>50</v>
      </c>
      <c r="S331" s="69"/>
      <c r="T331" s="83"/>
      <c r="U331" s="69"/>
      <c r="V331" s="69"/>
      <c r="W331" s="69"/>
      <c r="X331" s="84"/>
      <c r="Y331" s="85"/>
      <c r="Z331" s="86"/>
    </row>
    <row r="332" spans="2:26">
      <c r="B332" s="59">
        <v>14.1</v>
      </c>
      <c r="C332" s="28">
        <v>1706</v>
      </c>
      <c r="D332" s="21" t="s">
        <v>52</v>
      </c>
      <c r="E332" s="69">
        <f>H255</f>
        <v>35093797.786435612</v>
      </c>
      <c r="F332" s="69"/>
      <c r="G332" s="70"/>
      <c r="H332" s="71">
        <f t="shared" ref="H332" si="62">E332+F332+G332</f>
        <v>35093797.786435612</v>
      </c>
      <c r="I332" s="27"/>
      <c r="J332" s="69">
        <f>M255</f>
        <v>1316017.4169913356</v>
      </c>
      <c r="K332" s="69">
        <f>Z332</f>
        <v>350937.97786435613</v>
      </c>
      <c r="L332" s="70"/>
      <c r="M332" s="71">
        <f t="shared" ref="M332" si="63">J332+K332-L332</f>
        <v>1666955.3948556916</v>
      </c>
      <c r="N332" s="25">
        <f t="shared" ref="N332" si="64">H332-M332</f>
        <v>33426842.391579919</v>
      </c>
      <c r="P332" s="59">
        <v>14.1</v>
      </c>
      <c r="Q332" s="28">
        <v>1706</v>
      </c>
      <c r="R332" s="21" t="s">
        <v>52</v>
      </c>
      <c r="S332" s="69">
        <f>E332</f>
        <v>35093797.786435612</v>
      </c>
      <c r="T332" s="83"/>
      <c r="U332" s="69">
        <f t="shared" ref="U332" si="65">S332-T332</f>
        <v>35093797.786435612</v>
      </c>
      <c r="V332" s="69"/>
      <c r="W332" s="69">
        <f t="shared" ref="W332" si="66">U332+(V332/2)</f>
        <v>35093797.786435612</v>
      </c>
      <c r="X332" s="84">
        <v>100</v>
      </c>
      <c r="Y332" s="85">
        <f t="shared" ref="Y332:Y336" si="67">1/X332</f>
        <v>0.01</v>
      </c>
      <c r="Z332" s="69">
        <f>W332*Y332</f>
        <v>350937.97786435613</v>
      </c>
    </row>
    <row r="333" spans="2:26">
      <c r="B333" s="59">
        <v>1</v>
      </c>
      <c r="C333" s="20">
        <v>1708</v>
      </c>
      <c r="D333" s="21" t="s">
        <v>51</v>
      </c>
      <c r="E333" s="69"/>
      <c r="F333" s="69"/>
      <c r="G333" s="70"/>
      <c r="H333" s="71"/>
      <c r="I333" s="27"/>
      <c r="J333" s="69"/>
      <c r="K333" s="69"/>
      <c r="L333" s="70"/>
      <c r="M333" s="71"/>
      <c r="N333" s="25"/>
      <c r="P333" s="59">
        <v>1</v>
      </c>
      <c r="Q333" s="20">
        <v>1708</v>
      </c>
      <c r="R333" s="21" t="s">
        <v>51</v>
      </c>
      <c r="S333" s="69"/>
      <c r="T333" s="83"/>
      <c r="U333" s="69"/>
      <c r="V333" s="69"/>
      <c r="W333" s="69"/>
      <c r="X333" s="84"/>
      <c r="Y333" s="85"/>
      <c r="Z333" s="86"/>
    </row>
    <row r="334" spans="2:26" ht="15" customHeight="1">
      <c r="B334" s="59">
        <v>47</v>
      </c>
      <c r="C334" s="20">
        <v>1715</v>
      </c>
      <c r="D334" s="21" t="s">
        <v>53</v>
      </c>
      <c r="E334" s="69"/>
      <c r="F334" s="69"/>
      <c r="G334" s="70"/>
      <c r="H334" s="71"/>
      <c r="I334" s="27"/>
      <c r="J334" s="69"/>
      <c r="K334" s="69"/>
      <c r="L334" s="70"/>
      <c r="M334" s="71"/>
      <c r="N334" s="25"/>
      <c r="P334" s="59">
        <v>47</v>
      </c>
      <c r="Q334" s="20">
        <v>1715</v>
      </c>
      <c r="R334" s="21" t="s">
        <v>53</v>
      </c>
      <c r="S334" s="69"/>
      <c r="T334" s="83"/>
      <c r="U334" s="69"/>
      <c r="V334" s="69"/>
      <c r="W334" s="69"/>
      <c r="X334" s="84"/>
      <c r="Y334" s="85"/>
      <c r="Z334" s="86"/>
    </row>
    <row r="335" spans="2:26">
      <c r="B335" s="59">
        <v>47</v>
      </c>
      <c r="C335" s="20">
        <v>1720</v>
      </c>
      <c r="D335" s="21" t="s">
        <v>54</v>
      </c>
      <c r="E335" s="69">
        <f>H258</f>
        <v>580436342.66341126</v>
      </c>
      <c r="F335" s="69">
        <v>280000</v>
      </c>
      <c r="G335" s="70"/>
      <c r="H335" s="71">
        <f t="shared" ref="H335:H336" si="68">E335+F335+G335</f>
        <v>580716342.66341126</v>
      </c>
      <c r="I335" s="27"/>
      <c r="J335" s="69">
        <f>M258</f>
        <v>24134208.722086579</v>
      </c>
      <c r="K335" s="69">
        <f>Z335</f>
        <v>6450848.2518156813</v>
      </c>
      <c r="L335" s="70"/>
      <c r="M335" s="71">
        <f t="shared" ref="M335:M336" si="69">J335+K335-L335</f>
        <v>30585056.973902259</v>
      </c>
      <c r="N335" s="25">
        <f t="shared" ref="N335:N336" si="70">H335-M335</f>
        <v>550131285.68950903</v>
      </c>
      <c r="P335" s="59">
        <v>47</v>
      </c>
      <c r="Q335" s="20">
        <v>1720</v>
      </c>
      <c r="R335" s="21" t="s">
        <v>54</v>
      </c>
      <c r="S335" s="69">
        <f>E335</f>
        <v>580436342.66341126</v>
      </c>
      <c r="T335" s="83"/>
      <c r="U335" s="69">
        <f t="shared" ref="U335:U336" si="71">S335-T335</f>
        <v>580436342.66341126</v>
      </c>
      <c r="V335" s="69">
        <f>F335</f>
        <v>280000</v>
      </c>
      <c r="W335" s="69">
        <f t="shared" ref="W335:W336" si="72">U335+(V335/2)</f>
        <v>580576342.66341126</v>
      </c>
      <c r="X335" s="84">
        <v>90</v>
      </c>
      <c r="Y335" s="85">
        <f t="shared" si="67"/>
        <v>1.1111111111111112E-2</v>
      </c>
      <c r="Z335" s="69">
        <f>W335*Y335</f>
        <v>6450848.2518156813</v>
      </c>
    </row>
    <row r="336" spans="2:26">
      <c r="B336" s="59">
        <v>47</v>
      </c>
      <c r="C336" s="20">
        <v>1730</v>
      </c>
      <c r="D336" s="21" t="s">
        <v>55</v>
      </c>
      <c r="E336" s="69">
        <f>H259</f>
        <v>161608341.70781192</v>
      </c>
      <c r="F336" s="69"/>
      <c r="G336" s="70"/>
      <c r="H336" s="71">
        <f t="shared" si="68"/>
        <v>161608341.70781192</v>
      </c>
      <c r="I336" s="27"/>
      <c r="J336" s="69">
        <f>M259</f>
        <v>9318815.913168218</v>
      </c>
      <c r="K336" s="69">
        <f>Z336</f>
        <v>2485017.5768448585</v>
      </c>
      <c r="L336" s="70"/>
      <c r="M336" s="71">
        <f t="shared" si="69"/>
        <v>11803833.490013076</v>
      </c>
      <c r="N336" s="25">
        <f t="shared" si="70"/>
        <v>149804508.21779886</v>
      </c>
      <c r="P336" s="59">
        <v>47</v>
      </c>
      <c r="Q336" s="20">
        <v>1730</v>
      </c>
      <c r="R336" s="21" t="s">
        <v>55</v>
      </c>
      <c r="S336" s="69">
        <f>E336</f>
        <v>161608341.70781192</v>
      </c>
      <c r="T336" s="83"/>
      <c r="U336" s="69">
        <f t="shared" si="71"/>
        <v>161608341.70781192</v>
      </c>
      <c r="V336" s="69"/>
      <c r="W336" s="69">
        <f t="shared" si="72"/>
        <v>161608341.70781192</v>
      </c>
      <c r="X336" s="84">
        <v>65.033077920116966</v>
      </c>
      <c r="Y336" s="85">
        <f t="shared" si="67"/>
        <v>1.5376790273225952E-2</v>
      </c>
      <c r="Z336" s="69">
        <f>W336*Y336</f>
        <v>2485017.5768448585</v>
      </c>
    </row>
    <row r="337" spans="2:26" ht="15" customHeight="1">
      <c r="B337" s="59">
        <v>47</v>
      </c>
      <c r="C337" s="20">
        <v>1735</v>
      </c>
      <c r="D337" s="21" t="s">
        <v>56</v>
      </c>
      <c r="E337" s="69"/>
      <c r="F337" s="69"/>
      <c r="G337" s="70"/>
      <c r="H337" s="71"/>
      <c r="I337" s="27"/>
      <c r="J337" s="69"/>
      <c r="K337" s="69"/>
      <c r="L337" s="70"/>
      <c r="M337" s="71"/>
      <c r="N337" s="25"/>
      <c r="P337" s="59">
        <v>47</v>
      </c>
      <c r="Q337" s="20">
        <v>1735</v>
      </c>
      <c r="R337" s="21" t="s">
        <v>56</v>
      </c>
      <c r="S337" s="69"/>
      <c r="T337" s="83"/>
      <c r="U337" s="69"/>
      <c r="V337" s="69"/>
      <c r="W337" s="69"/>
      <c r="X337" s="84"/>
      <c r="Y337" s="85"/>
      <c r="Z337" s="86"/>
    </row>
    <row r="338" spans="2:26" ht="15" customHeight="1">
      <c r="B338" s="59">
        <v>47</v>
      </c>
      <c r="C338" s="20">
        <v>1740</v>
      </c>
      <c r="D338" s="21" t="s">
        <v>57</v>
      </c>
      <c r="E338" s="69"/>
      <c r="F338" s="69"/>
      <c r="G338" s="70"/>
      <c r="H338" s="71"/>
      <c r="I338" s="27"/>
      <c r="J338" s="69"/>
      <c r="K338" s="69"/>
      <c r="L338" s="70"/>
      <c r="M338" s="71"/>
      <c r="N338" s="25"/>
      <c r="P338" s="59">
        <v>47</v>
      </c>
      <c r="Q338" s="20">
        <v>1740</v>
      </c>
      <c r="R338" s="21" t="s">
        <v>57</v>
      </c>
      <c r="S338" s="69"/>
      <c r="T338" s="83"/>
      <c r="U338" s="69"/>
      <c r="V338" s="69"/>
      <c r="W338" s="69"/>
      <c r="X338" s="84"/>
      <c r="Y338" s="85"/>
      <c r="Z338" s="86"/>
    </row>
    <row r="339" spans="2:26">
      <c r="B339" s="59">
        <v>17</v>
      </c>
      <c r="C339" s="20">
        <v>1745</v>
      </c>
      <c r="D339" s="21" t="s">
        <v>58</v>
      </c>
      <c r="E339" s="69"/>
      <c r="F339" s="69"/>
      <c r="G339" s="70"/>
      <c r="H339" s="71"/>
      <c r="I339" s="27"/>
      <c r="J339" s="69"/>
      <c r="K339" s="69"/>
      <c r="L339" s="70"/>
      <c r="M339" s="71"/>
      <c r="N339" s="25"/>
      <c r="P339" s="59">
        <v>17</v>
      </c>
      <c r="Q339" s="20">
        <v>1745</v>
      </c>
      <c r="R339" s="21" t="s">
        <v>58</v>
      </c>
      <c r="S339" s="69"/>
      <c r="T339" s="83"/>
      <c r="U339" s="69"/>
      <c r="V339" s="69"/>
      <c r="W339" s="69"/>
      <c r="X339" s="84"/>
      <c r="Y339" s="85"/>
      <c r="Z339" s="86"/>
    </row>
    <row r="340" spans="2:26" ht="15" hidden="1" customHeight="1" outlineLevel="1">
      <c r="B340" s="59">
        <v>47</v>
      </c>
      <c r="C340" s="20">
        <v>1830</v>
      </c>
      <c r="D340" s="21" t="s">
        <v>59</v>
      </c>
      <c r="E340" s="69"/>
      <c r="F340" s="69"/>
      <c r="G340" s="70"/>
      <c r="H340" s="71"/>
      <c r="I340" s="27"/>
      <c r="J340" s="69"/>
      <c r="K340" s="69"/>
      <c r="L340" s="70"/>
      <c r="M340" s="71"/>
      <c r="N340" s="25"/>
      <c r="P340" s="59">
        <v>47</v>
      </c>
      <c r="Q340" s="20">
        <v>1830</v>
      </c>
      <c r="R340" s="21" t="s">
        <v>59</v>
      </c>
      <c r="S340" s="62"/>
      <c r="T340" s="78"/>
      <c r="U340" s="62"/>
      <c r="V340" s="62"/>
      <c r="W340" s="62"/>
      <c r="X340" s="81"/>
      <c r="Y340" s="80"/>
      <c r="Z340" s="79"/>
    </row>
    <row r="341" spans="2:26" ht="50.1" hidden="1" customHeight="1" outlineLevel="1">
      <c r="B341" s="59">
        <v>47</v>
      </c>
      <c r="C341" s="20">
        <v>1835</v>
      </c>
      <c r="D341" s="21" t="s">
        <v>60</v>
      </c>
      <c r="E341" s="69"/>
      <c r="F341" s="69"/>
      <c r="G341" s="70"/>
      <c r="H341" s="71"/>
      <c r="I341" s="27"/>
      <c r="J341" s="69"/>
      <c r="K341" s="69"/>
      <c r="L341" s="70"/>
      <c r="M341" s="71"/>
      <c r="N341" s="25"/>
      <c r="P341" s="59">
        <v>47</v>
      </c>
      <c r="Q341" s="20">
        <v>1835</v>
      </c>
      <c r="R341" s="21" t="s">
        <v>60</v>
      </c>
      <c r="S341" s="62"/>
      <c r="T341" s="78"/>
      <c r="U341" s="62"/>
      <c r="V341" s="62"/>
      <c r="W341" s="62"/>
      <c r="X341" s="81"/>
      <c r="Y341" s="80"/>
      <c r="Z341" s="79"/>
    </row>
    <row r="342" spans="2:26" ht="15" hidden="1" customHeight="1" outlineLevel="1">
      <c r="B342" s="59" t="s">
        <v>49</v>
      </c>
      <c r="C342" s="20">
        <v>1905</v>
      </c>
      <c r="D342" s="21" t="s">
        <v>50</v>
      </c>
      <c r="E342" s="69"/>
      <c r="F342" s="69"/>
      <c r="G342" s="70"/>
      <c r="H342" s="71"/>
      <c r="I342" s="27"/>
      <c r="J342" s="69"/>
      <c r="K342" s="69"/>
      <c r="L342" s="70"/>
      <c r="M342" s="71"/>
      <c r="N342" s="25"/>
      <c r="P342" s="59" t="s">
        <v>49</v>
      </c>
      <c r="Q342" s="20">
        <v>1905</v>
      </c>
      <c r="R342" s="21" t="s">
        <v>50</v>
      </c>
      <c r="S342" s="62"/>
      <c r="T342" s="78"/>
      <c r="U342" s="62"/>
      <c r="V342" s="62"/>
      <c r="W342" s="62"/>
      <c r="X342" s="81"/>
      <c r="Y342" s="80"/>
      <c r="Z342" s="79"/>
    </row>
    <row r="343" spans="2:26" ht="15" hidden="1" customHeight="1" outlineLevel="1">
      <c r="B343" s="59">
        <v>47</v>
      </c>
      <c r="C343" s="20">
        <v>1908</v>
      </c>
      <c r="D343" s="21" t="s">
        <v>61</v>
      </c>
      <c r="E343" s="69"/>
      <c r="F343" s="69"/>
      <c r="G343" s="70"/>
      <c r="H343" s="71"/>
      <c r="I343" s="27"/>
      <c r="J343" s="69"/>
      <c r="K343" s="69"/>
      <c r="L343" s="70"/>
      <c r="M343" s="71"/>
      <c r="N343" s="25"/>
      <c r="P343" s="59">
        <v>47</v>
      </c>
      <c r="Q343" s="20">
        <v>1908</v>
      </c>
      <c r="R343" s="21" t="s">
        <v>61</v>
      </c>
      <c r="S343" s="62"/>
      <c r="T343" s="78"/>
      <c r="U343" s="62"/>
      <c r="V343" s="62"/>
      <c r="W343" s="62"/>
      <c r="X343" s="81"/>
      <c r="Y343" s="80"/>
      <c r="Z343" s="79"/>
    </row>
    <row r="344" spans="2:26" ht="15" hidden="1" customHeight="1" outlineLevel="1">
      <c r="B344" s="59">
        <v>13</v>
      </c>
      <c r="C344" s="20">
        <v>1910</v>
      </c>
      <c r="D344" s="21" t="s">
        <v>62</v>
      </c>
      <c r="E344" s="69"/>
      <c r="F344" s="69"/>
      <c r="G344" s="70"/>
      <c r="H344" s="71"/>
      <c r="I344" s="27"/>
      <c r="J344" s="69"/>
      <c r="K344" s="69"/>
      <c r="L344" s="70"/>
      <c r="M344" s="71"/>
      <c r="N344" s="25"/>
      <c r="P344" s="59">
        <v>13</v>
      </c>
      <c r="Q344" s="20">
        <v>1910</v>
      </c>
      <c r="R344" s="21" t="s">
        <v>62</v>
      </c>
      <c r="S344" s="62"/>
      <c r="T344" s="78"/>
      <c r="U344" s="62"/>
      <c r="V344" s="62"/>
      <c r="W344" s="62"/>
      <c r="X344" s="81"/>
      <c r="Y344" s="80"/>
      <c r="Z344" s="79"/>
    </row>
    <row r="345" spans="2:26" ht="15" hidden="1" customHeight="1" outlineLevel="1">
      <c r="B345" s="59">
        <v>8</v>
      </c>
      <c r="C345" s="20">
        <v>1915</v>
      </c>
      <c r="D345" s="21" t="s">
        <v>63</v>
      </c>
      <c r="E345" s="69"/>
      <c r="F345" s="69"/>
      <c r="G345" s="70"/>
      <c r="H345" s="71"/>
      <c r="I345" s="27"/>
      <c r="J345" s="69"/>
      <c r="K345" s="69"/>
      <c r="L345" s="70"/>
      <c r="M345" s="71"/>
      <c r="N345" s="25"/>
      <c r="P345" s="59">
        <v>8</v>
      </c>
      <c r="Q345" s="20">
        <v>1915</v>
      </c>
      <c r="R345" s="21" t="s">
        <v>63</v>
      </c>
      <c r="S345" s="62"/>
      <c r="T345" s="78"/>
      <c r="U345" s="62"/>
      <c r="V345" s="62"/>
      <c r="W345" s="62"/>
      <c r="X345" s="81"/>
      <c r="Y345" s="80"/>
      <c r="Z345" s="79"/>
    </row>
    <row r="346" spans="2:26" ht="15" hidden="1" customHeight="1" outlineLevel="1">
      <c r="B346" s="59">
        <v>10</v>
      </c>
      <c r="C346" s="20">
        <v>1920</v>
      </c>
      <c r="D346" s="21" t="s">
        <v>64</v>
      </c>
      <c r="E346" s="69"/>
      <c r="F346" s="69"/>
      <c r="G346" s="70"/>
      <c r="H346" s="71"/>
      <c r="I346" s="27"/>
      <c r="J346" s="69"/>
      <c r="K346" s="69"/>
      <c r="L346" s="70"/>
      <c r="M346" s="71"/>
      <c r="N346" s="25"/>
      <c r="P346" s="59">
        <v>10</v>
      </c>
      <c r="Q346" s="20">
        <v>1920</v>
      </c>
      <c r="R346" s="21" t="s">
        <v>64</v>
      </c>
      <c r="S346" s="62"/>
      <c r="T346" s="78"/>
      <c r="U346" s="62"/>
      <c r="V346" s="62"/>
      <c r="W346" s="62"/>
      <c r="X346" s="81"/>
      <c r="Y346" s="80"/>
      <c r="Z346" s="79"/>
    </row>
    <row r="347" spans="2:26" ht="15" hidden="1" customHeight="1" outlineLevel="1">
      <c r="B347" s="59">
        <v>50</v>
      </c>
      <c r="C347" s="28">
        <v>1925</v>
      </c>
      <c r="D347" s="21" t="s">
        <v>65</v>
      </c>
      <c r="E347" s="69"/>
      <c r="F347" s="69"/>
      <c r="G347" s="70"/>
      <c r="H347" s="71"/>
      <c r="I347" s="27"/>
      <c r="J347" s="69"/>
      <c r="K347" s="69"/>
      <c r="L347" s="70"/>
      <c r="M347" s="71"/>
      <c r="N347" s="25"/>
      <c r="P347" s="59">
        <v>50</v>
      </c>
      <c r="Q347" s="28">
        <v>1925</v>
      </c>
      <c r="R347" s="21" t="s">
        <v>65</v>
      </c>
      <c r="S347" s="62"/>
      <c r="T347" s="78"/>
      <c r="U347" s="62"/>
      <c r="V347" s="62"/>
      <c r="W347" s="62"/>
      <c r="X347" s="81"/>
      <c r="Y347" s="80"/>
      <c r="Z347" s="79"/>
    </row>
    <row r="348" spans="2:26" ht="15" hidden="1" customHeight="1" outlineLevel="1">
      <c r="B348" s="59">
        <v>10</v>
      </c>
      <c r="C348" s="20">
        <v>1930</v>
      </c>
      <c r="D348" s="21" t="s">
        <v>66</v>
      </c>
      <c r="E348" s="69"/>
      <c r="F348" s="69"/>
      <c r="G348" s="70"/>
      <c r="H348" s="71"/>
      <c r="I348" s="27"/>
      <c r="J348" s="69"/>
      <c r="K348" s="69"/>
      <c r="L348" s="70"/>
      <c r="M348" s="71"/>
      <c r="N348" s="25"/>
      <c r="P348" s="59">
        <v>10</v>
      </c>
      <c r="Q348" s="20">
        <v>1930</v>
      </c>
      <c r="R348" s="21" t="s">
        <v>66</v>
      </c>
      <c r="S348" s="62"/>
      <c r="T348" s="78"/>
      <c r="U348" s="62"/>
      <c r="V348" s="62"/>
      <c r="W348" s="62"/>
      <c r="X348" s="81"/>
      <c r="Y348" s="80"/>
      <c r="Z348" s="79"/>
    </row>
    <row r="349" spans="2:26" ht="15" hidden="1" customHeight="1" outlineLevel="1">
      <c r="B349" s="59">
        <v>8</v>
      </c>
      <c r="C349" s="20">
        <v>1935</v>
      </c>
      <c r="D349" s="21" t="s">
        <v>67</v>
      </c>
      <c r="E349" s="69"/>
      <c r="F349" s="69"/>
      <c r="G349" s="70"/>
      <c r="H349" s="71"/>
      <c r="I349" s="27"/>
      <c r="J349" s="69"/>
      <c r="K349" s="69"/>
      <c r="L349" s="70"/>
      <c r="M349" s="71"/>
      <c r="N349" s="25"/>
      <c r="P349" s="59">
        <v>8</v>
      </c>
      <c r="Q349" s="20">
        <v>1935</v>
      </c>
      <c r="R349" s="21" t="s">
        <v>67</v>
      </c>
      <c r="S349" s="62"/>
      <c r="T349" s="78"/>
      <c r="U349" s="62"/>
      <c r="V349" s="62"/>
      <c r="W349" s="62"/>
      <c r="X349" s="81"/>
      <c r="Y349" s="80"/>
      <c r="Z349" s="79"/>
    </row>
    <row r="350" spans="2:26" ht="15" hidden="1" customHeight="1" outlineLevel="1">
      <c r="B350" s="59">
        <v>8</v>
      </c>
      <c r="C350" s="20">
        <v>1940</v>
      </c>
      <c r="D350" s="21" t="s">
        <v>68</v>
      </c>
      <c r="E350" s="69"/>
      <c r="F350" s="69"/>
      <c r="G350" s="70"/>
      <c r="H350" s="71"/>
      <c r="I350" s="27"/>
      <c r="J350" s="69"/>
      <c r="K350" s="69"/>
      <c r="L350" s="70"/>
      <c r="M350" s="71"/>
      <c r="N350" s="25"/>
      <c r="P350" s="59">
        <v>8</v>
      </c>
      <c r="Q350" s="20">
        <v>1940</v>
      </c>
      <c r="R350" s="21" t="s">
        <v>68</v>
      </c>
      <c r="S350" s="62"/>
      <c r="T350" s="78"/>
      <c r="U350" s="62"/>
      <c r="V350" s="62"/>
      <c r="W350" s="62"/>
      <c r="X350" s="81"/>
      <c r="Y350" s="80"/>
      <c r="Z350" s="79"/>
    </row>
    <row r="351" spans="2:26" ht="15" hidden="1" customHeight="1" outlineLevel="1">
      <c r="B351" s="59">
        <v>8</v>
      </c>
      <c r="C351" s="20">
        <v>1945</v>
      </c>
      <c r="D351" s="21" t="s">
        <v>69</v>
      </c>
      <c r="E351" s="69"/>
      <c r="F351" s="69"/>
      <c r="G351" s="70"/>
      <c r="H351" s="71"/>
      <c r="I351" s="27"/>
      <c r="J351" s="69"/>
      <c r="K351" s="69"/>
      <c r="L351" s="70"/>
      <c r="M351" s="71"/>
      <c r="N351" s="25"/>
      <c r="P351" s="59">
        <v>8</v>
      </c>
      <c r="Q351" s="20">
        <v>1945</v>
      </c>
      <c r="R351" s="21" t="s">
        <v>69</v>
      </c>
      <c r="S351" s="62"/>
      <c r="T351" s="78"/>
      <c r="U351" s="62"/>
      <c r="V351" s="62"/>
      <c r="W351" s="62"/>
      <c r="X351" s="81"/>
      <c r="Y351" s="80"/>
      <c r="Z351" s="79"/>
    </row>
    <row r="352" spans="2:26" ht="15" hidden="1" customHeight="1" outlineLevel="1">
      <c r="B352" s="59">
        <v>8</v>
      </c>
      <c r="C352" s="20">
        <v>1950</v>
      </c>
      <c r="D352" s="21" t="s">
        <v>70</v>
      </c>
      <c r="E352" s="69"/>
      <c r="F352" s="69"/>
      <c r="G352" s="70"/>
      <c r="H352" s="71"/>
      <c r="I352" s="27"/>
      <c r="J352" s="69"/>
      <c r="K352" s="69"/>
      <c r="L352" s="70"/>
      <c r="M352" s="71"/>
      <c r="N352" s="25"/>
      <c r="P352" s="59">
        <v>8</v>
      </c>
      <c r="Q352" s="20">
        <v>1950</v>
      </c>
      <c r="R352" s="21" t="s">
        <v>70</v>
      </c>
      <c r="S352" s="62"/>
      <c r="T352" s="78"/>
      <c r="U352" s="62"/>
      <c r="V352" s="62"/>
      <c r="W352" s="62"/>
      <c r="X352" s="81"/>
      <c r="Y352" s="80"/>
      <c r="Z352" s="79"/>
    </row>
    <row r="353" spans="2:26" ht="15" hidden="1" customHeight="1" outlineLevel="1">
      <c r="B353" s="59">
        <v>8</v>
      </c>
      <c r="C353" s="20">
        <v>1955</v>
      </c>
      <c r="D353" s="21" t="s">
        <v>71</v>
      </c>
      <c r="E353" s="69"/>
      <c r="F353" s="69"/>
      <c r="G353" s="70"/>
      <c r="H353" s="71"/>
      <c r="I353" s="27"/>
      <c r="J353" s="69"/>
      <c r="K353" s="69"/>
      <c r="L353" s="70"/>
      <c r="M353" s="71"/>
      <c r="N353" s="25"/>
      <c r="P353" s="59">
        <v>8</v>
      </c>
      <c r="Q353" s="20">
        <v>1955</v>
      </c>
      <c r="R353" s="21" t="s">
        <v>71</v>
      </c>
      <c r="S353" s="62"/>
      <c r="T353" s="78"/>
      <c r="U353" s="62"/>
      <c r="V353" s="62"/>
      <c r="W353" s="62"/>
      <c r="X353" s="81"/>
      <c r="Y353" s="80"/>
      <c r="Z353" s="79"/>
    </row>
    <row r="354" spans="2:26" ht="50.1" hidden="1" customHeight="1" outlineLevel="1">
      <c r="B354" s="59">
        <v>8</v>
      </c>
      <c r="C354" s="20">
        <v>1960</v>
      </c>
      <c r="D354" s="21" t="s">
        <v>72</v>
      </c>
      <c r="E354" s="69"/>
      <c r="F354" s="69"/>
      <c r="G354" s="70"/>
      <c r="H354" s="71"/>
      <c r="I354" s="27"/>
      <c r="J354" s="69"/>
      <c r="K354" s="69"/>
      <c r="L354" s="70"/>
      <c r="M354" s="71"/>
      <c r="N354" s="25"/>
      <c r="P354" s="59">
        <v>8</v>
      </c>
      <c r="Q354" s="20">
        <v>1960</v>
      </c>
      <c r="R354" s="21" t="s">
        <v>72</v>
      </c>
      <c r="S354" s="62"/>
      <c r="T354" s="78"/>
      <c r="U354" s="62"/>
      <c r="V354" s="62"/>
      <c r="W354" s="62"/>
      <c r="X354" s="81"/>
      <c r="Y354" s="80"/>
      <c r="Z354" s="79"/>
    </row>
    <row r="355" spans="2:26" ht="25.5" hidden="1" customHeight="1" outlineLevel="1">
      <c r="B355" s="72">
        <v>47</v>
      </c>
      <c r="C355" s="20">
        <v>1970</v>
      </c>
      <c r="D355" s="21" t="s">
        <v>73</v>
      </c>
      <c r="E355" s="69"/>
      <c r="F355" s="69"/>
      <c r="G355" s="70"/>
      <c r="H355" s="71"/>
      <c r="I355" s="27"/>
      <c r="J355" s="69"/>
      <c r="K355" s="69"/>
      <c r="L355" s="70"/>
      <c r="M355" s="71"/>
      <c r="N355" s="25"/>
      <c r="P355" s="72">
        <v>47</v>
      </c>
      <c r="Q355" s="20">
        <v>1970</v>
      </c>
      <c r="R355" s="21" t="s">
        <v>73</v>
      </c>
      <c r="S355" s="62"/>
      <c r="T355" s="78"/>
      <c r="U355" s="62"/>
      <c r="V355" s="62"/>
      <c r="W355" s="62"/>
      <c r="X355" s="81"/>
      <c r="Y355" s="80"/>
      <c r="Z355" s="79"/>
    </row>
    <row r="356" spans="2:26" ht="25.5" hidden="1" customHeight="1" outlineLevel="1">
      <c r="B356" s="59">
        <v>47</v>
      </c>
      <c r="C356" s="20">
        <v>1975</v>
      </c>
      <c r="D356" s="21" t="s">
        <v>74</v>
      </c>
      <c r="E356" s="69"/>
      <c r="F356" s="69"/>
      <c r="G356" s="70"/>
      <c r="H356" s="71"/>
      <c r="I356" s="27"/>
      <c r="J356" s="69"/>
      <c r="K356" s="69"/>
      <c r="L356" s="70"/>
      <c r="M356" s="71"/>
      <c r="N356" s="25"/>
      <c r="P356" s="59">
        <v>47</v>
      </c>
      <c r="Q356" s="20">
        <v>1975</v>
      </c>
      <c r="R356" s="21" t="s">
        <v>74</v>
      </c>
      <c r="S356" s="62"/>
      <c r="T356" s="78"/>
      <c r="U356" s="62"/>
      <c r="V356" s="62"/>
      <c r="W356" s="62"/>
      <c r="X356" s="81"/>
      <c r="Y356" s="80"/>
      <c r="Z356" s="79"/>
    </row>
    <row r="357" spans="2:26" ht="15" hidden="1" customHeight="1" outlineLevel="1">
      <c r="B357" s="59">
        <v>47</v>
      </c>
      <c r="C357" s="20">
        <v>1980</v>
      </c>
      <c r="D357" s="21" t="s">
        <v>75</v>
      </c>
      <c r="E357" s="69"/>
      <c r="F357" s="69"/>
      <c r="G357" s="70"/>
      <c r="H357" s="71"/>
      <c r="I357" s="27"/>
      <c r="J357" s="69"/>
      <c r="K357" s="69"/>
      <c r="L357" s="70"/>
      <c r="M357" s="71"/>
      <c r="N357" s="25"/>
      <c r="P357" s="59">
        <v>47</v>
      </c>
      <c r="Q357" s="20">
        <v>1980</v>
      </c>
      <c r="R357" s="21" t="s">
        <v>75</v>
      </c>
      <c r="S357" s="62"/>
      <c r="T357" s="78"/>
      <c r="U357" s="62"/>
      <c r="V357" s="62"/>
      <c r="W357" s="62"/>
      <c r="X357" s="81"/>
      <c r="Y357" s="80"/>
      <c r="Z357" s="79"/>
    </row>
    <row r="358" spans="2:26" ht="15" hidden="1" customHeight="1" outlineLevel="1">
      <c r="B358" s="59">
        <v>47</v>
      </c>
      <c r="C358" s="20">
        <v>1985</v>
      </c>
      <c r="D358" s="21" t="s">
        <v>76</v>
      </c>
      <c r="E358" s="69"/>
      <c r="F358" s="69"/>
      <c r="G358" s="70"/>
      <c r="H358" s="71"/>
      <c r="I358" s="27"/>
      <c r="J358" s="69"/>
      <c r="K358" s="69"/>
      <c r="L358" s="70"/>
      <c r="M358" s="71"/>
      <c r="N358" s="25"/>
      <c r="P358" s="59">
        <v>47</v>
      </c>
      <c r="Q358" s="20">
        <v>1985</v>
      </c>
      <c r="R358" s="21" t="s">
        <v>76</v>
      </c>
      <c r="S358" s="62"/>
      <c r="T358" s="78"/>
      <c r="U358" s="62"/>
      <c r="V358" s="62"/>
      <c r="W358" s="62"/>
      <c r="X358" s="81"/>
      <c r="Y358" s="80"/>
      <c r="Z358" s="79"/>
    </row>
    <row r="359" spans="2:26" ht="15" hidden="1" customHeight="1" outlineLevel="1">
      <c r="B359" s="72">
        <v>47</v>
      </c>
      <c r="C359" s="20">
        <v>1990</v>
      </c>
      <c r="D359" s="31" t="s">
        <v>77</v>
      </c>
      <c r="E359" s="69"/>
      <c r="F359" s="69"/>
      <c r="G359" s="70"/>
      <c r="H359" s="71"/>
      <c r="I359" s="27"/>
      <c r="J359" s="69"/>
      <c r="K359" s="69"/>
      <c r="L359" s="70"/>
      <c r="M359" s="71"/>
      <c r="N359" s="25"/>
      <c r="P359" s="72">
        <v>47</v>
      </c>
      <c r="Q359" s="20">
        <v>1990</v>
      </c>
      <c r="R359" s="31" t="s">
        <v>77</v>
      </c>
      <c r="S359" s="62"/>
      <c r="T359" s="78"/>
      <c r="U359" s="62"/>
      <c r="V359" s="62"/>
      <c r="W359" s="62"/>
      <c r="X359" s="81"/>
      <c r="Y359" s="80"/>
      <c r="Z359" s="79"/>
    </row>
    <row r="360" spans="2:26" ht="15" hidden="1" customHeight="1" outlineLevel="1">
      <c r="B360" s="59">
        <v>47</v>
      </c>
      <c r="C360" s="20">
        <v>1995</v>
      </c>
      <c r="D360" s="21" t="s">
        <v>78</v>
      </c>
      <c r="E360" s="69"/>
      <c r="F360" s="69"/>
      <c r="G360" s="70"/>
      <c r="H360" s="71"/>
      <c r="I360" s="27"/>
      <c r="J360" s="69"/>
      <c r="K360" s="69"/>
      <c r="L360" s="70"/>
      <c r="M360" s="71"/>
      <c r="N360" s="25"/>
      <c r="P360" s="59">
        <v>47</v>
      </c>
      <c r="Q360" s="20">
        <v>1995</v>
      </c>
      <c r="R360" s="21" t="s">
        <v>78</v>
      </c>
      <c r="S360" s="62"/>
      <c r="T360" s="78"/>
      <c r="U360" s="62"/>
      <c r="V360" s="62"/>
      <c r="W360" s="62"/>
      <c r="X360" s="81"/>
      <c r="Y360" s="80"/>
      <c r="Z360" s="79"/>
    </row>
    <row r="361" spans="2:26" ht="15" hidden="1" customHeight="1" outlineLevel="1">
      <c r="B361" s="59">
        <v>47</v>
      </c>
      <c r="C361" s="20">
        <v>2440</v>
      </c>
      <c r="D361" s="21" t="s">
        <v>79</v>
      </c>
      <c r="E361" s="69"/>
      <c r="F361" s="69"/>
      <c r="G361" s="70"/>
      <c r="H361" s="71"/>
      <c r="J361" s="69"/>
      <c r="K361" s="69"/>
      <c r="L361" s="70"/>
      <c r="M361" s="71"/>
      <c r="N361" s="25"/>
      <c r="P361" s="59">
        <v>47</v>
      </c>
      <c r="Q361" s="20">
        <v>2440</v>
      </c>
      <c r="R361" s="21" t="s">
        <v>79</v>
      </c>
      <c r="S361" s="62"/>
      <c r="T361" s="78"/>
      <c r="U361" s="62"/>
      <c r="V361" s="62"/>
      <c r="W361" s="62"/>
      <c r="X361" s="81"/>
      <c r="Y361" s="80"/>
      <c r="Z361" s="79"/>
    </row>
    <row r="362" spans="2:26" ht="15" collapsed="1">
      <c r="B362" s="32"/>
      <c r="C362" s="33"/>
      <c r="D362" s="34"/>
      <c r="E362" s="34"/>
      <c r="F362" s="34"/>
      <c r="G362" s="58"/>
      <c r="H362" s="71"/>
      <c r="J362" s="34"/>
      <c r="K362" s="69"/>
      <c r="L362" s="70"/>
      <c r="M362" s="71"/>
      <c r="N362" s="25"/>
      <c r="P362" s="32"/>
      <c r="Q362" s="33"/>
      <c r="R362" s="73" t="s">
        <v>80</v>
      </c>
      <c r="S362" s="36">
        <f>SUM(S324:S361)</f>
        <v>777138482.15765882</v>
      </c>
      <c r="T362" s="36">
        <f t="shared" ref="T362" si="73">SUM(T324:T361)</f>
        <v>0</v>
      </c>
      <c r="U362" s="36">
        <f t="shared" ref="U362" si="74">SUM(U324:U361)</f>
        <v>777138482.15765882</v>
      </c>
      <c r="V362" s="36">
        <f t="shared" ref="V362" si="75">SUM(V324:V361)</f>
        <v>280000</v>
      </c>
      <c r="W362" s="36">
        <f t="shared" ref="W362" si="76">SUM(W324:W361)</f>
        <v>777278482.15765882</v>
      </c>
      <c r="X362" s="77"/>
      <c r="Y362" s="82"/>
      <c r="Z362" s="36">
        <f t="shared" ref="Z362" si="77">SUM(Z324:Z361)</f>
        <v>9286803.8065248951</v>
      </c>
    </row>
    <row r="363" spans="2:26">
      <c r="B363" s="32"/>
      <c r="C363" s="33"/>
      <c r="D363" s="35" t="s">
        <v>81</v>
      </c>
      <c r="E363" s="36">
        <f>SUM(E324:E362)</f>
        <v>777138482.15765882</v>
      </c>
      <c r="F363" s="36">
        <f>SUM(F324:F362)</f>
        <v>280000</v>
      </c>
      <c r="G363" s="36">
        <f>SUM(G324:G362)</f>
        <v>0</v>
      </c>
      <c r="H363" s="36">
        <f>SUM(H324:H362)</f>
        <v>777418482.15765882</v>
      </c>
      <c r="I363" s="35"/>
      <c r="J363" s="36">
        <f>SUM(J324:J362)</f>
        <v>34769042.052246131</v>
      </c>
      <c r="K363" s="36">
        <f>SUM(K324:K362)</f>
        <v>9286803.8065248951</v>
      </c>
      <c r="L363" s="36">
        <f>SUM(L324:L361)</f>
        <v>0</v>
      </c>
      <c r="M363" s="36">
        <f>SUM(M324:M362)</f>
        <v>44055845.858771026</v>
      </c>
      <c r="N363" s="25">
        <f>SUM(N324:N362)</f>
        <v>733362636.29888773</v>
      </c>
    </row>
    <row r="364" spans="2:26" ht="38.25">
      <c r="B364" s="32"/>
      <c r="C364" s="33"/>
      <c r="D364" s="37" t="s">
        <v>105</v>
      </c>
      <c r="E364" s="25"/>
      <c r="F364" s="52"/>
      <c r="G364" s="52"/>
      <c r="H364" s="71"/>
      <c r="I364" s="26"/>
      <c r="J364" s="52"/>
      <c r="K364" s="52"/>
      <c r="L364" s="52"/>
      <c r="M364" s="71">
        <f>J364+K364+L364</f>
        <v>0</v>
      </c>
      <c r="N364" s="25">
        <f>H364-M364</f>
        <v>0</v>
      </c>
    </row>
    <row r="365" spans="2:26" ht="25.5">
      <c r="B365" s="32"/>
      <c r="C365" s="33"/>
      <c r="D365" s="38" t="s">
        <v>106</v>
      </c>
      <c r="E365" s="25"/>
      <c r="F365" s="52"/>
      <c r="G365" s="52"/>
      <c r="H365" s="71"/>
      <c r="I365" s="26"/>
      <c r="J365" s="52"/>
      <c r="K365" s="52"/>
      <c r="L365" s="52"/>
      <c r="M365" s="71">
        <f>J365+K365+L365</f>
        <v>0</v>
      </c>
      <c r="N365" s="25">
        <f>H365-M365</f>
        <v>0</v>
      </c>
    </row>
    <row r="366" spans="2:26">
      <c r="B366" s="32"/>
      <c r="C366" s="33"/>
      <c r="D366" s="35" t="s">
        <v>84</v>
      </c>
      <c r="E366" s="36">
        <f>SUM(E363:E365)</f>
        <v>777138482.15765882</v>
      </c>
      <c r="F366" s="36">
        <f t="shared" ref="F366:G366" si="78">SUM(F363:F365)</f>
        <v>280000</v>
      </c>
      <c r="G366" s="36">
        <f t="shared" si="78"/>
        <v>0</v>
      </c>
      <c r="H366" s="36">
        <f>SUM(H363:H365)</f>
        <v>777418482.15765882</v>
      </c>
      <c r="I366" s="35"/>
      <c r="J366" s="36">
        <f>SUM(J363:J365)</f>
        <v>34769042.052246131</v>
      </c>
      <c r="K366" s="36">
        <f t="shared" ref="K366:L366" si="79">SUM(K363:K365)</f>
        <v>9286803.8065248951</v>
      </c>
      <c r="L366" s="36">
        <f t="shared" si="79"/>
        <v>0</v>
      </c>
      <c r="M366" s="36">
        <f>SUM(M363:M365)</f>
        <v>44055845.858771026</v>
      </c>
      <c r="N366" s="25">
        <f>H366-M366</f>
        <v>733362636.29888773</v>
      </c>
    </row>
    <row r="367" spans="2:26" ht="14.25">
      <c r="B367" s="32"/>
      <c r="C367" s="33"/>
      <c r="D367" s="97" t="s">
        <v>85</v>
      </c>
      <c r="E367" s="98"/>
      <c r="F367" s="98"/>
      <c r="G367" s="98"/>
      <c r="H367" s="98"/>
      <c r="I367" s="98"/>
      <c r="J367" s="99"/>
      <c r="K367" s="52"/>
      <c r="L367" s="26"/>
      <c r="M367" s="64"/>
      <c r="N367" s="26"/>
    </row>
    <row r="368" spans="2:26" ht="14.25">
      <c r="B368" s="32"/>
      <c r="C368" s="33"/>
      <c r="D368" s="89" t="s">
        <v>80</v>
      </c>
      <c r="E368" s="90"/>
      <c r="F368" s="90"/>
      <c r="G368" s="90"/>
      <c r="H368" s="90"/>
      <c r="I368" s="90"/>
      <c r="J368" s="91"/>
      <c r="K368" s="35">
        <f>K366+K367</f>
        <v>9286803.8065248951</v>
      </c>
      <c r="M368" s="64"/>
      <c r="N368" s="26"/>
    </row>
    <row r="370" spans="2:14">
      <c r="E370" s="40"/>
      <c r="J370" s="3" t="s">
        <v>86</v>
      </c>
    </row>
    <row r="371" spans="2:14" ht="14.25">
      <c r="B371" s="32">
        <v>10</v>
      </c>
      <c r="C371" s="33"/>
      <c r="D371" s="34" t="s">
        <v>87</v>
      </c>
      <c r="E371" s="29"/>
      <c r="J371" s="3" t="s">
        <v>87</v>
      </c>
      <c r="L371" s="67"/>
    </row>
    <row r="372" spans="2:14" ht="14.25">
      <c r="B372" s="32">
        <v>8</v>
      </c>
      <c r="C372" s="33"/>
      <c r="D372" s="34" t="s">
        <v>67</v>
      </c>
      <c r="E372" s="41"/>
      <c r="J372" s="3" t="s">
        <v>67</v>
      </c>
      <c r="L372" s="68"/>
    </row>
    <row r="373" spans="2:14" ht="14.25">
      <c r="J373" s="4" t="s">
        <v>88</v>
      </c>
      <c r="L373" s="65">
        <f>K368-L371-L372</f>
        <v>9286803.8065248951</v>
      </c>
      <c r="M373" s="26"/>
    </row>
    <row r="375" spans="2:14" hidden="1" outlineLevel="1">
      <c r="B375" s="43" t="s">
        <v>89</v>
      </c>
    </row>
    <row r="376" spans="2:14" hidden="1" outlineLevel="1">
      <c r="E376" s="26"/>
      <c r="J376" s="26"/>
    </row>
    <row r="377" spans="2:14" hidden="1" outlineLevel="1">
      <c r="B377" s="44">
        <v>1</v>
      </c>
      <c r="C377" s="87" t="s">
        <v>90</v>
      </c>
      <c r="D377" s="87"/>
      <c r="E377" s="87"/>
      <c r="F377" s="87"/>
      <c r="G377" s="87"/>
      <c r="H377" s="87"/>
      <c r="I377" s="87"/>
      <c r="J377" s="87"/>
      <c r="K377" s="87"/>
      <c r="L377" s="87"/>
      <c r="M377" s="87"/>
      <c r="N377" s="87"/>
    </row>
    <row r="378" spans="2:14" hidden="1" outlineLevel="1">
      <c r="B378" s="44"/>
      <c r="C378" s="87"/>
      <c r="D378" s="87"/>
      <c r="E378" s="87"/>
      <c r="F378" s="87"/>
      <c r="G378" s="87"/>
      <c r="H378" s="87"/>
      <c r="I378" s="87"/>
      <c r="J378" s="87"/>
      <c r="K378" s="87"/>
      <c r="L378" s="87"/>
      <c r="M378" s="87"/>
      <c r="N378" s="87"/>
    </row>
    <row r="379" spans="2:14" hidden="1" outlineLevel="1">
      <c r="B379" s="44"/>
      <c r="C379" s="45"/>
      <c r="D379" s="46"/>
      <c r="E379" s="46"/>
      <c r="F379" s="46"/>
      <c r="G379" s="46"/>
      <c r="H379" s="46"/>
      <c r="I379" s="46"/>
      <c r="J379" s="46"/>
      <c r="K379" s="46"/>
      <c r="L379" s="46"/>
      <c r="M379" s="46"/>
      <c r="N379" s="46"/>
    </row>
    <row r="380" spans="2:14" hidden="1" outlineLevel="1">
      <c r="B380" s="44">
        <v>2</v>
      </c>
      <c r="C380" s="87" t="s">
        <v>91</v>
      </c>
      <c r="D380" s="87"/>
      <c r="E380" s="87"/>
      <c r="F380" s="87"/>
      <c r="G380" s="87"/>
      <c r="H380" s="87"/>
      <c r="I380" s="87"/>
      <c r="J380" s="87"/>
      <c r="K380" s="87"/>
      <c r="L380" s="87"/>
      <c r="M380" s="87"/>
      <c r="N380" s="87"/>
    </row>
    <row r="381" spans="2:14" hidden="1" outlineLevel="1">
      <c r="B381" s="44"/>
      <c r="C381" s="87"/>
      <c r="D381" s="87"/>
      <c r="E381" s="87"/>
      <c r="F381" s="87"/>
      <c r="G381" s="87"/>
      <c r="H381" s="87"/>
      <c r="I381" s="87"/>
      <c r="J381" s="87"/>
      <c r="K381" s="87"/>
      <c r="L381" s="87"/>
      <c r="M381" s="87"/>
      <c r="N381" s="87"/>
    </row>
    <row r="382" spans="2:14" hidden="1" outlineLevel="1">
      <c r="B382" s="44"/>
      <c r="C382" s="45"/>
      <c r="D382" s="46"/>
      <c r="E382" s="46"/>
      <c r="F382" s="46"/>
      <c r="G382" s="46"/>
      <c r="H382" s="46"/>
      <c r="I382" s="46"/>
      <c r="J382" s="46"/>
      <c r="K382" s="46"/>
      <c r="L382" s="46"/>
      <c r="M382" s="46"/>
      <c r="N382" s="46"/>
    </row>
    <row r="383" spans="2:14" hidden="1" outlineLevel="1">
      <c r="B383" s="44">
        <v>3</v>
      </c>
      <c r="C383" s="87" t="s">
        <v>92</v>
      </c>
      <c r="D383" s="87"/>
      <c r="E383" s="87"/>
      <c r="F383" s="87"/>
      <c r="G383" s="87"/>
      <c r="H383" s="87"/>
      <c r="I383" s="87"/>
      <c r="J383" s="87"/>
      <c r="K383" s="87"/>
      <c r="L383" s="87"/>
      <c r="M383" s="87"/>
      <c r="N383" s="87"/>
    </row>
    <row r="384" spans="2:14" hidden="1" outlineLevel="1">
      <c r="B384" s="44"/>
      <c r="C384" s="45"/>
      <c r="D384" s="46"/>
      <c r="E384" s="46"/>
      <c r="F384" s="46"/>
      <c r="G384" s="46"/>
      <c r="H384" s="46"/>
      <c r="I384" s="46"/>
      <c r="J384" s="46"/>
      <c r="K384" s="46"/>
      <c r="L384" s="46"/>
      <c r="M384" s="46"/>
      <c r="N384" s="46"/>
    </row>
    <row r="385" spans="2:26" hidden="1" outlineLevel="1">
      <c r="B385" s="44">
        <v>4</v>
      </c>
      <c r="C385" s="47" t="s">
        <v>93</v>
      </c>
      <c r="D385" s="46"/>
      <c r="E385" s="46"/>
      <c r="F385" s="46"/>
      <c r="G385" s="46"/>
      <c r="H385" s="46"/>
      <c r="I385" s="46"/>
      <c r="J385" s="46"/>
      <c r="K385" s="46"/>
      <c r="L385" s="46"/>
      <c r="M385" s="46"/>
      <c r="N385" s="46"/>
    </row>
    <row r="386" spans="2:26" hidden="1" outlineLevel="1">
      <c r="B386" s="44"/>
      <c r="C386" s="45"/>
      <c r="D386" s="46"/>
      <c r="E386" s="46"/>
      <c r="F386" s="46"/>
      <c r="G386" s="46"/>
      <c r="H386" s="46"/>
      <c r="I386" s="46"/>
      <c r="J386" s="46"/>
      <c r="K386" s="46"/>
      <c r="L386" s="46"/>
      <c r="M386" s="46"/>
      <c r="N386" s="46"/>
    </row>
    <row r="387" spans="2:26" hidden="1" outlineLevel="1">
      <c r="B387" s="44">
        <v>5</v>
      </c>
      <c r="C387" s="47" t="s">
        <v>94</v>
      </c>
      <c r="D387" s="46"/>
      <c r="E387" s="46"/>
      <c r="F387" s="46"/>
      <c r="G387" s="46"/>
      <c r="H387" s="46"/>
      <c r="I387" s="46"/>
      <c r="J387" s="46"/>
      <c r="K387" s="46"/>
      <c r="L387" s="46"/>
      <c r="M387" s="46"/>
      <c r="N387" s="46"/>
    </row>
    <row r="388" spans="2:26" hidden="1" outlineLevel="1">
      <c r="B388" s="44"/>
      <c r="C388" s="45"/>
      <c r="D388" s="46"/>
      <c r="E388" s="46"/>
      <c r="F388" s="46"/>
      <c r="G388" s="46"/>
      <c r="H388" s="46"/>
      <c r="I388" s="46"/>
      <c r="J388" s="46"/>
      <c r="K388" s="46"/>
      <c r="L388" s="46"/>
      <c r="M388" s="46"/>
      <c r="N388" s="46"/>
    </row>
    <row r="389" spans="2:26" hidden="1" outlineLevel="1">
      <c r="B389" s="44">
        <v>6</v>
      </c>
      <c r="C389" s="87" t="s">
        <v>95</v>
      </c>
      <c r="D389" s="87"/>
      <c r="E389" s="87"/>
      <c r="F389" s="87"/>
      <c r="G389" s="87"/>
      <c r="H389" s="87"/>
      <c r="I389" s="87"/>
      <c r="J389" s="87"/>
      <c r="K389" s="87"/>
      <c r="L389" s="87"/>
      <c r="M389" s="87"/>
      <c r="N389" s="87"/>
    </row>
    <row r="390" spans="2:26" hidden="1" outlineLevel="1">
      <c r="B390" s="46"/>
      <c r="C390" s="87"/>
      <c r="D390" s="87"/>
      <c r="E390" s="87"/>
      <c r="F390" s="87"/>
      <c r="G390" s="87"/>
      <c r="H390" s="87"/>
      <c r="I390" s="87"/>
      <c r="J390" s="87"/>
      <c r="K390" s="87"/>
      <c r="L390" s="87"/>
      <c r="M390" s="87"/>
      <c r="N390" s="87"/>
    </row>
    <row r="391" spans="2:26" hidden="1" outlineLevel="1">
      <c r="B391" s="46"/>
      <c r="C391" s="87"/>
      <c r="D391" s="87"/>
      <c r="E391" s="87"/>
      <c r="F391" s="87"/>
      <c r="G391" s="87"/>
      <c r="H391" s="87"/>
      <c r="I391" s="87"/>
      <c r="J391" s="87"/>
      <c r="K391" s="87"/>
      <c r="L391" s="87"/>
      <c r="M391" s="87"/>
      <c r="N391" s="87"/>
    </row>
    <row r="392" spans="2:26" hidden="1" outlineLevel="1"/>
    <row r="393" spans="2:26" collapsed="1"/>
    <row r="394" spans="2:26" ht="21">
      <c r="B394" s="88" t="s">
        <v>103</v>
      </c>
      <c r="C394" s="88"/>
      <c r="D394" s="88"/>
      <c r="E394" s="88"/>
      <c r="F394" s="88"/>
      <c r="G394" s="88"/>
      <c r="H394" s="88"/>
      <c r="I394" s="88"/>
      <c r="J394" s="88"/>
      <c r="K394" s="88"/>
      <c r="L394" s="88"/>
      <c r="M394" s="88"/>
      <c r="N394" s="88"/>
      <c r="P394" s="100" t="s">
        <v>104</v>
      </c>
      <c r="Q394" s="100"/>
      <c r="R394" s="100"/>
      <c r="S394" s="100"/>
      <c r="T394" s="100"/>
      <c r="U394" s="100"/>
      <c r="V394" s="100"/>
      <c r="W394" s="100"/>
      <c r="X394" s="100"/>
      <c r="Y394" s="100"/>
      <c r="Z394" s="100"/>
    </row>
    <row r="396" spans="2:26" ht="14.25">
      <c r="F396" s="7" t="s">
        <v>9</v>
      </c>
      <c r="G396" s="61" t="s">
        <v>10</v>
      </c>
      <c r="S396" s="7" t="s">
        <v>9</v>
      </c>
      <c r="T396" s="61" t="s">
        <v>10</v>
      </c>
    </row>
    <row r="397" spans="2:26" ht="15">
      <c r="F397" s="7" t="s">
        <v>11</v>
      </c>
      <c r="G397" s="93" t="s">
        <v>102</v>
      </c>
      <c r="H397" s="93"/>
      <c r="S397" s="7" t="s">
        <v>11</v>
      </c>
      <c r="T397" s="93" t="str">
        <f>G397</f>
        <v>1/1/27 - 12/31/27</v>
      </c>
      <c r="U397" s="93"/>
    </row>
    <row r="399" spans="2:26">
      <c r="E399" s="94" t="s">
        <v>13</v>
      </c>
      <c r="F399" s="95"/>
      <c r="G399" s="95"/>
      <c r="H399" s="96"/>
      <c r="J399" s="9"/>
      <c r="K399" s="10" t="s">
        <v>14</v>
      </c>
      <c r="L399" s="10"/>
      <c r="M399" s="11"/>
      <c r="S399" s="74" t="s">
        <v>15</v>
      </c>
      <c r="T399" s="74" t="s">
        <v>16</v>
      </c>
      <c r="U399" s="74" t="s">
        <v>17</v>
      </c>
      <c r="V399" s="74" t="s">
        <v>18</v>
      </c>
      <c r="W399" s="74" t="s">
        <v>19</v>
      </c>
      <c r="X399" s="74" t="s">
        <v>20</v>
      </c>
      <c r="Y399" s="74" t="s">
        <v>21</v>
      </c>
      <c r="Z399" s="74" t="s">
        <v>99</v>
      </c>
    </row>
    <row r="400" spans="2:26" ht="27">
      <c r="B400" s="12" t="s">
        <v>23</v>
      </c>
      <c r="C400" s="13" t="s">
        <v>24</v>
      </c>
      <c r="D400" s="14" t="s">
        <v>25</v>
      </c>
      <c r="E400" s="15" t="s">
        <v>26</v>
      </c>
      <c r="F400" s="16" t="s">
        <v>27</v>
      </c>
      <c r="G400" s="16" t="s">
        <v>28</v>
      </c>
      <c r="H400" s="12" t="s">
        <v>29</v>
      </c>
      <c r="I400" s="17"/>
      <c r="J400" s="18" t="s">
        <v>26</v>
      </c>
      <c r="K400" s="16" t="s">
        <v>30</v>
      </c>
      <c r="L400" s="16" t="s">
        <v>28</v>
      </c>
      <c r="M400" s="12" t="s">
        <v>29</v>
      </c>
      <c r="N400" s="12" t="s">
        <v>31</v>
      </c>
      <c r="P400" s="75" t="s">
        <v>32</v>
      </c>
      <c r="Q400" s="75" t="s">
        <v>33</v>
      </c>
      <c r="R400" s="75" t="s">
        <v>34</v>
      </c>
      <c r="S400" s="76" t="s">
        <v>35</v>
      </c>
      <c r="T400" s="76" t="s">
        <v>36</v>
      </c>
      <c r="U400" s="76" t="s">
        <v>37</v>
      </c>
      <c r="V400" s="76" t="s">
        <v>38</v>
      </c>
      <c r="W400" s="76" t="s">
        <v>39</v>
      </c>
      <c r="X400" s="76" t="s">
        <v>40</v>
      </c>
      <c r="Y400" s="76" t="s">
        <v>41</v>
      </c>
      <c r="Z400" s="76" t="s">
        <v>42</v>
      </c>
    </row>
    <row r="401" spans="2:26" ht="15" hidden="1" customHeight="1" outlineLevel="1">
      <c r="B401" s="59">
        <v>12</v>
      </c>
      <c r="C401" s="20">
        <v>1610</v>
      </c>
      <c r="D401" s="21" t="s">
        <v>43</v>
      </c>
      <c r="E401" s="62"/>
      <c r="F401" s="62"/>
      <c r="G401" s="66"/>
      <c r="H401" s="63"/>
      <c r="I401" s="24"/>
      <c r="J401" s="62"/>
      <c r="K401" s="62"/>
      <c r="L401" s="66"/>
      <c r="M401" s="63"/>
      <c r="N401" s="25"/>
      <c r="P401" s="59">
        <v>12</v>
      </c>
      <c r="Q401" s="20">
        <v>1610</v>
      </c>
      <c r="R401" s="21" t="s">
        <v>43</v>
      </c>
      <c r="S401" s="62"/>
      <c r="T401" s="78"/>
      <c r="U401" s="62"/>
      <c r="V401" s="62"/>
      <c r="W401" s="62"/>
      <c r="X401" s="81"/>
      <c r="Y401" s="80"/>
      <c r="Z401" s="79"/>
    </row>
    <row r="402" spans="2:26" ht="25.5" hidden="1" customHeight="1" outlineLevel="1">
      <c r="B402" s="59">
        <v>12</v>
      </c>
      <c r="C402" s="20">
        <v>1611</v>
      </c>
      <c r="D402" s="21" t="s">
        <v>44</v>
      </c>
      <c r="E402" s="62"/>
      <c r="F402" s="62"/>
      <c r="G402" s="66"/>
      <c r="H402" s="63"/>
      <c r="I402" s="27"/>
      <c r="J402" s="62"/>
      <c r="K402" s="62"/>
      <c r="L402" s="66"/>
      <c r="M402" s="63"/>
      <c r="N402" s="25"/>
      <c r="P402" s="59">
        <v>12</v>
      </c>
      <c r="Q402" s="20">
        <v>1611</v>
      </c>
      <c r="R402" s="21" t="s">
        <v>44</v>
      </c>
      <c r="S402" s="62"/>
      <c r="T402" s="78"/>
      <c r="U402" s="62"/>
      <c r="V402" s="62"/>
      <c r="W402" s="62"/>
      <c r="X402" s="81"/>
      <c r="Y402" s="80"/>
      <c r="Z402" s="79"/>
    </row>
    <row r="403" spans="2:26" ht="25.5" hidden="1" customHeight="1" outlineLevel="1">
      <c r="B403" s="59" t="s">
        <v>45</v>
      </c>
      <c r="C403" s="20">
        <v>1612</v>
      </c>
      <c r="D403" s="21" t="s">
        <v>46</v>
      </c>
      <c r="E403" s="62"/>
      <c r="F403" s="62"/>
      <c r="G403" s="66"/>
      <c r="H403" s="63"/>
      <c r="I403" s="27"/>
      <c r="J403" s="62"/>
      <c r="K403" s="62"/>
      <c r="L403" s="66"/>
      <c r="M403" s="63"/>
      <c r="N403" s="25"/>
      <c r="P403" s="59" t="s">
        <v>45</v>
      </c>
      <c r="Q403" s="20">
        <v>1612</v>
      </c>
      <c r="R403" s="21" t="s">
        <v>46</v>
      </c>
      <c r="S403" s="62"/>
      <c r="T403" s="78"/>
      <c r="U403" s="62"/>
      <c r="V403" s="62"/>
      <c r="W403" s="62"/>
      <c r="X403" s="81"/>
      <c r="Y403" s="80"/>
      <c r="Z403" s="79"/>
    </row>
    <row r="404" spans="2:26" ht="15" hidden="1" customHeight="1" outlineLevel="1">
      <c r="B404" s="59"/>
      <c r="C404" s="20">
        <v>1665</v>
      </c>
      <c r="D404" s="21" t="s">
        <v>47</v>
      </c>
      <c r="E404" s="62"/>
      <c r="F404" s="62"/>
      <c r="G404" s="66"/>
      <c r="H404" s="63"/>
      <c r="I404" s="27"/>
      <c r="J404" s="62"/>
      <c r="K404" s="62"/>
      <c r="L404" s="66"/>
      <c r="M404" s="63"/>
      <c r="N404" s="25"/>
      <c r="P404" s="59"/>
      <c r="Q404" s="20">
        <v>1665</v>
      </c>
      <c r="R404" s="21" t="s">
        <v>47</v>
      </c>
      <c r="S404" s="62"/>
      <c r="T404" s="78"/>
      <c r="U404" s="62"/>
      <c r="V404" s="62"/>
      <c r="W404" s="62"/>
      <c r="X404" s="81"/>
      <c r="Y404" s="80"/>
      <c r="Z404" s="79"/>
    </row>
    <row r="405" spans="2:26" ht="15" hidden="1" customHeight="1" outlineLevel="1">
      <c r="B405" s="59"/>
      <c r="C405" s="20">
        <v>1675</v>
      </c>
      <c r="D405" s="21" t="s">
        <v>48</v>
      </c>
      <c r="E405" s="62"/>
      <c r="F405" s="62"/>
      <c r="G405" s="66"/>
      <c r="H405" s="63"/>
      <c r="I405" s="27"/>
      <c r="J405" s="62"/>
      <c r="K405" s="62"/>
      <c r="L405" s="66"/>
      <c r="M405" s="63"/>
      <c r="N405" s="25"/>
      <c r="P405" s="59"/>
      <c r="Q405" s="20">
        <v>1675</v>
      </c>
      <c r="R405" s="21" t="s">
        <v>48</v>
      </c>
      <c r="S405" s="62"/>
      <c r="T405" s="78"/>
      <c r="U405" s="62"/>
      <c r="V405" s="62"/>
      <c r="W405" s="62"/>
      <c r="X405" s="81"/>
      <c r="Y405" s="80"/>
      <c r="Z405" s="79"/>
    </row>
    <row r="406" spans="2:26" ht="15" hidden="1" customHeight="1" outlineLevel="1">
      <c r="B406" s="59" t="s">
        <v>49</v>
      </c>
      <c r="C406" s="28">
        <v>1615</v>
      </c>
      <c r="D406" s="21" t="s">
        <v>50</v>
      </c>
      <c r="E406" s="62"/>
      <c r="F406" s="62"/>
      <c r="G406" s="66"/>
      <c r="H406" s="63"/>
      <c r="I406" s="27"/>
      <c r="J406" s="62"/>
      <c r="K406" s="62"/>
      <c r="L406" s="66"/>
      <c r="M406" s="63"/>
      <c r="N406" s="25"/>
      <c r="P406" s="59" t="s">
        <v>49</v>
      </c>
      <c r="Q406" s="28">
        <v>1615</v>
      </c>
      <c r="R406" s="21" t="s">
        <v>50</v>
      </c>
      <c r="S406" s="62"/>
      <c r="T406" s="78"/>
      <c r="U406" s="62"/>
      <c r="V406" s="62"/>
      <c r="W406" s="62"/>
      <c r="X406" s="81"/>
      <c r="Y406" s="80"/>
      <c r="Z406" s="79"/>
    </row>
    <row r="407" spans="2:26" ht="15" hidden="1" customHeight="1" outlineLevel="1">
      <c r="B407" s="59">
        <v>1</v>
      </c>
      <c r="C407" s="28">
        <v>1620</v>
      </c>
      <c r="D407" s="21" t="s">
        <v>51</v>
      </c>
      <c r="E407" s="62"/>
      <c r="F407" s="62"/>
      <c r="G407" s="66"/>
      <c r="H407" s="63"/>
      <c r="I407" s="27"/>
      <c r="J407" s="62"/>
      <c r="K407" s="62"/>
      <c r="L407" s="66"/>
      <c r="M407" s="63"/>
      <c r="N407" s="25"/>
      <c r="P407" s="59">
        <v>1</v>
      </c>
      <c r="Q407" s="28">
        <v>1620</v>
      </c>
      <c r="R407" s="21" t="s">
        <v>51</v>
      </c>
      <c r="S407" s="62"/>
      <c r="T407" s="78"/>
      <c r="U407" s="62"/>
      <c r="V407" s="62"/>
      <c r="W407" s="62"/>
      <c r="X407" s="81"/>
      <c r="Y407" s="80"/>
      <c r="Z407" s="79"/>
    </row>
    <row r="408" spans="2:26" collapsed="1">
      <c r="B408" s="59" t="s">
        <v>49</v>
      </c>
      <c r="C408" s="20">
        <v>1705</v>
      </c>
      <c r="D408" s="21" t="s">
        <v>50</v>
      </c>
      <c r="E408" s="69"/>
      <c r="F408" s="69"/>
      <c r="G408" s="70"/>
      <c r="H408" s="71"/>
      <c r="I408" s="27"/>
      <c r="J408" s="69"/>
      <c r="K408" s="69"/>
      <c r="L408" s="70"/>
      <c r="M408" s="71"/>
      <c r="N408" s="25"/>
      <c r="P408" s="59" t="s">
        <v>49</v>
      </c>
      <c r="Q408" s="20">
        <v>1705</v>
      </c>
      <c r="R408" s="21" t="s">
        <v>50</v>
      </c>
      <c r="S408" s="69"/>
      <c r="T408" s="83"/>
      <c r="U408" s="69"/>
      <c r="V408" s="69"/>
      <c r="W408" s="69"/>
      <c r="X408" s="84"/>
      <c r="Y408" s="85"/>
      <c r="Z408" s="86"/>
    </row>
    <row r="409" spans="2:26">
      <c r="B409" s="59">
        <v>14.1</v>
      </c>
      <c r="C409" s="28">
        <v>1706</v>
      </c>
      <c r="D409" s="21" t="s">
        <v>52</v>
      </c>
      <c r="E409" s="69">
        <f>H332</f>
        <v>35093797.786435612</v>
      </c>
      <c r="F409" s="69"/>
      <c r="G409" s="70"/>
      <c r="H409" s="71">
        <f t="shared" ref="H409" si="80">E409+F409+G409</f>
        <v>35093797.786435612</v>
      </c>
      <c r="I409" s="27"/>
      <c r="J409" s="69">
        <f>M332</f>
        <v>1666955.3948556916</v>
      </c>
      <c r="K409" s="69">
        <f>Z409</f>
        <v>350937.97786435613</v>
      </c>
      <c r="L409" s="70"/>
      <c r="M409" s="71">
        <f t="shared" ref="M409" si="81">J409+K409-L409</f>
        <v>2017893.3727200478</v>
      </c>
      <c r="N409" s="25">
        <f t="shared" ref="N409" si="82">H409-M409</f>
        <v>33075904.413715564</v>
      </c>
      <c r="P409" s="59">
        <v>14.1</v>
      </c>
      <c r="Q409" s="28">
        <v>1706</v>
      </c>
      <c r="R409" s="21" t="s">
        <v>52</v>
      </c>
      <c r="S409" s="69">
        <f>E409</f>
        <v>35093797.786435612</v>
      </c>
      <c r="T409" s="83"/>
      <c r="U409" s="69">
        <f t="shared" ref="U409" si="83">S409-T409</f>
        <v>35093797.786435612</v>
      </c>
      <c r="V409" s="69"/>
      <c r="W409" s="69">
        <f t="shared" ref="W409" si="84">U409+(V409/2)</f>
        <v>35093797.786435612</v>
      </c>
      <c r="X409" s="84">
        <v>100</v>
      </c>
      <c r="Y409" s="85">
        <f t="shared" ref="Y409:Y413" si="85">1/X409</f>
        <v>0.01</v>
      </c>
      <c r="Z409" s="69">
        <f>W409*Y409</f>
        <v>350937.97786435613</v>
      </c>
    </row>
    <row r="410" spans="2:26">
      <c r="B410" s="59">
        <v>1</v>
      </c>
      <c r="C410" s="20">
        <v>1708</v>
      </c>
      <c r="D410" s="21" t="s">
        <v>51</v>
      </c>
      <c r="E410" s="69"/>
      <c r="F410" s="69"/>
      <c r="G410" s="70"/>
      <c r="H410" s="71"/>
      <c r="I410" s="27"/>
      <c r="J410" s="69"/>
      <c r="K410" s="69"/>
      <c r="L410" s="70"/>
      <c r="M410" s="71"/>
      <c r="N410" s="25"/>
      <c r="P410" s="59">
        <v>1</v>
      </c>
      <c r="Q410" s="20">
        <v>1708</v>
      </c>
      <c r="R410" s="21" t="s">
        <v>51</v>
      </c>
      <c r="S410" s="69"/>
      <c r="T410" s="83"/>
      <c r="U410" s="69"/>
      <c r="V410" s="69"/>
      <c r="W410" s="69"/>
      <c r="X410" s="84"/>
      <c r="Y410" s="85"/>
      <c r="Z410" s="86"/>
    </row>
    <row r="411" spans="2:26" ht="15" customHeight="1">
      <c r="B411" s="59">
        <v>47</v>
      </c>
      <c r="C411" s="20">
        <v>1715</v>
      </c>
      <c r="D411" s="21" t="s">
        <v>53</v>
      </c>
      <c r="E411" s="69"/>
      <c r="F411" s="69"/>
      <c r="G411" s="70"/>
      <c r="H411" s="71"/>
      <c r="I411" s="27"/>
      <c r="J411" s="69"/>
      <c r="K411" s="69"/>
      <c r="L411" s="70"/>
      <c r="M411" s="71"/>
      <c r="N411" s="25"/>
      <c r="P411" s="59">
        <v>47</v>
      </c>
      <c r="Q411" s="20">
        <v>1715</v>
      </c>
      <c r="R411" s="21" t="s">
        <v>53</v>
      </c>
      <c r="S411" s="69"/>
      <c r="T411" s="83"/>
      <c r="U411" s="69"/>
      <c r="V411" s="69"/>
      <c r="W411" s="69"/>
      <c r="X411" s="84"/>
      <c r="Y411" s="85"/>
      <c r="Z411" s="86"/>
    </row>
    <row r="412" spans="2:26">
      <c r="B412" s="59">
        <v>47</v>
      </c>
      <c r="C412" s="20">
        <v>1720</v>
      </c>
      <c r="D412" s="21" t="s">
        <v>54</v>
      </c>
      <c r="E412" s="69">
        <f>H335</f>
        <v>580716342.66341126</v>
      </c>
      <c r="F412" s="69">
        <v>200000</v>
      </c>
      <c r="G412" s="70"/>
      <c r="H412" s="71">
        <f t="shared" ref="H412:H413" si="86">E412+F412+G412</f>
        <v>580916342.66341126</v>
      </c>
      <c r="I412" s="27"/>
      <c r="J412" s="69">
        <f>M335</f>
        <v>30585056.973902259</v>
      </c>
      <c r="K412" s="69">
        <f>Z412</f>
        <v>6453514.9184823474</v>
      </c>
      <c r="L412" s="70"/>
      <c r="M412" s="71">
        <f t="shared" ref="M412:M413" si="87">J412+K412-L412</f>
        <v>37038571.892384604</v>
      </c>
      <c r="N412" s="25">
        <f t="shared" ref="N412:N413" si="88">H412-M412</f>
        <v>543877770.77102661</v>
      </c>
      <c r="P412" s="59">
        <v>47</v>
      </c>
      <c r="Q412" s="20">
        <v>1720</v>
      </c>
      <c r="R412" s="21" t="s">
        <v>54</v>
      </c>
      <c r="S412" s="69">
        <f>E412</f>
        <v>580716342.66341126</v>
      </c>
      <c r="T412" s="83"/>
      <c r="U412" s="69">
        <f t="shared" ref="U412:U413" si="89">S412-T412</f>
        <v>580716342.66341126</v>
      </c>
      <c r="V412" s="69">
        <f>F412</f>
        <v>200000</v>
      </c>
      <c r="W412" s="69">
        <f t="shared" ref="W412:W413" si="90">U412+(V412/2)</f>
        <v>580816342.66341126</v>
      </c>
      <c r="X412" s="84">
        <v>90</v>
      </c>
      <c r="Y412" s="85">
        <f t="shared" si="85"/>
        <v>1.1111111111111112E-2</v>
      </c>
      <c r="Z412" s="69">
        <f>W412*Y412</f>
        <v>6453514.9184823474</v>
      </c>
    </row>
    <row r="413" spans="2:26">
      <c r="B413" s="59">
        <v>47</v>
      </c>
      <c r="C413" s="20">
        <v>1730</v>
      </c>
      <c r="D413" s="21" t="s">
        <v>55</v>
      </c>
      <c r="E413" s="69">
        <f>H336</f>
        <v>161608341.70781192</v>
      </c>
      <c r="F413" s="69"/>
      <c r="G413" s="70"/>
      <c r="H413" s="71">
        <f t="shared" si="86"/>
        <v>161608341.70781192</v>
      </c>
      <c r="I413" s="27"/>
      <c r="J413" s="69">
        <f>M336</f>
        <v>11803833.490013076</v>
      </c>
      <c r="K413" s="69">
        <f>Z413</f>
        <v>2485017.5768448585</v>
      </c>
      <c r="L413" s="70"/>
      <c r="M413" s="71">
        <f t="shared" si="87"/>
        <v>14288851.066857934</v>
      </c>
      <c r="N413" s="25">
        <f t="shared" si="88"/>
        <v>147319490.64095399</v>
      </c>
      <c r="P413" s="59">
        <v>47</v>
      </c>
      <c r="Q413" s="20">
        <v>1730</v>
      </c>
      <c r="R413" s="21" t="s">
        <v>55</v>
      </c>
      <c r="S413" s="69">
        <f>E413</f>
        <v>161608341.70781192</v>
      </c>
      <c r="T413" s="83"/>
      <c r="U413" s="69">
        <f t="shared" si="89"/>
        <v>161608341.70781192</v>
      </c>
      <c r="V413" s="69"/>
      <c r="W413" s="69">
        <f t="shared" si="90"/>
        <v>161608341.70781192</v>
      </c>
      <c r="X413" s="84">
        <v>65.033077920116966</v>
      </c>
      <c r="Y413" s="85">
        <f t="shared" si="85"/>
        <v>1.5376790273225952E-2</v>
      </c>
      <c r="Z413" s="69">
        <f>W413*Y413</f>
        <v>2485017.5768448585</v>
      </c>
    </row>
    <row r="414" spans="2:26" ht="15" customHeight="1">
      <c r="B414" s="59">
        <v>47</v>
      </c>
      <c r="C414" s="20">
        <v>1735</v>
      </c>
      <c r="D414" s="21" t="s">
        <v>56</v>
      </c>
      <c r="E414" s="69"/>
      <c r="F414" s="69"/>
      <c r="G414" s="70"/>
      <c r="H414" s="71"/>
      <c r="I414" s="27"/>
      <c r="J414" s="69"/>
      <c r="K414" s="69"/>
      <c r="L414" s="70"/>
      <c r="M414" s="71"/>
      <c r="N414" s="25"/>
      <c r="P414" s="59">
        <v>47</v>
      </c>
      <c r="Q414" s="20">
        <v>1735</v>
      </c>
      <c r="R414" s="21" t="s">
        <v>56</v>
      </c>
      <c r="S414" s="69"/>
      <c r="T414" s="83"/>
      <c r="U414" s="69"/>
      <c r="V414" s="69"/>
      <c r="W414" s="69"/>
      <c r="X414" s="84"/>
      <c r="Y414" s="85"/>
      <c r="Z414" s="86"/>
    </row>
    <row r="415" spans="2:26" ht="15" customHeight="1">
      <c r="B415" s="59">
        <v>47</v>
      </c>
      <c r="C415" s="20">
        <v>1740</v>
      </c>
      <c r="D415" s="21" t="s">
        <v>57</v>
      </c>
      <c r="E415" s="69"/>
      <c r="F415" s="69"/>
      <c r="G415" s="70"/>
      <c r="H415" s="71"/>
      <c r="I415" s="27"/>
      <c r="J415" s="69"/>
      <c r="K415" s="69"/>
      <c r="L415" s="70"/>
      <c r="M415" s="71"/>
      <c r="N415" s="25"/>
      <c r="P415" s="59">
        <v>47</v>
      </c>
      <c r="Q415" s="20">
        <v>1740</v>
      </c>
      <c r="R415" s="21" t="s">
        <v>57</v>
      </c>
      <c r="S415" s="69"/>
      <c r="T415" s="83"/>
      <c r="U415" s="69"/>
      <c r="V415" s="69"/>
      <c r="W415" s="69"/>
      <c r="X415" s="84"/>
      <c r="Y415" s="85"/>
      <c r="Z415" s="86"/>
    </row>
    <row r="416" spans="2:26">
      <c r="B416" s="59">
        <v>17</v>
      </c>
      <c r="C416" s="20">
        <v>1745</v>
      </c>
      <c r="D416" s="21" t="s">
        <v>58</v>
      </c>
      <c r="E416" s="69"/>
      <c r="F416" s="69"/>
      <c r="G416" s="70"/>
      <c r="H416" s="71"/>
      <c r="I416" s="27"/>
      <c r="J416" s="69"/>
      <c r="K416" s="69"/>
      <c r="L416" s="70"/>
      <c r="M416" s="71"/>
      <c r="N416" s="25"/>
      <c r="P416" s="59">
        <v>17</v>
      </c>
      <c r="Q416" s="20">
        <v>1745</v>
      </c>
      <c r="R416" s="21" t="s">
        <v>58</v>
      </c>
      <c r="S416" s="69"/>
      <c r="T416" s="83"/>
      <c r="U416" s="69"/>
      <c r="V416" s="69"/>
      <c r="W416" s="69"/>
      <c r="X416" s="84"/>
      <c r="Y416" s="85"/>
      <c r="Z416" s="86"/>
    </row>
    <row r="417" spans="2:26" ht="15" hidden="1" customHeight="1" outlineLevel="1">
      <c r="B417" s="59">
        <v>47</v>
      </c>
      <c r="C417" s="20">
        <v>1830</v>
      </c>
      <c r="D417" s="21" t="s">
        <v>59</v>
      </c>
      <c r="E417" s="69"/>
      <c r="F417" s="69"/>
      <c r="G417" s="70"/>
      <c r="H417" s="71"/>
      <c r="I417" s="27"/>
      <c r="J417" s="69"/>
      <c r="K417" s="69"/>
      <c r="L417" s="70"/>
      <c r="M417" s="71"/>
      <c r="N417" s="25"/>
      <c r="P417" s="59">
        <v>47</v>
      </c>
      <c r="Q417" s="20">
        <v>1830</v>
      </c>
      <c r="R417" s="21" t="s">
        <v>59</v>
      </c>
      <c r="S417" s="62"/>
      <c r="T417" s="78"/>
      <c r="U417" s="62"/>
      <c r="V417" s="62"/>
      <c r="W417" s="62"/>
      <c r="X417" s="81"/>
      <c r="Y417" s="80"/>
      <c r="Z417" s="79"/>
    </row>
    <row r="418" spans="2:26" ht="50.1" hidden="1" customHeight="1" outlineLevel="1">
      <c r="B418" s="59">
        <v>47</v>
      </c>
      <c r="C418" s="20">
        <v>1835</v>
      </c>
      <c r="D418" s="21" t="s">
        <v>60</v>
      </c>
      <c r="E418" s="69"/>
      <c r="F418" s="69"/>
      <c r="G418" s="70"/>
      <c r="H418" s="71"/>
      <c r="I418" s="27"/>
      <c r="J418" s="69"/>
      <c r="K418" s="69"/>
      <c r="L418" s="70"/>
      <c r="M418" s="71"/>
      <c r="N418" s="25"/>
      <c r="P418" s="59">
        <v>47</v>
      </c>
      <c r="Q418" s="20">
        <v>1835</v>
      </c>
      <c r="R418" s="21" t="s">
        <v>60</v>
      </c>
      <c r="S418" s="62"/>
      <c r="T418" s="78"/>
      <c r="U418" s="62"/>
      <c r="V418" s="62"/>
      <c r="W418" s="62"/>
      <c r="X418" s="81"/>
      <c r="Y418" s="80"/>
      <c r="Z418" s="79"/>
    </row>
    <row r="419" spans="2:26" ht="15" hidden="1" customHeight="1" outlineLevel="1">
      <c r="B419" s="59" t="s">
        <v>49</v>
      </c>
      <c r="C419" s="20">
        <v>1905</v>
      </c>
      <c r="D419" s="21" t="s">
        <v>50</v>
      </c>
      <c r="E419" s="69"/>
      <c r="F419" s="69"/>
      <c r="G419" s="70"/>
      <c r="H419" s="71"/>
      <c r="I419" s="27"/>
      <c r="J419" s="69"/>
      <c r="K419" s="69"/>
      <c r="L419" s="70"/>
      <c r="M419" s="71"/>
      <c r="N419" s="25"/>
      <c r="P419" s="59" t="s">
        <v>49</v>
      </c>
      <c r="Q419" s="20">
        <v>1905</v>
      </c>
      <c r="R419" s="21" t="s">
        <v>50</v>
      </c>
      <c r="S419" s="62"/>
      <c r="T419" s="78"/>
      <c r="U419" s="62"/>
      <c r="V419" s="62"/>
      <c r="W419" s="62"/>
      <c r="X419" s="81"/>
      <c r="Y419" s="80"/>
      <c r="Z419" s="79"/>
    </row>
    <row r="420" spans="2:26" ht="15" hidden="1" customHeight="1" outlineLevel="1">
      <c r="B420" s="59">
        <v>47</v>
      </c>
      <c r="C420" s="20">
        <v>1908</v>
      </c>
      <c r="D420" s="21" t="s">
        <v>61</v>
      </c>
      <c r="E420" s="69"/>
      <c r="F420" s="69"/>
      <c r="G420" s="70"/>
      <c r="H420" s="71"/>
      <c r="I420" s="27"/>
      <c r="J420" s="69"/>
      <c r="K420" s="69"/>
      <c r="L420" s="70"/>
      <c r="M420" s="71"/>
      <c r="N420" s="25"/>
      <c r="P420" s="59">
        <v>47</v>
      </c>
      <c r="Q420" s="20">
        <v>1908</v>
      </c>
      <c r="R420" s="21" t="s">
        <v>61</v>
      </c>
      <c r="S420" s="62"/>
      <c r="T420" s="78"/>
      <c r="U420" s="62"/>
      <c r="V420" s="62"/>
      <c r="W420" s="62"/>
      <c r="X420" s="81"/>
      <c r="Y420" s="80"/>
      <c r="Z420" s="79"/>
    </row>
    <row r="421" spans="2:26" ht="15" hidden="1" customHeight="1" outlineLevel="1">
      <c r="B421" s="59">
        <v>13</v>
      </c>
      <c r="C421" s="20">
        <v>1910</v>
      </c>
      <c r="D421" s="21" t="s">
        <v>62</v>
      </c>
      <c r="E421" s="69"/>
      <c r="F421" s="69"/>
      <c r="G421" s="70"/>
      <c r="H421" s="71"/>
      <c r="I421" s="27"/>
      <c r="J421" s="69"/>
      <c r="K421" s="69"/>
      <c r="L421" s="70"/>
      <c r="M421" s="71"/>
      <c r="N421" s="25"/>
      <c r="P421" s="59">
        <v>13</v>
      </c>
      <c r="Q421" s="20">
        <v>1910</v>
      </c>
      <c r="R421" s="21" t="s">
        <v>62</v>
      </c>
      <c r="S421" s="62"/>
      <c r="T421" s="78"/>
      <c r="U421" s="62"/>
      <c r="V421" s="62"/>
      <c r="W421" s="62"/>
      <c r="X421" s="81"/>
      <c r="Y421" s="80"/>
      <c r="Z421" s="79"/>
    </row>
    <row r="422" spans="2:26" ht="15" hidden="1" customHeight="1" outlineLevel="1">
      <c r="B422" s="59">
        <v>8</v>
      </c>
      <c r="C422" s="20">
        <v>1915</v>
      </c>
      <c r="D422" s="21" t="s">
        <v>63</v>
      </c>
      <c r="E422" s="69"/>
      <c r="F422" s="69"/>
      <c r="G422" s="70"/>
      <c r="H422" s="71"/>
      <c r="I422" s="27"/>
      <c r="J422" s="69"/>
      <c r="K422" s="69"/>
      <c r="L422" s="70"/>
      <c r="M422" s="71"/>
      <c r="N422" s="25"/>
      <c r="P422" s="59">
        <v>8</v>
      </c>
      <c r="Q422" s="20">
        <v>1915</v>
      </c>
      <c r="R422" s="21" t="s">
        <v>63</v>
      </c>
      <c r="S422" s="62"/>
      <c r="T422" s="78"/>
      <c r="U422" s="62"/>
      <c r="V422" s="62"/>
      <c r="W422" s="62"/>
      <c r="X422" s="81"/>
      <c r="Y422" s="80"/>
      <c r="Z422" s="79"/>
    </row>
    <row r="423" spans="2:26" ht="15" hidden="1" customHeight="1" outlineLevel="1">
      <c r="B423" s="59">
        <v>10</v>
      </c>
      <c r="C423" s="20">
        <v>1920</v>
      </c>
      <c r="D423" s="21" t="s">
        <v>64</v>
      </c>
      <c r="E423" s="69"/>
      <c r="F423" s="69"/>
      <c r="G423" s="70"/>
      <c r="H423" s="71"/>
      <c r="I423" s="27"/>
      <c r="J423" s="69"/>
      <c r="K423" s="69"/>
      <c r="L423" s="70"/>
      <c r="M423" s="71"/>
      <c r="N423" s="25"/>
      <c r="P423" s="59">
        <v>10</v>
      </c>
      <c r="Q423" s="20">
        <v>1920</v>
      </c>
      <c r="R423" s="21" t="s">
        <v>64</v>
      </c>
      <c r="S423" s="62"/>
      <c r="T423" s="78"/>
      <c r="U423" s="62"/>
      <c r="V423" s="62"/>
      <c r="W423" s="62"/>
      <c r="X423" s="81"/>
      <c r="Y423" s="80"/>
      <c r="Z423" s="79"/>
    </row>
    <row r="424" spans="2:26" ht="15" hidden="1" customHeight="1" outlineLevel="1">
      <c r="B424" s="59">
        <v>50</v>
      </c>
      <c r="C424" s="28">
        <v>1925</v>
      </c>
      <c r="D424" s="21" t="s">
        <v>65</v>
      </c>
      <c r="E424" s="69"/>
      <c r="F424" s="69"/>
      <c r="G424" s="70"/>
      <c r="H424" s="71"/>
      <c r="I424" s="27"/>
      <c r="J424" s="69"/>
      <c r="K424" s="69"/>
      <c r="L424" s="70"/>
      <c r="M424" s="71"/>
      <c r="N424" s="25"/>
      <c r="P424" s="59">
        <v>50</v>
      </c>
      <c r="Q424" s="28">
        <v>1925</v>
      </c>
      <c r="R424" s="21" t="s">
        <v>65</v>
      </c>
      <c r="S424" s="62"/>
      <c r="T424" s="78"/>
      <c r="U424" s="62"/>
      <c r="V424" s="62"/>
      <c r="W424" s="62"/>
      <c r="X424" s="81"/>
      <c r="Y424" s="80"/>
      <c r="Z424" s="79"/>
    </row>
    <row r="425" spans="2:26" ht="15" hidden="1" customHeight="1" outlineLevel="1">
      <c r="B425" s="59">
        <v>10</v>
      </c>
      <c r="C425" s="20">
        <v>1930</v>
      </c>
      <c r="D425" s="21" t="s">
        <v>66</v>
      </c>
      <c r="E425" s="69"/>
      <c r="F425" s="69"/>
      <c r="G425" s="70"/>
      <c r="H425" s="71"/>
      <c r="I425" s="27"/>
      <c r="J425" s="69"/>
      <c r="K425" s="69"/>
      <c r="L425" s="70"/>
      <c r="M425" s="71"/>
      <c r="N425" s="25"/>
      <c r="P425" s="59">
        <v>10</v>
      </c>
      <c r="Q425" s="20">
        <v>1930</v>
      </c>
      <c r="R425" s="21" t="s">
        <v>66</v>
      </c>
      <c r="S425" s="62"/>
      <c r="T425" s="78"/>
      <c r="U425" s="62"/>
      <c r="V425" s="62"/>
      <c r="W425" s="62"/>
      <c r="X425" s="81"/>
      <c r="Y425" s="80"/>
      <c r="Z425" s="79"/>
    </row>
    <row r="426" spans="2:26" ht="15" hidden="1" customHeight="1" outlineLevel="1">
      <c r="B426" s="59">
        <v>8</v>
      </c>
      <c r="C426" s="20">
        <v>1935</v>
      </c>
      <c r="D426" s="21" t="s">
        <v>67</v>
      </c>
      <c r="E426" s="69"/>
      <c r="F426" s="69"/>
      <c r="G426" s="70"/>
      <c r="H426" s="71"/>
      <c r="I426" s="27"/>
      <c r="J426" s="69"/>
      <c r="K426" s="69"/>
      <c r="L426" s="70"/>
      <c r="M426" s="71"/>
      <c r="N426" s="25"/>
      <c r="P426" s="59">
        <v>8</v>
      </c>
      <c r="Q426" s="20">
        <v>1935</v>
      </c>
      <c r="R426" s="21" t="s">
        <v>67</v>
      </c>
      <c r="S426" s="62"/>
      <c r="T426" s="78"/>
      <c r="U426" s="62"/>
      <c r="V426" s="62"/>
      <c r="W426" s="62"/>
      <c r="X426" s="81"/>
      <c r="Y426" s="80"/>
      <c r="Z426" s="79"/>
    </row>
    <row r="427" spans="2:26" ht="15" hidden="1" customHeight="1" outlineLevel="1">
      <c r="B427" s="59">
        <v>8</v>
      </c>
      <c r="C427" s="20">
        <v>1940</v>
      </c>
      <c r="D427" s="21" t="s">
        <v>68</v>
      </c>
      <c r="E427" s="69"/>
      <c r="F427" s="69"/>
      <c r="G427" s="70"/>
      <c r="H427" s="71"/>
      <c r="I427" s="27"/>
      <c r="J427" s="69"/>
      <c r="K427" s="69"/>
      <c r="L427" s="70"/>
      <c r="M427" s="71"/>
      <c r="N427" s="25"/>
      <c r="P427" s="59">
        <v>8</v>
      </c>
      <c r="Q427" s="20">
        <v>1940</v>
      </c>
      <c r="R427" s="21" t="s">
        <v>68</v>
      </c>
      <c r="S427" s="62"/>
      <c r="T427" s="78"/>
      <c r="U427" s="62"/>
      <c r="V427" s="62"/>
      <c r="W427" s="62"/>
      <c r="X427" s="81"/>
      <c r="Y427" s="80"/>
      <c r="Z427" s="79"/>
    </row>
    <row r="428" spans="2:26" ht="15" hidden="1" customHeight="1" outlineLevel="1">
      <c r="B428" s="59">
        <v>8</v>
      </c>
      <c r="C428" s="20">
        <v>1945</v>
      </c>
      <c r="D428" s="21" t="s">
        <v>69</v>
      </c>
      <c r="E428" s="69"/>
      <c r="F428" s="69"/>
      <c r="G428" s="70"/>
      <c r="H428" s="71"/>
      <c r="I428" s="27"/>
      <c r="J428" s="69"/>
      <c r="K428" s="69"/>
      <c r="L428" s="70"/>
      <c r="M428" s="71"/>
      <c r="N428" s="25"/>
      <c r="P428" s="59">
        <v>8</v>
      </c>
      <c r="Q428" s="20">
        <v>1945</v>
      </c>
      <c r="R428" s="21" t="s">
        <v>69</v>
      </c>
      <c r="S428" s="62"/>
      <c r="T428" s="78"/>
      <c r="U428" s="62"/>
      <c r="V428" s="62"/>
      <c r="W428" s="62"/>
      <c r="X428" s="81"/>
      <c r="Y428" s="80"/>
      <c r="Z428" s="79"/>
    </row>
    <row r="429" spans="2:26" ht="15" hidden="1" customHeight="1" outlineLevel="1">
      <c r="B429" s="59">
        <v>8</v>
      </c>
      <c r="C429" s="20">
        <v>1950</v>
      </c>
      <c r="D429" s="21" t="s">
        <v>70</v>
      </c>
      <c r="E429" s="69"/>
      <c r="F429" s="69"/>
      <c r="G429" s="70"/>
      <c r="H429" s="71"/>
      <c r="I429" s="27"/>
      <c r="J429" s="69"/>
      <c r="K429" s="69"/>
      <c r="L429" s="70"/>
      <c r="M429" s="71"/>
      <c r="N429" s="25"/>
      <c r="P429" s="59">
        <v>8</v>
      </c>
      <c r="Q429" s="20">
        <v>1950</v>
      </c>
      <c r="R429" s="21" t="s">
        <v>70</v>
      </c>
      <c r="S429" s="62"/>
      <c r="T429" s="78"/>
      <c r="U429" s="62"/>
      <c r="V429" s="62"/>
      <c r="W429" s="62"/>
      <c r="X429" s="81"/>
      <c r="Y429" s="80"/>
      <c r="Z429" s="79"/>
    </row>
    <row r="430" spans="2:26" ht="15" hidden="1" customHeight="1" outlineLevel="1">
      <c r="B430" s="59">
        <v>8</v>
      </c>
      <c r="C430" s="20">
        <v>1955</v>
      </c>
      <c r="D430" s="21" t="s">
        <v>71</v>
      </c>
      <c r="E430" s="69"/>
      <c r="F430" s="69"/>
      <c r="G430" s="70"/>
      <c r="H430" s="71"/>
      <c r="I430" s="27"/>
      <c r="J430" s="69"/>
      <c r="K430" s="69"/>
      <c r="L430" s="70"/>
      <c r="M430" s="71"/>
      <c r="N430" s="25"/>
      <c r="P430" s="59">
        <v>8</v>
      </c>
      <c r="Q430" s="20">
        <v>1955</v>
      </c>
      <c r="R430" s="21" t="s">
        <v>71</v>
      </c>
      <c r="S430" s="62"/>
      <c r="T430" s="78"/>
      <c r="U430" s="62"/>
      <c r="V430" s="62"/>
      <c r="W430" s="62"/>
      <c r="X430" s="81"/>
      <c r="Y430" s="80"/>
      <c r="Z430" s="79"/>
    </row>
    <row r="431" spans="2:26" ht="50.1" hidden="1" customHeight="1" outlineLevel="1">
      <c r="B431" s="59">
        <v>8</v>
      </c>
      <c r="C431" s="20">
        <v>1960</v>
      </c>
      <c r="D431" s="21" t="s">
        <v>72</v>
      </c>
      <c r="E431" s="69"/>
      <c r="F431" s="69"/>
      <c r="G431" s="70"/>
      <c r="H431" s="71"/>
      <c r="I431" s="27"/>
      <c r="J431" s="69"/>
      <c r="K431" s="69"/>
      <c r="L431" s="70"/>
      <c r="M431" s="71"/>
      <c r="N431" s="25"/>
      <c r="P431" s="59">
        <v>8</v>
      </c>
      <c r="Q431" s="20">
        <v>1960</v>
      </c>
      <c r="R431" s="21" t="s">
        <v>72</v>
      </c>
      <c r="S431" s="62"/>
      <c r="T431" s="78"/>
      <c r="U431" s="62"/>
      <c r="V431" s="62"/>
      <c r="W431" s="62"/>
      <c r="X431" s="81"/>
      <c r="Y431" s="80"/>
      <c r="Z431" s="79"/>
    </row>
    <row r="432" spans="2:26" ht="25.5" hidden="1" customHeight="1" outlineLevel="1">
      <c r="B432" s="72">
        <v>47</v>
      </c>
      <c r="C432" s="20">
        <v>1970</v>
      </c>
      <c r="D432" s="21" t="s">
        <v>73</v>
      </c>
      <c r="E432" s="69"/>
      <c r="F432" s="69"/>
      <c r="G432" s="70"/>
      <c r="H432" s="71"/>
      <c r="I432" s="27"/>
      <c r="J432" s="69"/>
      <c r="K432" s="69"/>
      <c r="L432" s="70"/>
      <c r="M432" s="71"/>
      <c r="N432" s="25"/>
      <c r="P432" s="72">
        <v>47</v>
      </c>
      <c r="Q432" s="20">
        <v>1970</v>
      </c>
      <c r="R432" s="21" t="s">
        <v>73</v>
      </c>
      <c r="S432" s="62"/>
      <c r="T432" s="78"/>
      <c r="U432" s="62"/>
      <c r="V432" s="62"/>
      <c r="W432" s="62"/>
      <c r="X432" s="81"/>
      <c r="Y432" s="80"/>
      <c r="Z432" s="79"/>
    </row>
    <row r="433" spans="2:26" ht="25.5" hidden="1" customHeight="1" outlineLevel="1">
      <c r="B433" s="59">
        <v>47</v>
      </c>
      <c r="C433" s="20">
        <v>1975</v>
      </c>
      <c r="D433" s="21" t="s">
        <v>74</v>
      </c>
      <c r="E433" s="69"/>
      <c r="F433" s="69"/>
      <c r="G433" s="70"/>
      <c r="H433" s="71"/>
      <c r="I433" s="27"/>
      <c r="J433" s="69"/>
      <c r="K433" s="69"/>
      <c r="L433" s="70"/>
      <c r="M433" s="71"/>
      <c r="N433" s="25"/>
      <c r="P433" s="59">
        <v>47</v>
      </c>
      <c r="Q433" s="20">
        <v>1975</v>
      </c>
      <c r="R433" s="21" t="s">
        <v>74</v>
      </c>
      <c r="S433" s="62"/>
      <c r="T433" s="78"/>
      <c r="U433" s="62"/>
      <c r="V433" s="62"/>
      <c r="W433" s="62"/>
      <c r="X433" s="81"/>
      <c r="Y433" s="80"/>
      <c r="Z433" s="79"/>
    </row>
    <row r="434" spans="2:26" ht="15" hidden="1" customHeight="1" outlineLevel="1">
      <c r="B434" s="59">
        <v>47</v>
      </c>
      <c r="C434" s="20">
        <v>1980</v>
      </c>
      <c r="D434" s="21" t="s">
        <v>75</v>
      </c>
      <c r="E434" s="69"/>
      <c r="F434" s="69"/>
      <c r="G434" s="70"/>
      <c r="H434" s="71"/>
      <c r="I434" s="27"/>
      <c r="J434" s="69"/>
      <c r="K434" s="69"/>
      <c r="L434" s="70"/>
      <c r="M434" s="71"/>
      <c r="N434" s="25"/>
      <c r="P434" s="59">
        <v>47</v>
      </c>
      <c r="Q434" s="20">
        <v>1980</v>
      </c>
      <c r="R434" s="21" t="s">
        <v>75</v>
      </c>
      <c r="S434" s="62"/>
      <c r="T434" s="78"/>
      <c r="U434" s="62"/>
      <c r="V434" s="62"/>
      <c r="W434" s="62"/>
      <c r="X434" s="81"/>
      <c r="Y434" s="80"/>
      <c r="Z434" s="79"/>
    </row>
    <row r="435" spans="2:26" ht="15" hidden="1" customHeight="1" outlineLevel="1">
      <c r="B435" s="59">
        <v>47</v>
      </c>
      <c r="C435" s="20">
        <v>1985</v>
      </c>
      <c r="D435" s="21" t="s">
        <v>76</v>
      </c>
      <c r="E435" s="69"/>
      <c r="F435" s="69"/>
      <c r="G435" s="70"/>
      <c r="H435" s="71"/>
      <c r="I435" s="27"/>
      <c r="J435" s="69"/>
      <c r="K435" s="69"/>
      <c r="L435" s="70"/>
      <c r="M435" s="71"/>
      <c r="N435" s="25"/>
      <c r="P435" s="59">
        <v>47</v>
      </c>
      <c r="Q435" s="20">
        <v>1985</v>
      </c>
      <c r="R435" s="21" t="s">
        <v>76</v>
      </c>
      <c r="S435" s="62"/>
      <c r="T435" s="78"/>
      <c r="U435" s="62"/>
      <c r="V435" s="62"/>
      <c r="W435" s="62"/>
      <c r="X435" s="81"/>
      <c r="Y435" s="80"/>
      <c r="Z435" s="79"/>
    </row>
    <row r="436" spans="2:26" ht="15" hidden="1" customHeight="1" outlineLevel="1">
      <c r="B436" s="72">
        <v>47</v>
      </c>
      <c r="C436" s="20">
        <v>1990</v>
      </c>
      <c r="D436" s="31" t="s">
        <v>77</v>
      </c>
      <c r="E436" s="69"/>
      <c r="F436" s="69"/>
      <c r="G436" s="70"/>
      <c r="H436" s="71"/>
      <c r="I436" s="27"/>
      <c r="J436" s="69"/>
      <c r="K436" s="69"/>
      <c r="L436" s="70"/>
      <c r="M436" s="71"/>
      <c r="N436" s="25"/>
      <c r="P436" s="72">
        <v>47</v>
      </c>
      <c r="Q436" s="20">
        <v>1990</v>
      </c>
      <c r="R436" s="31" t="s">
        <v>77</v>
      </c>
      <c r="S436" s="62"/>
      <c r="T436" s="78"/>
      <c r="U436" s="62"/>
      <c r="V436" s="62"/>
      <c r="W436" s="62"/>
      <c r="X436" s="81"/>
      <c r="Y436" s="80"/>
      <c r="Z436" s="79"/>
    </row>
    <row r="437" spans="2:26" ht="15" hidden="1" customHeight="1" outlineLevel="1">
      <c r="B437" s="59">
        <v>47</v>
      </c>
      <c r="C437" s="20">
        <v>1995</v>
      </c>
      <c r="D437" s="21" t="s">
        <v>78</v>
      </c>
      <c r="E437" s="69"/>
      <c r="F437" s="69"/>
      <c r="G437" s="70"/>
      <c r="H437" s="71"/>
      <c r="I437" s="27"/>
      <c r="J437" s="69"/>
      <c r="K437" s="69"/>
      <c r="L437" s="70"/>
      <c r="M437" s="71"/>
      <c r="N437" s="25"/>
      <c r="P437" s="59">
        <v>47</v>
      </c>
      <c r="Q437" s="20">
        <v>1995</v>
      </c>
      <c r="R437" s="21" t="s">
        <v>78</v>
      </c>
      <c r="S437" s="62"/>
      <c r="T437" s="78"/>
      <c r="U437" s="62"/>
      <c r="V437" s="62"/>
      <c r="W437" s="62"/>
      <c r="X437" s="81"/>
      <c r="Y437" s="80"/>
      <c r="Z437" s="79"/>
    </row>
    <row r="438" spans="2:26" ht="15" hidden="1" customHeight="1" outlineLevel="1">
      <c r="B438" s="59">
        <v>47</v>
      </c>
      <c r="C438" s="20">
        <v>2440</v>
      </c>
      <c r="D438" s="21" t="s">
        <v>79</v>
      </c>
      <c r="E438" s="69"/>
      <c r="F438" s="69"/>
      <c r="G438" s="70"/>
      <c r="H438" s="71"/>
      <c r="J438" s="69"/>
      <c r="K438" s="69"/>
      <c r="L438" s="70"/>
      <c r="M438" s="71"/>
      <c r="N438" s="25"/>
      <c r="P438" s="59">
        <v>47</v>
      </c>
      <c r="Q438" s="20">
        <v>2440</v>
      </c>
      <c r="R438" s="21" t="s">
        <v>79</v>
      </c>
      <c r="S438" s="62"/>
      <c r="T438" s="78"/>
      <c r="U438" s="62"/>
      <c r="V438" s="62"/>
      <c r="W438" s="62"/>
      <c r="X438" s="81"/>
      <c r="Y438" s="80"/>
      <c r="Z438" s="79"/>
    </row>
    <row r="439" spans="2:26" ht="15" collapsed="1">
      <c r="B439" s="32"/>
      <c r="C439" s="33"/>
      <c r="D439" s="34"/>
      <c r="E439" s="34"/>
      <c r="F439" s="34"/>
      <c r="G439" s="58"/>
      <c r="H439" s="71"/>
      <c r="J439" s="34"/>
      <c r="K439" s="69"/>
      <c r="L439" s="70"/>
      <c r="M439" s="71"/>
      <c r="N439" s="25"/>
      <c r="P439" s="32"/>
      <c r="Q439" s="33"/>
      <c r="R439" s="73" t="s">
        <v>80</v>
      </c>
      <c r="S439" s="36">
        <f>SUM(S401:S438)</f>
        <v>777418482.15765882</v>
      </c>
      <c r="T439" s="36">
        <f t="shared" ref="T439" si="91">SUM(T401:T438)</f>
        <v>0</v>
      </c>
      <c r="U439" s="36">
        <f t="shared" ref="U439" si="92">SUM(U401:U438)</f>
        <v>777418482.15765882</v>
      </c>
      <c r="V439" s="36">
        <f t="shared" ref="V439" si="93">SUM(V401:V438)</f>
        <v>200000</v>
      </c>
      <c r="W439" s="36">
        <f t="shared" ref="W439" si="94">SUM(W401:W438)</f>
        <v>777518482.15765882</v>
      </c>
      <c r="X439" s="77"/>
      <c r="Y439" s="82"/>
      <c r="Z439" s="36">
        <f t="shared" ref="Z439" si="95">SUM(Z401:Z438)</f>
        <v>9289470.4731915612</v>
      </c>
    </row>
    <row r="440" spans="2:26">
      <c r="B440" s="32"/>
      <c r="C440" s="33"/>
      <c r="D440" s="35" t="s">
        <v>81</v>
      </c>
      <c r="E440" s="36">
        <f>SUM(E401:E439)</f>
        <v>777418482.15765882</v>
      </c>
      <c r="F440" s="36">
        <f>SUM(F401:F439)</f>
        <v>200000</v>
      </c>
      <c r="G440" s="36">
        <f>SUM(G401:G439)</f>
        <v>0</v>
      </c>
      <c r="H440" s="36">
        <f>SUM(H401:H439)</f>
        <v>777618482.15765882</v>
      </c>
      <c r="I440" s="35"/>
      <c r="J440" s="36">
        <f>SUM(J401:J439)</f>
        <v>44055845.858771026</v>
      </c>
      <c r="K440" s="36">
        <f>SUM(K401:K439)</f>
        <v>9289470.4731915612</v>
      </c>
      <c r="L440" s="36">
        <f>SUM(L401:L438)</f>
        <v>0</v>
      </c>
      <c r="M440" s="36">
        <f>SUM(M401:M439)</f>
        <v>53345316.331962585</v>
      </c>
      <c r="N440" s="25">
        <f>SUM(N401:N439)</f>
        <v>724273165.82569623</v>
      </c>
    </row>
    <row r="441" spans="2:26" ht="38.25">
      <c r="B441" s="32"/>
      <c r="C441" s="33"/>
      <c r="D441" s="37" t="s">
        <v>105</v>
      </c>
      <c r="E441" s="25"/>
      <c r="F441" s="52"/>
      <c r="G441" s="52"/>
      <c r="H441" s="71"/>
      <c r="I441" s="26"/>
      <c r="J441" s="52"/>
      <c r="K441" s="52"/>
      <c r="L441" s="52"/>
      <c r="M441" s="71">
        <f>J441+K441+L441</f>
        <v>0</v>
      </c>
      <c r="N441" s="25">
        <f>H441-M441</f>
        <v>0</v>
      </c>
    </row>
    <row r="442" spans="2:26" ht="25.5">
      <c r="B442" s="32"/>
      <c r="C442" s="33"/>
      <c r="D442" s="38" t="s">
        <v>106</v>
      </c>
      <c r="E442" s="25"/>
      <c r="F442" s="52"/>
      <c r="G442" s="52"/>
      <c r="H442" s="71"/>
      <c r="I442" s="26"/>
      <c r="J442" s="52"/>
      <c r="K442" s="52"/>
      <c r="L442" s="52"/>
      <c r="M442" s="71">
        <f>J442+K442+L442</f>
        <v>0</v>
      </c>
      <c r="N442" s="25">
        <f>H442-M442</f>
        <v>0</v>
      </c>
    </row>
    <row r="443" spans="2:26">
      <c r="B443" s="32"/>
      <c r="C443" s="33"/>
      <c r="D443" s="35" t="s">
        <v>84</v>
      </c>
      <c r="E443" s="36">
        <f>SUM(E440:E442)</f>
        <v>777418482.15765882</v>
      </c>
      <c r="F443" s="36">
        <f t="shared" ref="F443:G443" si="96">SUM(F440:F442)</f>
        <v>200000</v>
      </c>
      <c r="G443" s="36">
        <f t="shared" si="96"/>
        <v>0</v>
      </c>
      <c r="H443" s="36">
        <f>SUM(H440:H442)</f>
        <v>777618482.15765882</v>
      </c>
      <c r="I443" s="35"/>
      <c r="J443" s="36">
        <f>SUM(J440:J442)</f>
        <v>44055845.858771026</v>
      </c>
      <c r="K443" s="36">
        <f t="shared" ref="K443:L443" si="97">SUM(K440:K442)</f>
        <v>9289470.4731915612</v>
      </c>
      <c r="L443" s="36">
        <f t="shared" si="97"/>
        <v>0</v>
      </c>
      <c r="M443" s="36">
        <f>SUM(M440:M442)</f>
        <v>53345316.331962585</v>
      </c>
      <c r="N443" s="25">
        <f>H443-M443</f>
        <v>724273165.82569623</v>
      </c>
    </row>
    <row r="444" spans="2:26" ht="14.25">
      <c r="B444" s="32"/>
      <c r="C444" s="33"/>
      <c r="D444" s="97" t="s">
        <v>85</v>
      </c>
      <c r="E444" s="98"/>
      <c r="F444" s="98"/>
      <c r="G444" s="98"/>
      <c r="H444" s="98"/>
      <c r="I444" s="98"/>
      <c r="J444" s="99"/>
      <c r="K444" s="52"/>
      <c r="L444" s="26"/>
      <c r="M444" s="64"/>
      <c r="N444" s="26"/>
    </row>
    <row r="445" spans="2:26" ht="14.25">
      <c r="B445" s="32"/>
      <c r="C445" s="33"/>
      <c r="D445" s="89" t="s">
        <v>80</v>
      </c>
      <c r="E445" s="90"/>
      <c r="F445" s="90"/>
      <c r="G445" s="90"/>
      <c r="H445" s="90"/>
      <c r="I445" s="90"/>
      <c r="J445" s="91"/>
      <c r="K445" s="35">
        <f>K443+K444</f>
        <v>9289470.4731915612</v>
      </c>
      <c r="M445" s="64"/>
      <c r="N445" s="26"/>
    </row>
    <row r="447" spans="2:26">
      <c r="E447" s="40"/>
      <c r="J447" s="3" t="s">
        <v>86</v>
      </c>
    </row>
    <row r="448" spans="2:26" ht="14.25">
      <c r="B448" s="32">
        <v>10</v>
      </c>
      <c r="C448" s="33"/>
      <c r="D448" s="34" t="s">
        <v>87</v>
      </c>
      <c r="E448" s="29"/>
      <c r="J448" s="3" t="s">
        <v>87</v>
      </c>
      <c r="L448" s="67"/>
    </row>
    <row r="449" spans="2:14" ht="14.25">
      <c r="B449" s="32">
        <v>8</v>
      </c>
      <c r="C449" s="33"/>
      <c r="D449" s="34" t="s">
        <v>67</v>
      </c>
      <c r="E449" s="41"/>
      <c r="J449" s="3" t="s">
        <v>67</v>
      </c>
      <c r="L449" s="68"/>
    </row>
    <row r="450" spans="2:14" ht="14.25">
      <c r="J450" s="4" t="s">
        <v>88</v>
      </c>
      <c r="L450" s="65">
        <f>K445-L448-L449</f>
        <v>9289470.4731915612</v>
      </c>
      <c r="M450" s="26"/>
    </row>
    <row r="452" spans="2:14">
      <c r="B452" s="43" t="s">
        <v>89</v>
      </c>
    </row>
    <row r="453" spans="2:14">
      <c r="E453" s="26"/>
      <c r="J453" s="26"/>
    </row>
    <row r="454" spans="2:14">
      <c r="B454" s="44">
        <v>1</v>
      </c>
      <c r="C454" s="87" t="s">
        <v>90</v>
      </c>
      <c r="D454" s="87"/>
      <c r="E454" s="87"/>
      <c r="F454" s="87"/>
      <c r="G454" s="87"/>
      <c r="H454" s="87"/>
      <c r="I454" s="87"/>
      <c r="J454" s="87"/>
      <c r="K454" s="87"/>
      <c r="L454" s="87"/>
      <c r="M454" s="87"/>
      <c r="N454" s="87"/>
    </row>
    <row r="455" spans="2:14">
      <c r="B455" s="44"/>
      <c r="C455" s="87"/>
      <c r="D455" s="87"/>
      <c r="E455" s="87"/>
      <c r="F455" s="87"/>
      <c r="G455" s="87"/>
      <c r="H455" s="87"/>
      <c r="I455" s="87"/>
      <c r="J455" s="87"/>
      <c r="K455" s="87"/>
      <c r="L455" s="87"/>
      <c r="M455" s="87"/>
      <c r="N455" s="87"/>
    </row>
    <row r="456" spans="2:14">
      <c r="B456" s="44"/>
      <c r="C456" s="45"/>
      <c r="D456" s="46"/>
      <c r="E456" s="46"/>
      <c r="F456" s="46"/>
      <c r="G456" s="46"/>
      <c r="H456" s="46"/>
      <c r="I456" s="46"/>
      <c r="J456" s="46"/>
      <c r="K456" s="46"/>
      <c r="L456" s="46"/>
      <c r="M456" s="46"/>
      <c r="N456" s="46"/>
    </row>
    <row r="457" spans="2:14">
      <c r="B457" s="44">
        <v>2</v>
      </c>
      <c r="C457" s="87" t="s">
        <v>91</v>
      </c>
      <c r="D457" s="87"/>
      <c r="E457" s="87"/>
      <c r="F457" s="87"/>
      <c r="G457" s="87"/>
      <c r="H457" s="87"/>
      <c r="I457" s="87"/>
      <c r="J457" s="87"/>
      <c r="K457" s="87"/>
      <c r="L457" s="87"/>
      <c r="M457" s="87"/>
      <c r="N457" s="87"/>
    </row>
    <row r="458" spans="2:14">
      <c r="B458" s="44"/>
      <c r="C458" s="87"/>
      <c r="D458" s="87"/>
      <c r="E458" s="87"/>
      <c r="F458" s="87"/>
      <c r="G458" s="87"/>
      <c r="H458" s="87"/>
      <c r="I458" s="87"/>
      <c r="J458" s="87"/>
      <c r="K458" s="87"/>
      <c r="L458" s="87"/>
      <c r="M458" s="87"/>
      <c r="N458" s="87"/>
    </row>
    <row r="459" spans="2:14">
      <c r="B459" s="44"/>
      <c r="C459" s="45"/>
      <c r="D459" s="46"/>
      <c r="E459" s="46"/>
      <c r="F459" s="46"/>
      <c r="G459" s="46"/>
      <c r="H459" s="46"/>
      <c r="I459" s="46"/>
      <c r="J459" s="46"/>
      <c r="K459" s="46"/>
      <c r="L459" s="46"/>
      <c r="M459" s="46"/>
      <c r="N459" s="46"/>
    </row>
    <row r="460" spans="2:14">
      <c r="B460" s="44">
        <v>3</v>
      </c>
      <c r="C460" s="87" t="s">
        <v>92</v>
      </c>
      <c r="D460" s="87"/>
      <c r="E460" s="87"/>
      <c r="F460" s="87"/>
      <c r="G460" s="87"/>
      <c r="H460" s="87"/>
      <c r="I460" s="87"/>
      <c r="J460" s="87"/>
      <c r="K460" s="87"/>
      <c r="L460" s="87"/>
      <c r="M460" s="87"/>
      <c r="N460" s="87"/>
    </row>
    <row r="461" spans="2:14">
      <c r="B461" s="44"/>
      <c r="C461" s="45"/>
      <c r="D461" s="46"/>
      <c r="E461" s="46"/>
      <c r="F461" s="46"/>
      <c r="G461" s="46"/>
      <c r="H461" s="46"/>
      <c r="I461" s="46"/>
      <c r="J461" s="46"/>
      <c r="K461" s="46"/>
      <c r="L461" s="46"/>
      <c r="M461" s="46"/>
      <c r="N461" s="46"/>
    </row>
    <row r="462" spans="2:14">
      <c r="B462" s="44">
        <v>4</v>
      </c>
      <c r="C462" s="47" t="s">
        <v>93</v>
      </c>
      <c r="D462" s="46"/>
      <c r="E462" s="46"/>
      <c r="F462" s="46"/>
      <c r="G462" s="46"/>
      <c r="H462" s="46"/>
      <c r="I462" s="46"/>
      <c r="J462" s="46"/>
      <c r="K462" s="46"/>
      <c r="L462" s="46"/>
      <c r="M462" s="46"/>
      <c r="N462" s="46"/>
    </row>
    <row r="463" spans="2:14">
      <c r="B463" s="44"/>
      <c r="C463" s="45"/>
      <c r="D463" s="46"/>
      <c r="E463" s="46"/>
      <c r="F463" s="46"/>
      <c r="G463" s="46"/>
      <c r="H463" s="46"/>
      <c r="I463" s="46"/>
      <c r="J463" s="46"/>
      <c r="K463" s="46"/>
      <c r="L463" s="46"/>
      <c r="M463" s="46"/>
      <c r="N463" s="46"/>
    </row>
    <row r="464" spans="2:14">
      <c r="B464" s="44">
        <v>5</v>
      </c>
      <c r="C464" s="47" t="s">
        <v>94</v>
      </c>
      <c r="D464" s="46"/>
      <c r="E464" s="46"/>
      <c r="F464" s="46"/>
      <c r="G464" s="46"/>
      <c r="H464" s="46"/>
      <c r="I464" s="46"/>
      <c r="J464" s="46"/>
      <c r="K464" s="46"/>
      <c r="L464" s="46"/>
      <c r="M464" s="46"/>
      <c r="N464" s="46"/>
    </row>
    <row r="465" spans="2:14">
      <c r="B465" s="44"/>
      <c r="C465" s="45"/>
      <c r="D465" s="46"/>
      <c r="E465" s="46"/>
      <c r="F465" s="46"/>
      <c r="G465" s="46"/>
      <c r="H465" s="46"/>
      <c r="I465" s="46"/>
      <c r="J465" s="46"/>
      <c r="K465" s="46"/>
      <c r="L465" s="46"/>
      <c r="M465" s="46"/>
      <c r="N465" s="46"/>
    </row>
    <row r="466" spans="2:14">
      <c r="B466" s="44">
        <v>6</v>
      </c>
      <c r="C466" s="87" t="s">
        <v>95</v>
      </c>
      <c r="D466" s="87"/>
      <c r="E466" s="87"/>
      <c r="F466" s="87"/>
      <c r="G466" s="87"/>
      <c r="H466" s="87"/>
      <c r="I466" s="87"/>
      <c r="J466" s="87"/>
      <c r="K466" s="87"/>
      <c r="L466" s="87"/>
      <c r="M466" s="87"/>
      <c r="N466" s="87"/>
    </row>
    <row r="467" spans="2:14">
      <c r="B467" s="46"/>
      <c r="C467" s="87"/>
      <c r="D467" s="87"/>
      <c r="E467" s="87"/>
      <c r="F467" s="87"/>
      <c r="G467" s="87"/>
      <c r="H467" s="87"/>
      <c r="I467" s="87"/>
      <c r="J467" s="87"/>
      <c r="K467" s="87"/>
      <c r="L467" s="87"/>
      <c r="M467" s="87"/>
      <c r="N467" s="87"/>
    </row>
    <row r="468" spans="2:14">
      <c r="B468" s="46"/>
      <c r="C468" s="87"/>
      <c r="D468" s="87"/>
      <c r="E468" s="87"/>
      <c r="F468" s="87"/>
      <c r="G468" s="87"/>
      <c r="H468" s="87"/>
      <c r="I468" s="87"/>
      <c r="J468" s="87"/>
      <c r="K468" s="87"/>
      <c r="L468" s="87"/>
      <c r="M468" s="87"/>
      <c r="N468" s="87"/>
    </row>
  </sheetData>
  <mergeCells count="68">
    <mergeCell ref="P9:Z9"/>
    <mergeCell ref="T243:U243"/>
    <mergeCell ref="P317:Z317"/>
    <mergeCell ref="T320:U320"/>
    <mergeCell ref="P394:Z394"/>
    <mergeCell ref="P10:Z10"/>
    <mergeCell ref="T13:U13"/>
    <mergeCell ref="T397:U397"/>
    <mergeCell ref="P163:Z163"/>
    <mergeCell ref="T166:U166"/>
    <mergeCell ref="P240:Z240"/>
    <mergeCell ref="P86:Z86"/>
    <mergeCell ref="T89:U89"/>
    <mergeCell ref="C454:N455"/>
    <mergeCell ref="C457:N458"/>
    <mergeCell ref="C460:N460"/>
    <mergeCell ref="C466:N468"/>
    <mergeCell ref="C300:N301"/>
    <mergeCell ref="C303:N304"/>
    <mergeCell ref="C306:N306"/>
    <mergeCell ref="C312:N314"/>
    <mergeCell ref="D445:J445"/>
    <mergeCell ref="D368:J368"/>
    <mergeCell ref="C377:N378"/>
    <mergeCell ref="C380:N381"/>
    <mergeCell ref="C383:N383"/>
    <mergeCell ref="B394:N394"/>
    <mergeCell ref="G397:H397"/>
    <mergeCell ref="E399:H399"/>
    <mergeCell ref="D444:J444"/>
    <mergeCell ref="B317:N317"/>
    <mergeCell ref="G320:H320"/>
    <mergeCell ref="E322:H322"/>
    <mergeCell ref="D367:J367"/>
    <mergeCell ref="C389:N391"/>
    <mergeCell ref="D291:J291"/>
    <mergeCell ref="D214:J214"/>
    <mergeCell ref="C223:N224"/>
    <mergeCell ref="C226:N227"/>
    <mergeCell ref="C229:N229"/>
    <mergeCell ref="B240:N240"/>
    <mergeCell ref="G243:H243"/>
    <mergeCell ref="E245:H245"/>
    <mergeCell ref="D290:J290"/>
    <mergeCell ref="C235:N237"/>
    <mergeCell ref="B9:N9"/>
    <mergeCell ref="B86:N86"/>
    <mergeCell ref="G89:H89"/>
    <mergeCell ref="E91:H91"/>
    <mergeCell ref="D136:J136"/>
    <mergeCell ref="B10:N10"/>
    <mergeCell ref="E15:H15"/>
    <mergeCell ref="D60:J60"/>
    <mergeCell ref="D61:J61"/>
    <mergeCell ref="G13:H13"/>
    <mergeCell ref="D213:J213"/>
    <mergeCell ref="C70:N71"/>
    <mergeCell ref="C73:N74"/>
    <mergeCell ref="C76:N76"/>
    <mergeCell ref="C82:N84"/>
    <mergeCell ref="G166:H166"/>
    <mergeCell ref="E168:H168"/>
    <mergeCell ref="C146:N147"/>
    <mergeCell ref="C149:N150"/>
    <mergeCell ref="C152:N152"/>
    <mergeCell ref="C158:N160"/>
    <mergeCell ref="B163:N163"/>
    <mergeCell ref="D137:J137"/>
  </mergeCells>
  <dataValidations count="1">
    <dataValidation type="list" allowBlank="1" showErrorMessage="1" error="Use the following date format when inserting a date:_x000a__x000a_Eg:  &quot;January 1, 2013&quot;" prompt="Use the following format eg: January 1, 2013" sqref="G88 G165 G242 G319 G396 T88 T165 T242 T319 T396 G12 T12" xr:uid="{B3337776-C6C6-4FE4-BA22-2CAB690FA878}">
      <formula1>"CGAAP, MIFRS,USGAAP, ASPE"</formula1>
    </dataValidation>
  </dataValidations>
  <printOptions horizontalCentered="1"/>
  <pageMargins left="0.7" right="0.7" top="0.75" bottom="0.75" header="0.3" footer="0.3"/>
  <pageSetup scale="37" fitToHeight="0" orientation="portrait" r:id="rId1"/>
  <rowBreaks count="1" manualBreakCount="1">
    <brk id="316" min="1" max="25" man="1"/>
  </rowBreaks>
  <colBreaks count="1" manualBreakCount="1">
    <brk id="15" min="8" max="46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3CE1-8EE8-4214-AC0D-4E2A62AFEECB}">
  <sheetPr>
    <tabColor theme="8" tint="0.79998168889431442"/>
  </sheetPr>
  <dimension ref="B1:Z469"/>
  <sheetViews>
    <sheetView showGridLines="0" topLeftCell="A240" zoomScale="70" zoomScaleNormal="70" zoomScaleSheetLayoutView="70" workbookViewId="0">
      <selection activeCell="O240" sqref="O1:AA1048576"/>
    </sheetView>
  </sheetViews>
  <sheetFormatPr defaultColWidth="9.140625" defaultRowHeight="12.75" outlineLevelRow="1"/>
  <cols>
    <col min="1" max="1" width="9.140625" style="3"/>
    <col min="2" max="2" width="7.5703125" style="1" customWidth="1"/>
    <col min="3" max="3" width="10.140625" style="2" customWidth="1"/>
    <col min="4" max="4" width="37.85546875" style="3" customWidth="1"/>
    <col min="5" max="5" width="26.42578125" style="3" customWidth="1"/>
    <col min="6" max="6" width="13" style="3" customWidth="1"/>
    <col min="7" max="7" width="13.42578125" style="3" bestFit="1" customWidth="1"/>
    <col min="8" max="8" width="17" style="3" customWidth="1"/>
    <col min="9" max="9" width="1.5703125" style="3" customWidth="1"/>
    <col min="10" max="10" width="14.42578125" style="3" customWidth="1"/>
    <col min="11" max="11" width="27.5703125" style="3" customWidth="1"/>
    <col min="12" max="12" width="16" style="3" customWidth="1"/>
    <col min="13" max="13" width="14.5703125" style="3" customWidth="1"/>
    <col min="14" max="14" width="15.5703125" style="3" customWidth="1"/>
    <col min="15" max="15" width="9.140625" style="3" hidden="1" customWidth="1"/>
    <col min="16" max="16" width="11.5703125" style="3" hidden="1" customWidth="1"/>
    <col min="17" max="17" width="5.85546875" style="3" hidden="1" customWidth="1"/>
    <col min="18" max="18" width="37.5703125" style="3" hidden="1" customWidth="1"/>
    <col min="19" max="19" width="15.5703125" style="3" hidden="1" customWidth="1"/>
    <col min="20" max="20" width="17" style="3" hidden="1" customWidth="1"/>
    <col min="21" max="21" width="15.5703125" style="3" hidden="1" customWidth="1"/>
    <col min="22" max="22" width="16.85546875" style="3" hidden="1" customWidth="1"/>
    <col min="23" max="23" width="16.5703125" style="3" hidden="1" customWidth="1"/>
    <col min="24" max="24" width="11.5703125" style="3" hidden="1" customWidth="1"/>
    <col min="25" max="25" width="18.85546875" style="3" hidden="1" customWidth="1"/>
    <col min="26" max="26" width="16.85546875" style="3" hidden="1" customWidth="1"/>
    <col min="27" max="27" width="0" style="3" hidden="1" customWidth="1"/>
    <col min="28" max="16384" width="9.140625" style="3"/>
  </cols>
  <sheetData>
    <row r="1" spans="2:26">
      <c r="M1" s="4" t="s">
        <v>0</v>
      </c>
      <c r="N1" s="5"/>
      <c r="Y1" s="4" t="s">
        <v>0</v>
      </c>
      <c r="Z1" s="60"/>
    </row>
    <row r="2" spans="2:26" ht="12.75" customHeight="1">
      <c r="M2" s="4" t="s">
        <v>1</v>
      </c>
      <c r="N2" s="53"/>
      <c r="Y2" s="4" t="s">
        <v>1</v>
      </c>
      <c r="Z2" s="53"/>
    </row>
    <row r="3" spans="2:26" ht="12.75" customHeight="1">
      <c r="M3" s="4" t="s">
        <v>2</v>
      </c>
      <c r="N3" s="53"/>
      <c r="Y3" s="4" t="s">
        <v>2</v>
      </c>
      <c r="Z3" s="53"/>
    </row>
    <row r="4" spans="2:26" ht="12.75" customHeight="1">
      <c r="M4" s="4" t="s">
        <v>3</v>
      </c>
      <c r="N4" s="53"/>
      <c r="Y4" s="4" t="s">
        <v>3</v>
      </c>
      <c r="Z4" s="53"/>
    </row>
    <row r="5" spans="2:26" ht="12.75" customHeight="1">
      <c r="M5" s="4" t="s">
        <v>4</v>
      </c>
      <c r="N5" s="54"/>
      <c r="Y5" s="4" t="s">
        <v>4</v>
      </c>
      <c r="Z5" s="54"/>
    </row>
    <row r="6" spans="2:26" ht="12.75" customHeight="1">
      <c r="M6" s="4"/>
      <c r="N6" s="6"/>
      <c r="Y6" s="4"/>
      <c r="Z6" s="6"/>
    </row>
    <row r="7" spans="2:26">
      <c r="M7" s="4" t="s">
        <v>5</v>
      </c>
      <c r="N7" s="55"/>
      <c r="Y7" s="4" t="s">
        <v>5</v>
      </c>
      <c r="Z7" s="55"/>
    </row>
    <row r="9" spans="2:26" ht="18">
      <c r="B9" s="92" t="s">
        <v>6</v>
      </c>
      <c r="C9" s="92"/>
      <c r="D9" s="92"/>
      <c r="E9" s="92"/>
      <c r="F9" s="92"/>
      <c r="G9" s="92"/>
      <c r="H9" s="92"/>
      <c r="I9" s="92"/>
      <c r="J9" s="92"/>
      <c r="K9" s="92"/>
      <c r="L9" s="92"/>
      <c r="M9" s="92"/>
      <c r="N9" s="92"/>
      <c r="P9" s="92" t="s">
        <v>6</v>
      </c>
      <c r="Q9" s="92"/>
      <c r="R9" s="92"/>
      <c r="S9" s="92"/>
      <c r="T9" s="92"/>
      <c r="U9" s="92"/>
      <c r="V9" s="92"/>
      <c r="W9" s="92"/>
      <c r="X9" s="92"/>
      <c r="Y9" s="92"/>
      <c r="Z9" s="92"/>
    </row>
    <row r="10" spans="2:26" ht="21">
      <c r="B10" s="88" t="s">
        <v>107</v>
      </c>
      <c r="C10" s="88"/>
      <c r="D10" s="88"/>
      <c r="E10" s="88"/>
      <c r="F10" s="88"/>
      <c r="G10" s="88"/>
      <c r="H10" s="88"/>
      <c r="I10" s="88"/>
      <c r="J10" s="88"/>
      <c r="K10" s="88"/>
      <c r="L10" s="88"/>
      <c r="M10" s="88"/>
      <c r="N10" s="88"/>
      <c r="P10" s="100" t="s">
        <v>108</v>
      </c>
      <c r="Q10" s="100"/>
      <c r="R10" s="100"/>
      <c r="S10" s="100"/>
      <c r="T10" s="100"/>
      <c r="U10" s="100"/>
      <c r="V10" s="100"/>
      <c r="W10" s="100"/>
      <c r="X10" s="100"/>
      <c r="Y10" s="100"/>
      <c r="Z10" s="100"/>
    </row>
    <row r="12" spans="2:26" ht="14.25">
      <c r="F12" s="7" t="s">
        <v>9</v>
      </c>
      <c r="G12" s="8" t="s">
        <v>10</v>
      </c>
      <c r="S12" s="7" t="s">
        <v>9</v>
      </c>
      <c r="T12" s="61" t="s">
        <v>10</v>
      </c>
    </row>
    <row r="13" spans="2:26" ht="15">
      <c r="F13" s="7" t="s">
        <v>11</v>
      </c>
      <c r="G13" s="93" t="s">
        <v>12</v>
      </c>
      <c r="H13" s="93"/>
      <c r="S13" s="7" t="s">
        <v>11</v>
      </c>
      <c r="T13" s="93" t="s">
        <v>12</v>
      </c>
      <c r="U13" s="93"/>
    </row>
    <row r="15" spans="2:26">
      <c r="E15" s="94" t="s">
        <v>13</v>
      </c>
      <c r="F15" s="95"/>
      <c r="G15" s="95"/>
      <c r="H15" s="96"/>
      <c r="J15" s="9"/>
      <c r="K15" s="10" t="s">
        <v>14</v>
      </c>
      <c r="L15" s="10"/>
      <c r="M15" s="11"/>
      <c r="S15" s="74" t="s">
        <v>15</v>
      </c>
      <c r="T15" s="74" t="s">
        <v>16</v>
      </c>
      <c r="U15" s="74" t="s">
        <v>17</v>
      </c>
      <c r="V15" s="74" t="s">
        <v>18</v>
      </c>
      <c r="W15" s="74" t="s">
        <v>19</v>
      </c>
      <c r="X15" s="74" t="s">
        <v>20</v>
      </c>
      <c r="Y15" s="74" t="s">
        <v>21</v>
      </c>
      <c r="Z15" s="74" t="s">
        <v>22</v>
      </c>
    </row>
    <row r="16" spans="2:26" ht="27">
      <c r="B16" s="12" t="s">
        <v>23</v>
      </c>
      <c r="C16" s="13" t="s">
        <v>24</v>
      </c>
      <c r="D16" s="14" t="s">
        <v>25</v>
      </c>
      <c r="E16" s="15" t="s">
        <v>26</v>
      </c>
      <c r="F16" s="16" t="s">
        <v>27</v>
      </c>
      <c r="G16" s="16" t="s">
        <v>28</v>
      </c>
      <c r="H16" s="12" t="s">
        <v>29</v>
      </c>
      <c r="I16" s="17"/>
      <c r="J16" s="18" t="s">
        <v>26</v>
      </c>
      <c r="K16" s="16" t="s">
        <v>30</v>
      </c>
      <c r="L16" s="16" t="s">
        <v>28</v>
      </c>
      <c r="M16" s="12" t="s">
        <v>29</v>
      </c>
      <c r="N16" s="12" t="s">
        <v>31</v>
      </c>
      <c r="P16" s="75" t="s">
        <v>32</v>
      </c>
      <c r="Q16" s="75" t="s">
        <v>33</v>
      </c>
      <c r="R16" s="75" t="s">
        <v>34</v>
      </c>
      <c r="S16" s="76" t="s">
        <v>35</v>
      </c>
      <c r="T16" s="76" t="s">
        <v>36</v>
      </c>
      <c r="U16" s="76" t="s">
        <v>37</v>
      </c>
      <c r="V16" s="76" t="s">
        <v>38</v>
      </c>
      <c r="W16" s="76" t="s">
        <v>39</v>
      </c>
      <c r="X16" s="76" t="s">
        <v>40</v>
      </c>
      <c r="Y16" s="76" t="s">
        <v>41</v>
      </c>
      <c r="Z16" s="76" t="s">
        <v>42</v>
      </c>
    </row>
    <row r="17" spans="2:26" ht="15" hidden="1" customHeight="1" outlineLevel="1">
      <c r="B17" s="19">
        <v>12</v>
      </c>
      <c r="C17" s="20">
        <v>1610</v>
      </c>
      <c r="D17" s="21" t="s">
        <v>43</v>
      </c>
      <c r="E17" s="22"/>
      <c r="F17" s="22"/>
      <c r="G17" s="50"/>
      <c r="H17" s="23"/>
      <c r="I17" s="24"/>
      <c r="J17" s="22"/>
      <c r="K17" s="22"/>
      <c r="L17" s="50"/>
      <c r="M17" s="23"/>
      <c r="N17" s="25"/>
      <c r="P17" s="59">
        <v>12</v>
      </c>
      <c r="Q17" s="20">
        <v>1610</v>
      </c>
      <c r="R17" s="21" t="s">
        <v>43</v>
      </c>
      <c r="S17" s="62"/>
      <c r="T17" s="78"/>
      <c r="U17" s="62"/>
      <c r="V17" s="62"/>
      <c r="W17" s="62"/>
      <c r="X17" s="81"/>
      <c r="Y17" s="80"/>
      <c r="Z17" s="79"/>
    </row>
    <row r="18" spans="2:26" ht="25.5" hidden="1" customHeight="1" outlineLevel="1">
      <c r="B18" s="19">
        <v>12</v>
      </c>
      <c r="C18" s="20">
        <v>1611</v>
      </c>
      <c r="D18" s="21" t="s">
        <v>44</v>
      </c>
      <c r="E18" s="22"/>
      <c r="F18" s="22"/>
      <c r="G18" s="50"/>
      <c r="H18" s="23"/>
      <c r="I18" s="27"/>
      <c r="J18" s="22"/>
      <c r="K18" s="22"/>
      <c r="L18" s="50"/>
      <c r="M18" s="23"/>
      <c r="N18" s="25"/>
      <c r="P18" s="59">
        <v>12</v>
      </c>
      <c r="Q18" s="20">
        <v>1611</v>
      </c>
      <c r="R18" s="21" t="s">
        <v>44</v>
      </c>
      <c r="S18" s="62"/>
      <c r="T18" s="78"/>
      <c r="U18" s="62"/>
      <c r="V18" s="62"/>
      <c r="W18" s="62"/>
      <c r="X18" s="81"/>
      <c r="Y18" s="80"/>
      <c r="Z18" s="79"/>
    </row>
    <row r="19" spans="2:26" ht="25.5" hidden="1" customHeight="1" outlineLevel="1">
      <c r="B19" s="19" t="s">
        <v>45</v>
      </c>
      <c r="C19" s="20">
        <v>1612</v>
      </c>
      <c r="D19" s="21" t="s">
        <v>46</v>
      </c>
      <c r="E19" s="22"/>
      <c r="F19" s="22"/>
      <c r="G19" s="50"/>
      <c r="H19" s="23"/>
      <c r="I19" s="27"/>
      <c r="J19" s="22"/>
      <c r="K19" s="22"/>
      <c r="L19" s="50"/>
      <c r="M19" s="23"/>
      <c r="N19" s="25"/>
      <c r="P19" s="59" t="s">
        <v>45</v>
      </c>
      <c r="Q19" s="20">
        <v>1612</v>
      </c>
      <c r="R19" s="21" t="s">
        <v>46</v>
      </c>
      <c r="S19" s="62"/>
      <c r="T19" s="78"/>
      <c r="U19" s="62"/>
      <c r="V19" s="62"/>
      <c r="W19" s="62"/>
      <c r="X19" s="81"/>
      <c r="Y19" s="80"/>
      <c r="Z19" s="79"/>
    </row>
    <row r="20" spans="2:26" ht="15" hidden="1" customHeight="1" outlineLevel="1">
      <c r="B20" s="19"/>
      <c r="C20" s="20">
        <v>1665</v>
      </c>
      <c r="D20" s="21" t="s">
        <v>47</v>
      </c>
      <c r="E20" s="22"/>
      <c r="F20" s="22"/>
      <c r="G20" s="50"/>
      <c r="H20" s="23"/>
      <c r="I20" s="27"/>
      <c r="J20" s="22"/>
      <c r="K20" s="22"/>
      <c r="L20" s="50"/>
      <c r="M20" s="23"/>
      <c r="N20" s="25"/>
      <c r="P20" s="59"/>
      <c r="Q20" s="20">
        <v>1665</v>
      </c>
      <c r="R20" s="21" t="s">
        <v>47</v>
      </c>
      <c r="S20" s="62"/>
      <c r="T20" s="78"/>
      <c r="U20" s="62"/>
      <c r="V20" s="62"/>
      <c r="W20" s="62"/>
      <c r="X20" s="81"/>
      <c r="Y20" s="80"/>
      <c r="Z20" s="79"/>
    </row>
    <row r="21" spans="2:26" ht="15" hidden="1" customHeight="1" outlineLevel="1">
      <c r="B21" s="19"/>
      <c r="C21" s="20">
        <v>1675</v>
      </c>
      <c r="D21" s="21" t="s">
        <v>48</v>
      </c>
      <c r="E21" s="22"/>
      <c r="F21" s="22"/>
      <c r="G21" s="50"/>
      <c r="H21" s="23"/>
      <c r="I21" s="27"/>
      <c r="J21" s="22"/>
      <c r="K21" s="22"/>
      <c r="L21" s="50"/>
      <c r="M21" s="23"/>
      <c r="N21" s="25"/>
      <c r="P21" s="59"/>
      <c r="Q21" s="20">
        <v>1675</v>
      </c>
      <c r="R21" s="21" t="s">
        <v>48</v>
      </c>
      <c r="S21" s="62"/>
      <c r="T21" s="78"/>
      <c r="U21" s="62"/>
      <c r="V21" s="62"/>
      <c r="W21" s="62"/>
      <c r="X21" s="81"/>
      <c r="Y21" s="80"/>
      <c r="Z21" s="79"/>
    </row>
    <row r="22" spans="2:26" ht="15" hidden="1" customHeight="1" outlineLevel="1">
      <c r="B22" s="19" t="s">
        <v>49</v>
      </c>
      <c r="C22" s="28">
        <v>1615</v>
      </c>
      <c r="D22" s="21" t="s">
        <v>50</v>
      </c>
      <c r="E22" s="22"/>
      <c r="F22" s="22"/>
      <c r="G22" s="50"/>
      <c r="H22" s="23"/>
      <c r="I22" s="27"/>
      <c r="J22" s="22"/>
      <c r="K22" s="22"/>
      <c r="L22" s="50"/>
      <c r="M22" s="23"/>
      <c r="N22" s="25"/>
      <c r="P22" s="59" t="s">
        <v>49</v>
      </c>
      <c r="Q22" s="28">
        <v>1615</v>
      </c>
      <c r="R22" s="21" t="s">
        <v>50</v>
      </c>
      <c r="S22" s="62"/>
      <c r="T22" s="78"/>
      <c r="U22" s="62"/>
      <c r="V22" s="62"/>
      <c r="W22" s="62"/>
      <c r="X22" s="81"/>
      <c r="Y22" s="80"/>
      <c r="Z22" s="79"/>
    </row>
    <row r="23" spans="2:26" ht="15" hidden="1" customHeight="1" outlineLevel="1">
      <c r="B23" s="19">
        <v>1</v>
      </c>
      <c r="C23" s="28">
        <v>1620</v>
      </c>
      <c r="D23" s="21" t="s">
        <v>51</v>
      </c>
      <c r="E23" s="22"/>
      <c r="F23" s="22"/>
      <c r="G23" s="50"/>
      <c r="H23" s="23"/>
      <c r="I23" s="27"/>
      <c r="J23" s="22"/>
      <c r="K23" s="22"/>
      <c r="L23" s="50"/>
      <c r="M23" s="23"/>
      <c r="N23" s="25"/>
      <c r="P23" s="59">
        <v>1</v>
      </c>
      <c r="Q23" s="28">
        <v>1620</v>
      </c>
      <c r="R23" s="21" t="s">
        <v>51</v>
      </c>
      <c r="S23" s="62"/>
      <c r="T23" s="78"/>
      <c r="U23" s="62"/>
      <c r="V23" s="62"/>
      <c r="W23" s="62"/>
      <c r="X23" s="81"/>
      <c r="Y23" s="80"/>
      <c r="Z23" s="79"/>
    </row>
    <row r="24" spans="2:26" collapsed="1">
      <c r="B24" s="59" t="s">
        <v>49</v>
      </c>
      <c r="C24" s="20">
        <v>1705</v>
      </c>
      <c r="D24" s="21" t="s">
        <v>50</v>
      </c>
      <c r="E24" s="48"/>
      <c r="F24" s="48"/>
      <c r="G24" s="51"/>
      <c r="H24" s="49"/>
      <c r="I24" s="27"/>
      <c r="J24" s="48"/>
      <c r="K24" s="48"/>
      <c r="L24" s="51"/>
      <c r="M24" s="49"/>
      <c r="N24" s="25"/>
      <c r="P24" s="59" t="s">
        <v>49</v>
      </c>
      <c r="Q24" s="20">
        <v>1705</v>
      </c>
      <c r="R24" s="21" t="s">
        <v>50</v>
      </c>
      <c r="S24" s="69"/>
      <c r="T24" s="83"/>
      <c r="U24" s="69"/>
      <c r="V24" s="69"/>
      <c r="W24" s="69"/>
      <c r="X24" s="84"/>
      <c r="Y24" s="85"/>
      <c r="Z24" s="86"/>
    </row>
    <row r="25" spans="2:26">
      <c r="B25" s="59">
        <v>14.1</v>
      </c>
      <c r="C25" s="28">
        <v>1706</v>
      </c>
      <c r="D25" s="21" t="s">
        <v>52</v>
      </c>
      <c r="E25" s="48">
        <v>4983214.798649611</v>
      </c>
      <c r="F25" s="48"/>
      <c r="G25" s="51"/>
      <c r="H25" s="49">
        <f>E25+F25+G25</f>
        <v>4983214.798649611</v>
      </c>
      <c r="I25" s="27"/>
      <c r="J25" s="48">
        <v>0</v>
      </c>
      <c r="K25" s="48">
        <f>Z25</f>
        <v>37374.110989872082</v>
      </c>
      <c r="L25" s="51"/>
      <c r="M25" s="49">
        <f>J25+K25-L25</f>
        <v>37374.110989872082</v>
      </c>
      <c r="N25" s="25">
        <f t="shared" ref="N25" si="0">H25-M25</f>
        <v>4945840.6876597386</v>
      </c>
      <c r="P25" s="59">
        <v>14.1</v>
      </c>
      <c r="Q25" s="28">
        <v>1706</v>
      </c>
      <c r="R25" s="21" t="s">
        <v>52</v>
      </c>
      <c r="S25" s="69">
        <f>E25</f>
        <v>4983214.798649611</v>
      </c>
      <c r="T25" s="83"/>
      <c r="U25" s="69">
        <f t="shared" ref="U25" si="1">S25-T25</f>
        <v>4983214.798649611</v>
      </c>
      <c r="V25" s="69"/>
      <c r="W25" s="69">
        <f t="shared" ref="W25" si="2">U25+(V25/2)</f>
        <v>4983214.798649611</v>
      </c>
      <c r="X25" s="84">
        <v>100</v>
      </c>
      <c r="Y25" s="85">
        <f t="shared" ref="Y25" si="3">1/X25</f>
        <v>0.01</v>
      </c>
      <c r="Z25" s="69">
        <f>(W25*Y25)/12*9</f>
        <v>37374.110989872082</v>
      </c>
    </row>
    <row r="26" spans="2:26">
      <c r="B26" s="59">
        <v>1</v>
      </c>
      <c r="C26" s="20">
        <v>1708</v>
      </c>
      <c r="D26" s="21" t="s">
        <v>51</v>
      </c>
      <c r="E26" s="48"/>
      <c r="F26" s="48"/>
      <c r="G26" s="51"/>
      <c r="H26" s="49"/>
      <c r="I26" s="27"/>
      <c r="J26" s="48"/>
      <c r="K26" s="48"/>
      <c r="L26" s="51"/>
      <c r="M26" s="49"/>
      <c r="N26" s="25"/>
      <c r="P26" s="59">
        <v>1</v>
      </c>
      <c r="Q26" s="20">
        <v>1708</v>
      </c>
      <c r="R26" s="21" t="s">
        <v>51</v>
      </c>
      <c r="S26" s="69"/>
      <c r="T26" s="83"/>
      <c r="U26" s="69"/>
      <c r="V26" s="69"/>
      <c r="W26" s="69"/>
      <c r="X26" s="84"/>
      <c r="Y26" s="85"/>
      <c r="Z26" s="86"/>
    </row>
    <row r="27" spans="2:26" ht="15" customHeight="1">
      <c r="B27" s="59">
        <v>47</v>
      </c>
      <c r="C27" s="20">
        <v>1715</v>
      </c>
      <c r="D27" s="21" t="s">
        <v>53</v>
      </c>
      <c r="E27" s="48"/>
      <c r="F27" s="48"/>
      <c r="G27" s="51"/>
      <c r="H27" s="49"/>
      <c r="I27" s="27"/>
      <c r="J27" s="48"/>
      <c r="K27" s="48"/>
      <c r="L27" s="51"/>
      <c r="M27" s="49"/>
      <c r="N27" s="25"/>
      <c r="P27" s="59">
        <v>47</v>
      </c>
      <c r="Q27" s="20">
        <v>1715</v>
      </c>
      <c r="R27" s="21" t="s">
        <v>53</v>
      </c>
      <c r="S27" s="69"/>
      <c r="T27" s="83"/>
      <c r="U27" s="69"/>
      <c r="V27" s="69"/>
      <c r="W27" s="69"/>
      <c r="X27" s="84"/>
      <c r="Y27" s="85"/>
      <c r="Z27" s="86"/>
    </row>
    <row r="28" spans="2:26">
      <c r="B28" s="59">
        <v>47</v>
      </c>
      <c r="C28" s="20">
        <v>1720</v>
      </c>
      <c r="D28" s="21" t="s">
        <v>54</v>
      </c>
      <c r="E28" s="48">
        <v>83460939.724783093</v>
      </c>
      <c r="F28" s="48"/>
      <c r="G28" s="51"/>
      <c r="H28" s="49">
        <f>E28+F28+G28</f>
        <v>83460939.724783093</v>
      </c>
      <c r="I28" s="27"/>
      <c r="J28" s="48">
        <v>0</v>
      </c>
      <c r="K28" s="48">
        <f>Z28</f>
        <v>695507.83103985921</v>
      </c>
      <c r="L28" s="51"/>
      <c r="M28" s="49">
        <f>J28+K28-L28</f>
        <v>695507.83103985921</v>
      </c>
      <c r="N28" s="25">
        <f t="shared" ref="N28:N29" si="4">H28-M28</f>
        <v>82765431.893743232</v>
      </c>
      <c r="P28" s="59">
        <v>47</v>
      </c>
      <c r="Q28" s="20">
        <v>1720</v>
      </c>
      <c r="R28" s="21" t="s">
        <v>54</v>
      </c>
      <c r="S28" s="69">
        <f>E28</f>
        <v>83460939.724783093</v>
      </c>
      <c r="T28" s="83"/>
      <c r="U28" s="69">
        <f t="shared" ref="U28:U29" si="5">S28-T28</f>
        <v>83460939.724783093</v>
      </c>
      <c r="V28" s="69"/>
      <c r="W28" s="69">
        <f t="shared" ref="W28:W29" si="6">U28+(V28/2)</f>
        <v>83460939.724783093</v>
      </c>
      <c r="X28" s="84">
        <v>90</v>
      </c>
      <c r="Y28" s="85">
        <f t="shared" ref="Y28:Y29" si="7">1/X28</f>
        <v>1.1111111111111112E-2</v>
      </c>
      <c r="Z28" s="69">
        <f>(W28*Y28)/12*9</f>
        <v>695507.83103985921</v>
      </c>
    </row>
    <row r="29" spans="2:26">
      <c r="B29" s="59">
        <v>47</v>
      </c>
      <c r="C29" s="20">
        <v>1730</v>
      </c>
      <c r="D29" s="21" t="s">
        <v>55</v>
      </c>
      <c r="E29" s="48">
        <v>23257643.826567292</v>
      </c>
      <c r="F29" s="48"/>
      <c r="G29" s="51"/>
      <c r="H29" s="49">
        <f>E29+F29+G29</f>
        <v>23257643.826567292</v>
      </c>
      <c r="I29" s="27"/>
      <c r="J29" s="48">
        <v>0</v>
      </c>
      <c r="K29" s="48">
        <f>Z29</f>
        <v>268399.51111111016</v>
      </c>
      <c r="L29" s="51"/>
      <c r="M29" s="49">
        <f>J29+K29-L29</f>
        <v>268399.51111111016</v>
      </c>
      <c r="N29" s="25">
        <f t="shared" si="4"/>
        <v>22989244.315456182</v>
      </c>
      <c r="P29" s="59">
        <v>47</v>
      </c>
      <c r="Q29" s="20">
        <v>1730</v>
      </c>
      <c r="R29" s="21" t="s">
        <v>55</v>
      </c>
      <c r="S29" s="69">
        <f>E29</f>
        <v>23257643.826567292</v>
      </c>
      <c r="T29" s="83"/>
      <c r="U29" s="69">
        <f t="shared" si="5"/>
        <v>23257643.826567292</v>
      </c>
      <c r="V29" s="69">
        <f>F29</f>
        <v>0</v>
      </c>
      <c r="W29" s="69">
        <f t="shared" si="6"/>
        <v>23257643.826567292</v>
      </c>
      <c r="X29" s="84">
        <v>64.989808653952579</v>
      </c>
      <c r="Y29" s="85">
        <f t="shared" si="7"/>
        <v>1.5387027915786632E-2</v>
      </c>
      <c r="Z29" s="69">
        <f>(W29*Y29)/12*9</f>
        <v>268399.51111111016</v>
      </c>
    </row>
    <row r="30" spans="2:26" ht="15" customHeight="1">
      <c r="B30" s="59">
        <v>47</v>
      </c>
      <c r="C30" s="20">
        <v>1735</v>
      </c>
      <c r="D30" s="21" t="s">
        <v>56</v>
      </c>
      <c r="E30" s="48"/>
      <c r="F30" s="48"/>
      <c r="G30" s="51"/>
      <c r="H30" s="49"/>
      <c r="I30" s="27"/>
      <c r="J30" s="48"/>
      <c r="K30" s="48"/>
      <c r="L30" s="51"/>
      <c r="M30" s="49"/>
      <c r="N30" s="25"/>
      <c r="P30" s="59">
        <v>47</v>
      </c>
      <c r="Q30" s="20">
        <v>1735</v>
      </c>
      <c r="R30" s="21" t="s">
        <v>56</v>
      </c>
      <c r="S30" s="69"/>
      <c r="T30" s="83"/>
      <c r="U30" s="69"/>
      <c r="V30" s="69"/>
      <c r="W30" s="69"/>
      <c r="X30" s="84"/>
      <c r="Y30" s="85"/>
      <c r="Z30" s="86"/>
    </row>
    <row r="31" spans="2:26" ht="15" customHeight="1">
      <c r="B31" s="59">
        <v>47</v>
      </c>
      <c r="C31" s="20">
        <v>1740</v>
      </c>
      <c r="D31" s="21" t="s">
        <v>57</v>
      </c>
      <c r="E31" s="48"/>
      <c r="F31" s="48"/>
      <c r="G31" s="51"/>
      <c r="H31" s="49"/>
      <c r="I31" s="27"/>
      <c r="J31" s="48"/>
      <c r="K31" s="48"/>
      <c r="L31" s="51"/>
      <c r="M31" s="49"/>
      <c r="N31" s="25"/>
      <c r="P31" s="59">
        <v>47</v>
      </c>
      <c r="Q31" s="20">
        <v>1740</v>
      </c>
      <c r="R31" s="21" t="s">
        <v>57</v>
      </c>
      <c r="S31" s="69"/>
      <c r="T31" s="83"/>
      <c r="U31" s="69"/>
      <c r="V31" s="69"/>
      <c r="W31" s="69"/>
      <c r="X31" s="84"/>
      <c r="Y31" s="85"/>
      <c r="Z31" s="86"/>
    </row>
    <row r="32" spans="2:26">
      <c r="B32" s="59">
        <v>17</v>
      </c>
      <c r="C32" s="20">
        <v>1745</v>
      </c>
      <c r="D32" s="21" t="s">
        <v>58</v>
      </c>
      <c r="E32" s="48"/>
      <c r="F32" s="48"/>
      <c r="G32" s="51"/>
      <c r="H32" s="49"/>
      <c r="I32" s="27"/>
      <c r="J32" s="48"/>
      <c r="K32" s="48"/>
      <c r="L32" s="51"/>
      <c r="M32" s="49"/>
      <c r="N32" s="25"/>
      <c r="P32" s="59">
        <v>17</v>
      </c>
      <c r="Q32" s="20">
        <v>1745</v>
      </c>
      <c r="R32" s="21" t="s">
        <v>58</v>
      </c>
      <c r="S32" s="69"/>
      <c r="T32" s="83"/>
      <c r="U32" s="69"/>
      <c r="V32" s="69"/>
      <c r="W32" s="69"/>
      <c r="X32" s="84"/>
      <c r="Y32" s="85"/>
      <c r="Z32" s="86"/>
    </row>
    <row r="33" spans="2:26" ht="15" hidden="1" customHeight="1" outlineLevel="1">
      <c r="B33" s="19">
        <v>47</v>
      </c>
      <c r="C33" s="20">
        <v>1830</v>
      </c>
      <c r="D33" s="21" t="s">
        <v>59</v>
      </c>
      <c r="E33" s="48"/>
      <c r="F33" s="48"/>
      <c r="G33" s="51"/>
      <c r="H33" s="49"/>
      <c r="I33" s="27"/>
      <c r="J33" s="48"/>
      <c r="K33" s="48"/>
      <c r="L33" s="51"/>
      <c r="M33" s="49"/>
      <c r="N33" s="25"/>
      <c r="P33" s="59">
        <v>47</v>
      </c>
      <c r="Q33" s="20">
        <v>1830</v>
      </c>
      <c r="R33" s="21" t="s">
        <v>59</v>
      </c>
      <c r="S33" s="62"/>
      <c r="T33" s="78"/>
      <c r="U33" s="62"/>
      <c r="V33" s="62"/>
      <c r="W33" s="62"/>
      <c r="X33" s="81"/>
      <c r="Y33" s="80"/>
      <c r="Z33" s="79"/>
    </row>
    <row r="34" spans="2:26" ht="14.25" hidden="1" outlineLevel="1">
      <c r="B34" s="19">
        <v>47</v>
      </c>
      <c r="C34" s="20">
        <v>1835</v>
      </c>
      <c r="D34" s="21" t="s">
        <v>60</v>
      </c>
      <c r="E34" s="48"/>
      <c r="F34" s="48"/>
      <c r="G34" s="51"/>
      <c r="H34" s="49"/>
      <c r="I34" s="27"/>
      <c r="J34" s="48"/>
      <c r="K34" s="48"/>
      <c r="L34" s="51"/>
      <c r="M34" s="49"/>
      <c r="N34" s="25"/>
      <c r="P34" s="59">
        <v>47</v>
      </c>
      <c r="Q34" s="20">
        <v>1835</v>
      </c>
      <c r="R34" s="21" t="s">
        <v>60</v>
      </c>
      <c r="S34" s="62"/>
      <c r="T34" s="78"/>
      <c r="U34" s="62"/>
      <c r="V34" s="62"/>
      <c r="W34" s="62"/>
      <c r="X34" s="81"/>
      <c r="Y34" s="80"/>
      <c r="Z34" s="79"/>
    </row>
    <row r="35" spans="2:26" ht="15" hidden="1" customHeight="1" outlineLevel="1">
      <c r="B35" s="19" t="s">
        <v>49</v>
      </c>
      <c r="C35" s="20">
        <v>1905</v>
      </c>
      <c r="D35" s="21" t="s">
        <v>50</v>
      </c>
      <c r="E35" s="48"/>
      <c r="F35" s="48"/>
      <c r="G35" s="51"/>
      <c r="H35" s="49"/>
      <c r="I35" s="27"/>
      <c r="J35" s="48"/>
      <c r="K35" s="48"/>
      <c r="L35" s="51"/>
      <c r="M35" s="49"/>
      <c r="N35" s="25"/>
      <c r="P35" s="59" t="s">
        <v>49</v>
      </c>
      <c r="Q35" s="20">
        <v>1905</v>
      </c>
      <c r="R35" s="21" t="s">
        <v>50</v>
      </c>
      <c r="S35" s="62"/>
      <c r="T35" s="78"/>
      <c r="U35" s="62"/>
      <c r="V35" s="62"/>
      <c r="W35" s="62"/>
      <c r="X35" s="81"/>
      <c r="Y35" s="80"/>
      <c r="Z35" s="79"/>
    </row>
    <row r="36" spans="2:26" ht="15" hidden="1" customHeight="1" outlineLevel="1">
      <c r="B36" s="19">
        <v>47</v>
      </c>
      <c r="C36" s="20">
        <v>1908</v>
      </c>
      <c r="D36" s="21" t="s">
        <v>61</v>
      </c>
      <c r="E36" s="48"/>
      <c r="F36" s="48"/>
      <c r="G36" s="51"/>
      <c r="H36" s="49"/>
      <c r="I36" s="27"/>
      <c r="J36" s="48"/>
      <c r="K36" s="48"/>
      <c r="L36" s="51"/>
      <c r="M36" s="49"/>
      <c r="N36" s="25"/>
      <c r="P36" s="59">
        <v>47</v>
      </c>
      <c r="Q36" s="20">
        <v>1908</v>
      </c>
      <c r="R36" s="21" t="s">
        <v>61</v>
      </c>
      <c r="S36" s="62"/>
      <c r="T36" s="78"/>
      <c r="U36" s="62"/>
      <c r="V36" s="62"/>
      <c r="W36" s="62"/>
      <c r="X36" s="81"/>
      <c r="Y36" s="80"/>
      <c r="Z36" s="79"/>
    </row>
    <row r="37" spans="2:26" ht="15" hidden="1" customHeight="1" outlineLevel="1">
      <c r="B37" s="19">
        <v>13</v>
      </c>
      <c r="C37" s="20">
        <v>1910</v>
      </c>
      <c r="D37" s="21" t="s">
        <v>62</v>
      </c>
      <c r="E37" s="48"/>
      <c r="F37" s="48"/>
      <c r="G37" s="51"/>
      <c r="H37" s="49"/>
      <c r="I37" s="27"/>
      <c r="J37" s="48"/>
      <c r="K37" s="48"/>
      <c r="L37" s="51"/>
      <c r="M37" s="49"/>
      <c r="N37" s="25"/>
      <c r="P37" s="59">
        <v>13</v>
      </c>
      <c r="Q37" s="20">
        <v>1910</v>
      </c>
      <c r="R37" s="21" t="s">
        <v>62</v>
      </c>
      <c r="S37" s="62"/>
      <c r="T37" s="78"/>
      <c r="U37" s="62"/>
      <c r="V37" s="62"/>
      <c r="W37" s="62"/>
      <c r="X37" s="81"/>
      <c r="Y37" s="80"/>
      <c r="Z37" s="79"/>
    </row>
    <row r="38" spans="2:26" ht="15" hidden="1" customHeight="1" outlineLevel="1">
      <c r="B38" s="19">
        <v>8</v>
      </c>
      <c r="C38" s="20">
        <v>1915</v>
      </c>
      <c r="D38" s="21" t="s">
        <v>63</v>
      </c>
      <c r="E38" s="48"/>
      <c r="F38" s="48"/>
      <c r="G38" s="51"/>
      <c r="H38" s="49"/>
      <c r="I38" s="27"/>
      <c r="J38" s="48"/>
      <c r="K38" s="48"/>
      <c r="L38" s="51"/>
      <c r="M38" s="49"/>
      <c r="N38" s="25"/>
      <c r="P38" s="59">
        <v>8</v>
      </c>
      <c r="Q38" s="20">
        <v>1915</v>
      </c>
      <c r="R38" s="21" t="s">
        <v>63</v>
      </c>
      <c r="S38" s="62"/>
      <c r="T38" s="78"/>
      <c r="U38" s="62"/>
      <c r="V38" s="62"/>
      <c r="W38" s="62"/>
      <c r="X38" s="81"/>
      <c r="Y38" s="80"/>
      <c r="Z38" s="79"/>
    </row>
    <row r="39" spans="2:26" ht="15" hidden="1" customHeight="1" outlineLevel="1">
      <c r="B39" s="19">
        <v>10</v>
      </c>
      <c r="C39" s="20">
        <v>1920</v>
      </c>
      <c r="D39" s="21" t="s">
        <v>64</v>
      </c>
      <c r="E39" s="48"/>
      <c r="F39" s="48"/>
      <c r="G39" s="51"/>
      <c r="H39" s="49"/>
      <c r="I39" s="27"/>
      <c r="J39" s="48"/>
      <c r="K39" s="48"/>
      <c r="L39" s="51"/>
      <c r="M39" s="49"/>
      <c r="N39" s="25"/>
      <c r="P39" s="59">
        <v>10</v>
      </c>
      <c r="Q39" s="20">
        <v>1920</v>
      </c>
      <c r="R39" s="21" t="s">
        <v>64</v>
      </c>
      <c r="S39" s="62"/>
      <c r="T39" s="78"/>
      <c r="U39" s="62"/>
      <c r="V39" s="62"/>
      <c r="W39" s="62"/>
      <c r="X39" s="81"/>
      <c r="Y39" s="80"/>
      <c r="Z39" s="79"/>
    </row>
    <row r="40" spans="2:26" ht="15" hidden="1" customHeight="1" outlineLevel="1">
      <c r="B40" s="19">
        <v>50</v>
      </c>
      <c r="C40" s="28">
        <v>1925</v>
      </c>
      <c r="D40" s="21" t="s">
        <v>65</v>
      </c>
      <c r="E40" s="48"/>
      <c r="F40" s="48"/>
      <c r="G40" s="51"/>
      <c r="H40" s="49"/>
      <c r="I40" s="27"/>
      <c r="J40" s="48"/>
      <c r="K40" s="48"/>
      <c r="L40" s="51"/>
      <c r="M40" s="49"/>
      <c r="N40" s="25"/>
      <c r="P40" s="59">
        <v>50</v>
      </c>
      <c r="Q40" s="28">
        <v>1925</v>
      </c>
      <c r="R40" s="21" t="s">
        <v>65</v>
      </c>
      <c r="S40" s="62"/>
      <c r="T40" s="78"/>
      <c r="U40" s="62"/>
      <c r="V40" s="62"/>
      <c r="W40" s="62"/>
      <c r="X40" s="81"/>
      <c r="Y40" s="80"/>
      <c r="Z40" s="79"/>
    </row>
    <row r="41" spans="2:26" ht="15" hidden="1" customHeight="1" outlineLevel="1">
      <c r="B41" s="19">
        <v>10</v>
      </c>
      <c r="C41" s="20">
        <v>1930</v>
      </c>
      <c r="D41" s="21" t="s">
        <v>66</v>
      </c>
      <c r="E41" s="48"/>
      <c r="F41" s="48"/>
      <c r="G41" s="51"/>
      <c r="H41" s="49"/>
      <c r="I41" s="27"/>
      <c r="J41" s="48"/>
      <c r="K41" s="48"/>
      <c r="L41" s="51"/>
      <c r="M41" s="49"/>
      <c r="N41" s="25"/>
      <c r="P41" s="59">
        <v>10</v>
      </c>
      <c r="Q41" s="20">
        <v>1930</v>
      </c>
      <c r="R41" s="21" t="s">
        <v>66</v>
      </c>
      <c r="S41" s="62"/>
      <c r="T41" s="78"/>
      <c r="U41" s="62"/>
      <c r="V41" s="62"/>
      <c r="W41" s="62"/>
      <c r="X41" s="81"/>
      <c r="Y41" s="80"/>
      <c r="Z41" s="79"/>
    </row>
    <row r="42" spans="2:26" ht="15" hidden="1" customHeight="1" outlineLevel="1">
      <c r="B42" s="19">
        <v>8</v>
      </c>
      <c r="C42" s="20">
        <v>1935</v>
      </c>
      <c r="D42" s="21" t="s">
        <v>67</v>
      </c>
      <c r="E42" s="48"/>
      <c r="F42" s="48"/>
      <c r="G42" s="51"/>
      <c r="H42" s="49"/>
      <c r="I42" s="27"/>
      <c r="J42" s="48"/>
      <c r="K42" s="48"/>
      <c r="L42" s="51"/>
      <c r="M42" s="49"/>
      <c r="N42" s="25"/>
      <c r="P42" s="59">
        <v>8</v>
      </c>
      <c r="Q42" s="20">
        <v>1935</v>
      </c>
      <c r="R42" s="21" t="s">
        <v>67</v>
      </c>
      <c r="S42" s="62"/>
      <c r="T42" s="78"/>
      <c r="U42" s="62"/>
      <c r="V42" s="62"/>
      <c r="W42" s="62"/>
      <c r="X42" s="81"/>
      <c r="Y42" s="80"/>
      <c r="Z42" s="79"/>
    </row>
    <row r="43" spans="2:26" ht="15" hidden="1" customHeight="1" outlineLevel="1">
      <c r="B43" s="19">
        <v>8</v>
      </c>
      <c r="C43" s="20">
        <v>1940</v>
      </c>
      <c r="D43" s="21" t="s">
        <v>68</v>
      </c>
      <c r="E43" s="48"/>
      <c r="F43" s="48"/>
      <c r="G43" s="51"/>
      <c r="H43" s="49"/>
      <c r="I43" s="27"/>
      <c r="J43" s="48"/>
      <c r="K43" s="48"/>
      <c r="L43" s="51"/>
      <c r="M43" s="49"/>
      <c r="N43" s="25"/>
      <c r="P43" s="59">
        <v>8</v>
      </c>
      <c r="Q43" s="20">
        <v>1940</v>
      </c>
      <c r="R43" s="21" t="s">
        <v>68</v>
      </c>
      <c r="S43" s="62"/>
      <c r="T43" s="78"/>
      <c r="U43" s="62"/>
      <c r="V43" s="62"/>
      <c r="W43" s="62"/>
      <c r="X43" s="81"/>
      <c r="Y43" s="80"/>
      <c r="Z43" s="79"/>
    </row>
    <row r="44" spans="2:26" ht="15" hidden="1" customHeight="1" outlineLevel="1">
      <c r="B44" s="19">
        <v>8</v>
      </c>
      <c r="C44" s="20">
        <v>1945</v>
      </c>
      <c r="D44" s="21" t="s">
        <v>69</v>
      </c>
      <c r="E44" s="48"/>
      <c r="F44" s="48"/>
      <c r="G44" s="51"/>
      <c r="H44" s="49"/>
      <c r="I44" s="27"/>
      <c r="J44" s="48"/>
      <c r="K44" s="48"/>
      <c r="L44" s="51"/>
      <c r="M44" s="49"/>
      <c r="N44" s="25"/>
      <c r="P44" s="59">
        <v>8</v>
      </c>
      <c r="Q44" s="20">
        <v>1945</v>
      </c>
      <c r="R44" s="21" t="s">
        <v>69</v>
      </c>
      <c r="S44" s="62"/>
      <c r="T44" s="78"/>
      <c r="U44" s="62"/>
      <c r="V44" s="62"/>
      <c r="W44" s="62"/>
      <c r="X44" s="81"/>
      <c r="Y44" s="80"/>
      <c r="Z44" s="79"/>
    </row>
    <row r="45" spans="2:26" ht="15" hidden="1" customHeight="1" outlineLevel="1">
      <c r="B45" s="19">
        <v>8</v>
      </c>
      <c r="C45" s="20">
        <v>1950</v>
      </c>
      <c r="D45" s="21" t="s">
        <v>70</v>
      </c>
      <c r="E45" s="48"/>
      <c r="F45" s="48"/>
      <c r="G45" s="51"/>
      <c r="H45" s="49"/>
      <c r="I45" s="27"/>
      <c r="J45" s="48"/>
      <c r="K45" s="48"/>
      <c r="L45" s="51"/>
      <c r="M45" s="49"/>
      <c r="N45" s="25"/>
      <c r="P45" s="59">
        <v>8</v>
      </c>
      <c r="Q45" s="20">
        <v>1950</v>
      </c>
      <c r="R45" s="21" t="s">
        <v>70</v>
      </c>
      <c r="S45" s="62"/>
      <c r="T45" s="78"/>
      <c r="U45" s="62"/>
      <c r="V45" s="62"/>
      <c r="W45" s="62"/>
      <c r="X45" s="81"/>
      <c r="Y45" s="80"/>
      <c r="Z45" s="79"/>
    </row>
    <row r="46" spans="2:26" ht="15" hidden="1" customHeight="1" outlineLevel="1">
      <c r="B46" s="19">
        <v>8</v>
      </c>
      <c r="C46" s="20">
        <v>1955</v>
      </c>
      <c r="D46" s="21" t="s">
        <v>71</v>
      </c>
      <c r="E46" s="48"/>
      <c r="F46" s="48"/>
      <c r="G46" s="51"/>
      <c r="H46" s="49"/>
      <c r="I46" s="27"/>
      <c r="J46" s="48"/>
      <c r="K46" s="48"/>
      <c r="L46" s="51"/>
      <c r="M46" s="49"/>
      <c r="N46" s="25"/>
      <c r="P46" s="59">
        <v>8</v>
      </c>
      <c r="Q46" s="20">
        <v>1955</v>
      </c>
      <c r="R46" s="21" t="s">
        <v>71</v>
      </c>
      <c r="S46" s="62"/>
      <c r="T46" s="78"/>
      <c r="U46" s="62"/>
      <c r="V46" s="62"/>
      <c r="W46" s="62"/>
      <c r="X46" s="81"/>
      <c r="Y46" s="80"/>
      <c r="Z46" s="79"/>
    </row>
    <row r="47" spans="2:26" ht="14.25" hidden="1" outlineLevel="1">
      <c r="B47" s="19">
        <v>8</v>
      </c>
      <c r="C47" s="20">
        <v>1960</v>
      </c>
      <c r="D47" s="21" t="s">
        <v>72</v>
      </c>
      <c r="E47" s="48"/>
      <c r="F47" s="48"/>
      <c r="G47" s="51"/>
      <c r="H47" s="49"/>
      <c r="I47" s="27"/>
      <c r="J47" s="48"/>
      <c r="K47" s="48"/>
      <c r="L47" s="51"/>
      <c r="M47" s="49"/>
      <c r="N47" s="25"/>
      <c r="P47" s="59">
        <v>8</v>
      </c>
      <c r="Q47" s="20">
        <v>1960</v>
      </c>
      <c r="R47" s="21" t="s">
        <v>72</v>
      </c>
      <c r="S47" s="62"/>
      <c r="T47" s="78"/>
      <c r="U47" s="62"/>
      <c r="V47" s="62"/>
      <c r="W47" s="62"/>
      <c r="X47" s="81"/>
      <c r="Y47" s="80"/>
      <c r="Z47" s="79"/>
    </row>
    <row r="48" spans="2:26" ht="25.5" hidden="1" customHeight="1" outlineLevel="1">
      <c r="B48" s="30">
        <v>47</v>
      </c>
      <c r="C48" s="20">
        <v>1970</v>
      </c>
      <c r="D48" s="21" t="s">
        <v>73</v>
      </c>
      <c r="E48" s="48"/>
      <c r="F48" s="48"/>
      <c r="G48" s="51"/>
      <c r="H48" s="49"/>
      <c r="I48" s="27"/>
      <c r="J48" s="48"/>
      <c r="K48" s="48"/>
      <c r="L48" s="51"/>
      <c r="M48" s="49"/>
      <c r="N48" s="25"/>
      <c r="P48" s="72">
        <v>47</v>
      </c>
      <c r="Q48" s="20">
        <v>1970</v>
      </c>
      <c r="R48" s="21" t="s">
        <v>73</v>
      </c>
      <c r="S48" s="62"/>
      <c r="T48" s="78"/>
      <c r="U48" s="62"/>
      <c r="V48" s="62"/>
      <c r="W48" s="62"/>
      <c r="X48" s="81"/>
      <c r="Y48" s="80"/>
      <c r="Z48" s="79"/>
    </row>
    <row r="49" spans="2:26" ht="25.5" hidden="1" customHeight="1" outlineLevel="1">
      <c r="B49" s="19">
        <v>47</v>
      </c>
      <c r="C49" s="20">
        <v>1975</v>
      </c>
      <c r="D49" s="21" t="s">
        <v>74</v>
      </c>
      <c r="E49" s="48"/>
      <c r="F49" s="48"/>
      <c r="G49" s="51"/>
      <c r="H49" s="49"/>
      <c r="I49" s="27"/>
      <c r="J49" s="48"/>
      <c r="K49" s="48"/>
      <c r="L49" s="51"/>
      <c r="M49" s="49"/>
      <c r="N49" s="25"/>
      <c r="P49" s="59">
        <v>47</v>
      </c>
      <c r="Q49" s="20">
        <v>1975</v>
      </c>
      <c r="R49" s="21" t="s">
        <v>74</v>
      </c>
      <c r="S49" s="62"/>
      <c r="T49" s="78"/>
      <c r="U49" s="62"/>
      <c r="V49" s="62"/>
      <c r="W49" s="62"/>
      <c r="X49" s="81"/>
      <c r="Y49" s="80"/>
      <c r="Z49" s="79"/>
    </row>
    <row r="50" spans="2:26" ht="15" hidden="1" customHeight="1" outlineLevel="1">
      <c r="B50" s="19">
        <v>47</v>
      </c>
      <c r="C50" s="20">
        <v>1980</v>
      </c>
      <c r="D50" s="21" t="s">
        <v>75</v>
      </c>
      <c r="E50" s="48"/>
      <c r="F50" s="48"/>
      <c r="G50" s="51"/>
      <c r="H50" s="49"/>
      <c r="I50" s="27"/>
      <c r="J50" s="48"/>
      <c r="K50" s="48"/>
      <c r="L50" s="51"/>
      <c r="M50" s="49"/>
      <c r="N50" s="25"/>
      <c r="P50" s="59">
        <v>47</v>
      </c>
      <c r="Q50" s="20">
        <v>1980</v>
      </c>
      <c r="R50" s="21" t="s">
        <v>75</v>
      </c>
      <c r="S50" s="62"/>
      <c r="T50" s="78"/>
      <c r="U50" s="62"/>
      <c r="V50" s="62"/>
      <c r="W50" s="62"/>
      <c r="X50" s="81"/>
      <c r="Y50" s="80"/>
      <c r="Z50" s="79"/>
    </row>
    <row r="51" spans="2:26" ht="15" hidden="1" customHeight="1" outlineLevel="1">
      <c r="B51" s="19">
        <v>47</v>
      </c>
      <c r="C51" s="20">
        <v>1985</v>
      </c>
      <c r="D51" s="21" t="s">
        <v>76</v>
      </c>
      <c r="E51" s="48"/>
      <c r="F51" s="48"/>
      <c r="G51" s="51"/>
      <c r="H51" s="49"/>
      <c r="I51" s="27"/>
      <c r="J51" s="48"/>
      <c r="K51" s="48"/>
      <c r="L51" s="51"/>
      <c r="M51" s="49"/>
      <c r="N51" s="25"/>
      <c r="P51" s="59">
        <v>47</v>
      </c>
      <c r="Q51" s="20">
        <v>1985</v>
      </c>
      <c r="R51" s="21" t="s">
        <v>76</v>
      </c>
      <c r="S51" s="62"/>
      <c r="T51" s="78"/>
      <c r="U51" s="62"/>
      <c r="V51" s="62"/>
      <c r="W51" s="62"/>
      <c r="X51" s="81"/>
      <c r="Y51" s="80"/>
      <c r="Z51" s="79"/>
    </row>
    <row r="52" spans="2:26" ht="15" hidden="1" customHeight="1" outlineLevel="1">
      <c r="B52" s="30">
        <v>47</v>
      </c>
      <c r="C52" s="20">
        <v>1990</v>
      </c>
      <c r="D52" s="31" t="s">
        <v>77</v>
      </c>
      <c r="E52" s="48"/>
      <c r="F52" s="48"/>
      <c r="G52" s="51"/>
      <c r="H52" s="49"/>
      <c r="I52" s="27"/>
      <c r="J52" s="48"/>
      <c r="K52" s="48"/>
      <c r="L52" s="51"/>
      <c r="M52" s="49"/>
      <c r="N52" s="25"/>
      <c r="P52" s="72">
        <v>47</v>
      </c>
      <c r="Q52" s="20">
        <v>1990</v>
      </c>
      <c r="R52" s="31" t="s">
        <v>77</v>
      </c>
      <c r="S52" s="62"/>
      <c r="T52" s="78"/>
      <c r="U52" s="62"/>
      <c r="V52" s="62"/>
      <c r="W52" s="62"/>
      <c r="X52" s="81"/>
      <c r="Y52" s="80"/>
      <c r="Z52" s="79"/>
    </row>
    <row r="53" spans="2:26" ht="15" hidden="1" customHeight="1" outlineLevel="1">
      <c r="B53" s="19">
        <v>47</v>
      </c>
      <c r="C53" s="20">
        <v>1995</v>
      </c>
      <c r="D53" s="21" t="s">
        <v>78</v>
      </c>
      <c r="E53" s="48"/>
      <c r="F53" s="48"/>
      <c r="G53" s="51"/>
      <c r="H53" s="49"/>
      <c r="I53" s="27"/>
      <c r="J53" s="48"/>
      <c r="K53" s="48"/>
      <c r="L53" s="51"/>
      <c r="M53" s="49"/>
      <c r="N53" s="25"/>
      <c r="P53" s="59">
        <v>47</v>
      </c>
      <c r="Q53" s="20">
        <v>1995</v>
      </c>
      <c r="R53" s="21" t="s">
        <v>78</v>
      </c>
      <c r="S53" s="62"/>
      <c r="T53" s="78"/>
      <c r="U53" s="62"/>
      <c r="V53" s="62"/>
      <c r="W53" s="62"/>
      <c r="X53" s="81"/>
      <c r="Y53" s="80"/>
      <c r="Z53" s="79"/>
    </row>
    <row r="54" spans="2:26" ht="15" hidden="1" customHeight="1" outlineLevel="1">
      <c r="B54" s="19">
        <v>47</v>
      </c>
      <c r="C54" s="20">
        <v>2440</v>
      </c>
      <c r="D54" s="21" t="s">
        <v>79</v>
      </c>
      <c r="E54" s="48"/>
      <c r="F54" s="48"/>
      <c r="G54" s="51"/>
      <c r="H54" s="49"/>
      <c r="J54" s="48"/>
      <c r="K54" s="48"/>
      <c r="L54" s="51"/>
      <c r="M54" s="49"/>
      <c r="N54" s="25"/>
      <c r="P54" s="59">
        <v>47</v>
      </c>
      <c r="Q54" s="20">
        <v>2440</v>
      </c>
      <c r="R54" s="21" t="s">
        <v>79</v>
      </c>
      <c r="S54" s="62"/>
      <c r="T54" s="78"/>
      <c r="U54" s="62"/>
      <c r="V54" s="62"/>
      <c r="W54" s="62"/>
      <c r="X54" s="81"/>
      <c r="Y54" s="80"/>
      <c r="Z54" s="79"/>
    </row>
    <row r="55" spans="2:26" ht="15" collapsed="1">
      <c r="B55" s="32"/>
      <c r="C55" s="33"/>
      <c r="D55" s="34"/>
      <c r="E55" s="34"/>
      <c r="F55" s="34"/>
      <c r="G55" s="58"/>
      <c r="H55" s="49"/>
      <c r="J55" s="34"/>
      <c r="K55" s="48"/>
      <c r="L55" s="51"/>
      <c r="M55" s="49"/>
      <c r="N55" s="25"/>
      <c r="P55" s="32"/>
      <c r="Q55" s="33"/>
      <c r="R55" s="73" t="s">
        <v>80</v>
      </c>
      <c r="S55" s="36">
        <f>SUM(S17:S54)</f>
        <v>111701798.34999999</v>
      </c>
      <c r="T55" s="36">
        <f t="shared" ref="T55:W55" si="8">SUM(T17:T54)</f>
        <v>0</v>
      </c>
      <c r="U55" s="36">
        <f t="shared" si="8"/>
        <v>111701798.34999999</v>
      </c>
      <c r="V55" s="36">
        <f t="shared" si="8"/>
        <v>0</v>
      </c>
      <c r="W55" s="36">
        <f t="shared" si="8"/>
        <v>111701798.34999999</v>
      </c>
      <c r="X55" s="77"/>
      <c r="Y55" s="82"/>
      <c r="Z55" s="36">
        <f t="shared" ref="Z55" si="9">SUM(Z17:Z54)</f>
        <v>1001281.4531408416</v>
      </c>
    </row>
    <row r="56" spans="2:26">
      <c r="B56" s="32"/>
      <c r="C56" s="33"/>
      <c r="D56" s="35" t="s">
        <v>81</v>
      </c>
      <c r="E56" s="36">
        <f>SUM(E17:E55)</f>
        <v>111701798.34999999</v>
      </c>
      <c r="F56" s="36">
        <f>SUM(F17:F55)</f>
        <v>0</v>
      </c>
      <c r="G56" s="36">
        <f>SUM(G17:G55)</f>
        <v>0</v>
      </c>
      <c r="H56" s="36">
        <f>SUM(H17:H55)</f>
        <v>111701798.34999999</v>
      </c>
      <c r="I56" s="35"/>
      <c r="J56" s="36">
        <f>SUM(J17:J55)</f>
        <v>0</v>
      </c>
      <c r="K56" s="36">
        <f>SUM(K17:K55)</f>
        <v>1001281.4531408416</v>
      </c>
      <c r="L56" s="36">
        <f>SUM(L17:L54)</f>
        <v>0</v>
      </c>
      <c r="M56" s="36">
        <f>SUM(M17:M55)</f>
        <v>1001281.4531408416</v>
      </c>
      <c r="N56" s="25">
        <f>SUM(N17:N55)</f>
        <v>110700516.89685915</v>
      </c>
    </row>
    <row r="57" spans="2:26" ht="38.25">
      <c r="B57" s="32"/>
      <c r="C57" s="33"/>
      <c r="D57" s="37" t="s">
        <v>105</v>
      </c>
      <c r="E57" s="25"/>
      <c r="F57" s="52"/>
      <c r="G57" s="52"/>
      <c r="H57" s="49"/>
      <c r="I57" s="26"/>
      <c r="J57" s="52"/>
      <c r="K57" s="52"/>
      <c r="L57" s="52"/>
      <c r="M57" s="49">
        <f>J57+K57+L57</f>
        <v>0</v>
      </c>
      <c r="N57" s="25">
        <f>H57-M57</f>
        <v>0</v>
      </c>
    </row>
    <row r="58" spans="2:26" ht="25.5">
      <c r="B58" s="32"/>
      <c r="C58" s="33"/>
      <c r="D58" s="38" t="s">
        <v>106</v>
      </c>
      <c r="E58" s="25"/>
      <c r="F58" s="52"/>
      <c r="G58" s="52"/>
      <c r="H58" s="49"/>
      <c r="I58" s="26"/>
      <c r="J58" s="52"/>
      <c r="K58" s="52"/>
      <c r="L58" s="52"/>
      <c r="M58" s="49">
        <f>J58+K58+L58</f>
        <v>0</v>
      </c>
      <c r="N58" s="25">
        <f>H58-M58</f>
        <v>0</v>
      </c>
    </row>
    <row r="59" spans="2:26">
      <c r="B59" s="32"/>
      <c r="C59" s="33"/>
      <c r="D59" s="35" t="s">
        <v>84</v>
      </c>
      <c r="E59" s="36">
        <f>SUM(E56:E58)</f>
        <v>111701798.34999999</v>
      </c>
      <c r="F59" s="36">
        <f t="shared" ref="F59:G59" si="10">SUM(F56:F58)</f>
        <v>0</v>
      </c>
      <c r="G59" s="36">
        <f t="shared" si="10"/>
        <v>0</v>
      </c>
      <c r="H59" s="36">
        <f>SUM(H56:H58)</f>
        <v>111701798.34999999</v>
      </c>
      <c r="I59" s="35"/>
      <c r="J59" s="36">
        <f>SUM(J56:J58)</f>
        <v>0</v>
      </c>
      <c r="K59" s="36">
        <f t="shared" ref="K59:L59" si="11">SUM(K56:K58)</f>
        <v>1001281.4531408416</v>
      </c>
      <c r="L59" s="36">
        <f t="shared" si="11"/>
        <v>0</v>
      </c>
      <c r="M59" s="36">
        <f>SUM(M56:M58)</f>
        <v>1001281.4531408416</v>
      </c>
      <c r="N59" s="25">
        <f>H59-M59</f>
        <v>110700516.89685915</v>
      </c>
    </row>
    <row r="60" spans="2:26" ht="14.25">
      <c r="B60" s="32"/>
      <c r="C60" s="33"/>
      <c r="D60" s="97" t="s">
        <v>85</v>
      </c>
      <c r="E60" s="98"/>
      <c r="F60" s="98"/>
      <c r="G60" s="98"/>
      <c r="H60" s="98"/>
      <c r="I60" s="98"/>
      <c r="J60" s="99"/>
      <c r="K60" s="52"/>
      <c r="L60" s="26"/>
      <c r="M60" s="39"/>
      <c r="N60" s="26"/>
    </row>
    <row r="61" spans="2:26" ht="14.25">
      <c r="B61" s="32"/>
      <c r="C61" s="33"/>
      <c r="D61" s="89" t="s">
        <v>80</v>
      </c>
      <c r="E61" s="90"/>
      <c r="F61" s="90"/>
      <c r="G61" s="90"/>
      <c r="H61" s="90"/>
      <c r="I61" s="90"/>
      <c r="J61" s="91"/>
      <c r="K61" s="35">
        <f>K59+K60</f>
        <v>1001281.4531408416</v>
      </c>
      <c r="M61" s="39"/>
      <c r="N61" s="26"/>
    </row>
    <row r="63" spans="2:26">
      <c r="E63" s="40"/>
      <c r="J63" s="3" t="s">
        <v>86</v>
      </c>
    </row>
    <row r="64" spans="2:26" ht="14.25">
      <c r="B64" s="32">
        <v>10</v>
      </c>
      <c r="C64" s="33"/>
      <c r="D64" s="34" t="s">
        <v>87</v>
      </c>
      <c r="E64" s="29"/>
      <c r="J64" s="3" t="s">
        <v>87</v>
      </c>
      <c r="L64" s="56"/>
    </row>
    <row r="65" spans="2:14" ht="14.25">
      <c r="B65" s="32">
        <v>8</v>
      </c>
      <c r="C65" s="33"/>
      <c r="D65" s="34" t="s">
        <v>67</v>
      </c>
      <c r="E65" s="41"/>
      <c r="J65" s="3" t="s">
        <v>67</v>
      </c>
      <c r="L65" s="57"/>
    </row>
    <row r="66" spans="2:14" ht="14.25">
      <c r="J66" s="4" t="s">
        <v>88</v>
      </c>
      <c r="L66" s="42">
        <f>K61-L64-L65</f>
        <v>1001281.4531408416</v>
      </c>
      <c r="M66" s="26"/>
    </row>
    <row r="68" spans="2:14" hidden="1" outlineLevel="1">
      <c r="B68" s="43" t="s">
        <v>89</v>
      </c>
    </row>
    <row r="69" spans="2:14" hidden="1" outlineLevel="1">
      <c r="E69" s="26"/>
      <c r="J69" s="26"/>
    </row>
    <row r="70" spans="2:14" ht="12.75" hidden="1" customHeight="1" outlineLevel="1">
      <c r="B70" s="44">
        <v>1</v>
      </c>
      <c r="C70" s="87" t="s">
        <v>90</v>
      </c>
      <c r="D70" s="87"/>
      <c r="E70" s="87"/>
      <c r="F70" s="87"/>
      <c r="G70" s="87"/>
      <c r="H70" s="87"/>
      <c r="I70" s="87"/>
      <c r="J70" s="87"/>
      <c r="K70" s="87"/>
      <c r="L70" s="87"/>
      <c r="M70" s="87"/>
      <c r="N70" s="87"/>
    </row>
    <row r="71" spans="2:14" hidden="1" outlineLevel="1">
      <c r="B71" s="44"/>
      <c r="C71" s="87"/>
      <c r="D71" s="87"/>
      <c r="E71" s="87"/>
      <c r="F71" s="87"/>
      <c r="G71" s="87"/>
      <c r="H71" s="87"/>
      <c r="I71" s="87"/>
      <c r="J71" s="87"/>
      <c r="K71" s="87"/>
      <c r="L71" s="87"/>
      <c r="M71" s="87"/>
      <c r="N71" s="87"/>
    </row>
    <row r="72" spans="2:14" ht="12.75" hidden="1" customHeight="1" outlineLevel="1">
      <c r="B72" s="44"/>
      <c r="C72" s="45"/>
      <c r="D72" s="46"/>
      <c r="E72" s="46"/>
      <c r="F72" s="46"/>
      <c r="G72" s="46"/>
      <c r="H72" s="46"/>
      <c r="I72" s="46"/>
      <c r="J72" s="46"/>
      <c r="K72" s="46"/>
      <c r="L72" s="46"/>
      <c r="M72" s="46"/>
      <c r="N72" s="46"/>
    </row>
    <row r="73" spans="2:14" ht="12.75" hidden="1" customHeight="1" outlineLevel="1">
      <c r="B73" s="44">
        <v>2</v>
      </c>
      <c r="C73" s="87" t="s">
        <v>91</v>
      </c>
      <c r="D73" s="87"/>
      <c r="E73" s="87"/>
      <c r="F73" s="87"/>
      <c r="G73" s="87"/>
      <c r="H73" s="87"/>
      <c r="I73" s="87"/>
      <c r="J73" s="87"/>
      <c r="K73" s="87"/>
      <c r="L73" s="87"/>
      <c r="M73" s="87"/>
      <c r="N73" s="87"/>
    </row>
    <row r="74" spans="2:14" hidden="1" outlineLevel="1">
      <c r="B74" s="44"/>
      <c r="C74" s="87"/>
      <c r="D74" s="87"/>
      <c r="E74" s="87"/>
      <c r="F74" s="87"/>
      <c r="G74" s="87"/>
      <c r="H74" s="87"/>
      <c r="I74" s="87"/>
      <c r="J74" s="87"/>
      <c r="K74" s="87"/>
      <c r="L74" s="87"/>
      <c r="M74" s="87"/>
      <c r="N74" s="87"/>
    </row>
    <row r="75" spans="2:14" hidden="1" outlineLevel="1">
      <c r="B75" s="44"/>
      <c r="C75" s="45"/>
      <c r="D75" s="46"/>
      <c r="E75" s="46"/>
      <c r="F75" s="46"/>
      <c r="G75" s="46"/>
      <c r="H75" s="46"/>
      <c r="I75" s="46"/>
      <c r="J75" s="46"/>
      <c r="K75" s="46"/>
      <c r="L75" s="46"/>
      <c r="M75" s="46"/>
      <c r="N75" s="46"/>
    </row>
    <row r="76" spans="2:14" ht="12.75" hidden="1" customHeight="1" outlineLevel="1">
      <c r="B76" s="44">
        <v>3</v>
      </c>
      <c r="C76" s="87" t="s">
        <v>92</v>
      </c>
      <c r="D76" s="87"/>
      <c r="E76" s="87"/>
      <c r="F76" s="87"/>
      <c r="G76" s="87"/>
      <c r="H76" s="87"/>
      <c r="I76" s="87"/>
      <c r="J76" s="87"/>
      <c r="K76" s="87"/>
      <c r="L76" s="87"/>
      <c r="M76" s="87"/>
      <c r="N76" s="87"/>
    </row>
    <row r="77" spans="2:14" hidden="1" outlineLevel="1">
      <c r="B77" s="44"/>
      <c r="C77" s="45"/>
      <c r="D77" s="46"/>
      <c r="E77" s="46"/>
      <c r="F77" s="46"/>
      <c r="G77" s="46"/>
      <c r="H77" s="46"/>
      <c r="I77" s="46"/>
      <c r="J77" s="46"/>
      <c r="K77" s="46"/>
      <c r="L77" s="46"/>
      <c r="M77" s="46"/>
      <c r="N77" s="46"/>
    </row>
    <row r="78" spans="2:14" hidden="1" outlineLevel="1">
      <c r="B78" s="44">
        <v>4</v>
      </c>
      <c r="C78" s="47" t="s">
        <v>93</v>
      </c>
      <c r="D78" s="46"/>
      <c r="E78" s="46"/>
      <c r="F78" s="46"/>
      <c r="G78" s="46"/>
      <c r="H78" s="46"/>
      <c r="I78" s="46"/>
      <c r="J78" s="46"/>
      <c r="K78" s="46"/>
      <c r="L78" s="46"/>
      <c r="M78" s="46"/>
      <c r="N78" s="46"/>
    </row>
    <row r="79" spans="2:14" hidden="1" outlineLevel="1">
      <c r="B79" s="44"/>
      <c r="C79" s="45"/>
      <c r="D79" s="46"/>
      <c r="E79" s="46"/>
      <c r="F79" s="46"/>
      <c r="G79" s="46"/>
      <c r="H79" s="46"/>
      <c r="I79" s="46"/>
      <c r="J79" s="46"/>
      <c r="K79" s="46"/>
      <c r="L79" s="46"/>
      <c r="M79" s="46"/>
      <c r="N79" s="46"/>
    </row>
    <row r="80" spans="2:14" hidden="1" outlineLevel="1">
      <c r="B80" s="44">
        <v>5</v>
      </c>
      <c r="C80" s="47" t="s">
        <v>94</v>
      </c>
      <c r="D80" s="46"/>
      <c r="E80" s="46"/>
      <c r="F80" s="46"/>
      <c r="G80" s="46"/>
      <c r="H80" s="46"/>
      <c r="I80" s="46"/>
      <c r="J80" s="46"/>
      <c r="K80" s="46"/>
      <c r="L80" s="46"/>
      <c r="M80" s="46"/>
      <c r="N80" s="46"/>
    </row>
    <row r="81" spans="2:26" hidden="1" outlineLevel="1">
      <c r="B81" s="44"/>
      <c r="C81" s="45"/>
      <c r="D81" s="46"/>
      <c r="E81" s="46"/>
      <c r="F81" s="46"/>
      <c r="G81" s="46"/>
      <c r="H81" s="46"/>
      <c r="I81" s="46"/>
      <c r="J81" s="46"/>
      <c r="K81" s="46"/>
      <c r="L81" s="46"/>
      <c r="M81" s="46"/>
      <c r="N81" s="46"/>
    </row>
    <row r="82" spans="2:26" ht="12.75" hidden="1" customHeight="1" outlineLevel="1">
      <c r="B82" s="44">
        <v>6</v>
      </c>
      <c r="C82" s="87" t="s">
        <v>95</v>
      </c>
      <c r="D82" s="87"/>
      <c r="E82" s="87"/>
      <c r="F82" s="87"/>
      <c r="G82" s="87"/>
      <c r="H82" s="87"/>
      <c r="I82" s="87"/>
      <c r="J82" s="87"/>
      <c r="K82" s="87"/>
      <c r="L82" s="87"/>
      <c r="M82" s="87"/>
      <c r="N82" s="87"/>
    </row>
    <row r="83" spans="2:26" hidden="1" outlineLevel="1">
      <c r="B83" s="46"/>
      <c r="C83" s="87"/>
      <c r="D83" s="87"/>
      <c r="E83" s="87"/>
      <c r="F83" s="87"/>
      <c r="G83" s="87"/>
      <c r="H83" s="87"/>
      <c r="I83" s="87"/>
      <c r="J83" s="87"/>
      <c r="K83" s="87"/>
      <c r="L83" s="87"/>
      <c r="M83" s="87"/>
      <c r="N83" s="87"/>
    </row>
    <row r="84" spans="2:26" hidden="1" outlineLevel="1">
      <c r="B84" s="46"/>
      <c r="C84" s="87"/>
      <c r="D84" s="87"/>
      <c r="E84" s="87"/>
      <c r="F84" s="87"/>
      <c r="G84" s="87"/>
      <c r="H84" s="87"/>
      <c r="I84" s="87"/>
      <c r="J84" s="87"/>
      <c r="K84" s="87"/>
      <c r="L84" s="87"/>
      <c r="M84" s="87"/>
      <c r="N84" s="87"/>
    </row>
    <row r="85" spans="2:26" hidden="1" outlineLevel="1"/>
    <row r="86" spans="2:26" collapsed="1"/>
    <row r="87" spans="2:26" ht="21">
      <c r="B87" s="88" t="s">
        <v>107</v>
      </c>
      <c r="C87" s="88"/>
      <c r="D87" s="88"/>
      <c r="E87" s="88"/>
      <c r="F87" s="88"/>
      <c r="G87" s="88"/>
      <c r="H87" s="88"/>
      <c r="I87" s="88"/>
      <c r="J87" s="88"/>
      <c r="K87" s="88"/>
      <c r="L87" s="88"/>
      <c r="M87" s="88"/>
      <c r="N87" s="88"/>
      <c r="P87" s="100" t="s">
        <v>108</v>
      </c>
      <c r="Q87" s="100"/>
      <c r="R87" s="100"/>
      <c r="S87" s="100"/>
      <c r="T87" s="100"/>
      <c r="U87" s="100"/>
      <c r="V87" s="100"/>
      <c r="W87" s="100"/>
      <c r="X87" s="100"/>
      <c r="Y87" s="100"/>
      <c r="Z87" s="100"/>
    </row>
    <row r="89" spans="2:26" ht="14.25">
      <c r="F89" s="7" t="s">
        <v>9</v>
      </c>
      <c r="G89" s="8" t="s">
        <v>10</v>
      </c>
      <c r="S89" s="7" t="s">
        <v>9</v>
      </c>
      <c r="T89" s="61" t="s">
        <v>10</v>
      </c>
    </row>
    <row r="90" spans="2:26" ht="15">
      <c r="F90" s="7" t="s">
        <v>11</v>
      </c>
      <c r="G90" s="93" t="s">
        <v>96</v>
      </c>
      <c r="H90" s="93"/>
      <c r="S90" s="7" t="s">
        <v>11</v>
      </c>
      <c r="T90" s="93" t="s">
        <v>96</v>
      </c>
      <c r="U90" s="93"/>
    </row>
    <row r="92" spans="2:26">
      <c r="E92" s="94" t="s">
        <v>13</v>
      </c>
      <c r="F92" s="95"/>
      <c r="G92" s="95"/>
      <c r="H92" s="96"/>
      <c r="J92" s="9"/>
      <c r="K92" s="10" t="s">
        <v>14</v>
      </c>
      <c r="L92" s="10"/>
      <c r="M92" s="11"/>
      <c r="S92" s="74" t="s">
        <v>15</v>
      </c>
      <c r="T92" s="74" t="s">
        <v>16</v>
      </c>
      <c r="U92" s="74" t="s">
        <v>17</v>
      </c>
      <c r="V92" s="74" t="s">
        <v>18</v>
      </c>
      <c r="W92" s="74" t="s">
        <v>19</v>
      </c>
      <c r="X92" s="74" t="s">
        <v>20</v>
      </c>
      <c r="Y92" s="74" t="s">
        <v>21</v>
      </c>
      <c r="Z92" s="74" t="s">
        <v>97</v>
      </c>
    </row>
    <row r="93" spans="2:26" ht="27">
      <c r="B93" s="12" t="s">
        <v>23</v>
      </c>
      <c r="C93" s="13" t="s">
        <v>24</v>
      </c>
      <c r="D93" s="14" t="s">
        <v>25</v>
      </c>
      <c r="E93" s="15" t="s">
        <v>26</v>
      </c>
      <c r="F93" s="16" t="s">
        <v>27</v>
      </c>
      <c r="G93" s="16" t="s">
        <v>28</v>
      </c>
      <c r="H93" s="12" t="s">
        <v>29</v>
      </c>
      <c r="I93" s="17"/>
      <c r="J93" s="18" t="s">
        <v>26</v>
      </c>
      <c r="K93" s="16" t="s">
        <v>30</v>
      </c>
      <c r="L93" s="16" t="s">
        <v>28</v>
      </c>
      <c r="M93" s="12" t="s">
        <v>29</v>
      </c>
      <c r="N93" s="12" t="s">
        <v>31</v>
      </c>
      <c r="P93" s="75" t="s">
        <v>32</v>
      </c>
      <c r="Q93" s="75" t="s">
        <v>33</v>
      </c>
      <c r="R93" s="75" t="s">
        <v>34</v>
      </c>
      <c r="S93" s="76" t="s">
        <v>35</v>
      </c>
      <c r="T93" s="76" t="s">
        <v>36</v>
      </c>
      <c r="U93" s="76" t="s">
        <v>37</v>
      </c>
      <c r="V93" s="76" t="s">
        <v>38</v>
      </c>
      <c r="W93" s="76" t="s">
        <v>39</v>
      </c>
      <c r="X93" s="76" t="s">
        <v>40</v>
      </c>
      <c r="Y93" s="76" t="s">
        <v>41</v>
      </c>
      <c r="Z93" s="76" t="s">
        <v>42</v>
      </c>
    </row>
    <row r="94" spans="2:26" ht="15" hidden="1" customHeight="1" outlineLevel="1">
      <c r="B94" s="19">
        <v>12</v>
      </c>
      <c r="C94" s="20">
        <v>1610</v>
      </c>
      <c r="D94" s="21" t="s">
        <v>43</v>
      </c>
      <c r="E94" s="22"/>
      <c r="F94" s="22"/>
      <c r="G94" s="50"/>
      <c r="H94" s="23"/>
      <c r="I94" s="24"/>
      <c r="J94" s="22"/>
      <c r="K94" s="22"/>
      <c r="L94" s="50"/>
      <c r="M94" s="23"/>
      <c r="N94" s="25"/>
      <c r="P94" s="59">
        <v>12</v>
      </c>
      <c r="Q94" s="20">
        <v>1610</v>
      </c>
      <c r="R94" s="21" t="s">
        <v>43</v>
      </c>
      <c r="S94" s="62"/>
      <c r="T94" s="78"/>
      <c r="U94" s="62"/>
      <c r="V94" s="62"/>
      <c r="W94" s="62"/>
      <c r="X94" s="81"/>
      <c r="Y94" s="80"/>
      <c r="Z94" s="79"/>
    </row>
    <row r="95" spans="2:26" ht="25.5" hidden="1" customHeight="1" outlineLevel="1">
      <c r="B95" s="19">
        <v>12</v>
      </c>
      <c r="C95" s="20">
        <v>1611</v>
      </c>
      <c r="D95" s="21" t="s">
        <v>44</v>
      </c>
      <c r="E95" s="22"/>
      <c r="F95" s="22"/>
      <c r="G95" s="50"/>
      <c r="H95" s="23"/>
      <c r="I95" s="27"/>
      <c r="J95" s="22"/>
      <c r="K95" s="22"/>
      <c r="L95" s="50"/>
      <c r="M95" s="23"/>
      <c r="N95" s="25"/>
      <c r="P95" s="59">
        <v>12</v>
      </c>
      <c r="Q95" s="20">
        <v>1611</v>
      </c>
      <c r="R95" s="21" t="s">
        <v>44</v>
      </c>
      <c r="S95" s="62"/>
      <c r="T95" s="78"/>
      <c r="U95" s="62"/>
      <c r="V95" s="62"/>
      <c r="W95" s="62"/>
      <c r="X95" s="81"/>
      <c r="Y95" s="80"/>
      <c r="Z95" s="79"/>
    </row>
    <row r="96" spans="2:26" ht="25.5" hidden="1" customHeight="1" outlineLevel="1">
      <c r="B96" s="19" t="s">
        <v>45</v>
      </c>
      <c r="C96" s="20">
        <v>1612</v>
      </c>
      <c r="D96" s="21" t="s">
        <v>46</v>
      </c>
      <c r="E96" s="22"/>
      <c r="F96" s="22"/>
      <c r="G96" s="50"/>
      <c r="H96" s="23"/>
      <c r="I96" s="27"/>
      <c r="J96" s="22"/>
      <c r="K96" s="22"/>
      <c r="L96" s="50"/>
      <c r="M96" s="23"/>
      <c r="N96" s="25"/>
      <c r="P96" s="59" t="s">
        <v>45</v>
      </c>
      <c r="Q96" s="20">
        <v>1612</v>
      </c>
      <c r="R96" s="21" t="s">
        <v>46</v>
      </c>
      <c r="S96" s="62"/>
      <c r="T96" s="78"/>
      <c r="U96" s="62"/>
      <c r="V96" s="62"/>
      <c r="W96" s="62"/>
      <c r="X96" s="81"/>
      <c r="Y96" s="80"/>
      <c r="Z96" s="79"/>
    </row>
    <row r="97" spans="2:26" ht="15" hidden="1" customHeight="1" outlineLevel="1">
      <c r="B97" s="19"/>
      <c r="C97" s="20">
        <v>1665</v>
      </c>
      <c r="D97" s="21" t="s">
        <v>47</v>
      </c>
      <c r="E97" s="22"/>
      <c r="F97" s="22"/>
      <c r="G97" s="50"/>
      <c r="H97" s="23"/>
      <c r="I97" s="27"/>
      <c r="J97" s="22"/>
      <c r="K97" s="22"/>
      <c r="L97" s="50"/>
      <c r="M97" s="23"/>
      <c r="N97" s="25"/>
      <c r="P97" s="59"/>
      <c r="Q97" s="20">
        <v>1665</v>
      </c>
      <c r="R97" s="21" t="s">
        <v>47</v>
      </c>
      <c r="S97" s="62"/>
      <c r="T97" s="78"/>
      <c r="U97" s="62"/>
      <c r="V97" s="62"/>
      <c r="W97" s="62"/>
      <c r="X97" s="81"/>
      <c r="Y97" s="80"/>
      <c r="Z97" s="79"/>
    </row>
    <row r="98" spans="2:26" ht="15" hidden="1" customHeight="1" outlineLevel="1">
      <c r="B98" s="19"/>
      <c r="C98" s="20">
        <v>1675</v>
      </c>
      <c r="D98" s="21" t="s">
        <v>48</v>
      </c>
      <c r="E98" s="22"/>
      <c r="F98" s="22"/>
      <c r="G98" s="50"/>
      <c r="H98" s="23"/>
      <c r="I98" s="27"/>
      <c r="J98" s="22"/>
      <c r="K98" s="22"/>
      <c r="L98" s="50"/>
      <c r="M98" s="23"/>
      <c r="N98" s="25"/>
      <c r="P98" s="59"/>
      <c r="Q98" s="20">
        <v>1675</v>
      </c>
      <c r="R98" s="21" t="s">
        <v>48</v>
      </c>
      <c r="S98" s="62"/>
      <c r="T98" s="78"/>
      <c r="U98" s="62"/>
      <c r="V98" s="62"/>
      <c r="W98" s="62"/>
      <c r="X98" s="81"/>
      <c r="Y98" s="80"/>
      <c r="Z98" s="79"/>
    </row>
    <row r="99" spans="2:26" ht="15" hidden="1" customHeight="1" outlineLevel="1">
      <c r="B99" s="19" t="s">
        <v>49</v>
      </c>
      <c r="C99" s="28">
        <v>1615</v>
      </c>
      <c r="D99" s="21" t="s">
        <v>50</v>
      </c>
      <c r="E99" s="22"/>
      <c r="F99" s="22"/>
      <c r="G99" s="50"/>
      <c r="H99" s="23"/>
      <c r="I99" s="27"/>
      <c r="J99" s="22"/>
      <c r="K99" s="22"/>
      <c r="L99" s="50"/>
      <c r="M99" s="23"/>
      <c r="N99" s="25"/>
      <c r="P99" s="59" t="s">
        <v>49</v>
      </c>
      <c r="Q99" s="28">
        <v>1615</v>
      </c>
      <c r="R99" s="21" t="s">
        <v>50</v>
      </c>
      <c r="S99" s="62"/>
      <c r="T99" s="78"/>
      <c r="U99" s="62"/>
      <c r="V99" s="62"/>
      <c r="W99" s="62"/>
      <c r="X99" s="81"/>
      <c r="Y99" s="80"/>
      <c r="Z99" s="79"/>
    </row>
    <row r="100" spans="2:26" ht="15" hidden="1" customHeight="1" outlineLevel="1">
      <c r="B100" s="19">
        <v>1</v>
      </c>
      <c r="C100" s="28">
        <v>1620</v>
      </c>
      <c r="D100" s="21" t="s">
        <v>51</v>
      </c>
      <c r="E100" s="22"/>
      <c r="F100" s="22"/>
      <c r="G100" s="50"/>
      <c r="H100" s="23"/>
      <c r="I100" s="27"/>
      <c r="J100" s="22"/>
      <c r="K100" s="22"/>
      <c r="L100" s="50"/>
      <c r="M100" s="23"/>
      <c r="N100" s="25"/>
      <c r="P100" s="59">
        <v>1</v>
      </c>
      <c r="Q100" s="28">
        <v>1620</v>
      </c>
      <c r="R100" s="21" t="s">
        <v>51</v>
      </c>
      <c r="S100" s="62"/>
      <c r="T100" s="78"/>
      <c r="U100" s="62"/>
      <c r="V100" s="62"/>
      <c r="W100" s="62"/>
      <c r="X100" s="81"/>
      <c r="Y100" s="80"/>
      <c r="Z100" s="79"/>
    </row>
    <row r="101" spans="2:26" collapsed="1">
      <c r="B101" s="59" t="s">
        <v>49</v>
      </c>
      <c r="C101" s="20">
        <v>1705</v>
      </c>
      <c r="D101" s="21" t="s">
        <v>50</v>
      </c>
      <c r="E101" s="48"/>
      <c r="F101" s="48"/>
      <c r="G101" s="51"/>
      <c r="H101" s="49"/>
      <c r="I101" s="27"/>
      <c r="J101" s="48"/>
      <c r="K101" s="48"/>
      <c r="L101" s="51"/>
      <c r="M101" s="49"/>
      <c r="N101" s="25"/>
      <c r="P101" s="59" t="s">
        <v>49</v>
      </c>
      <c r="Q101" s="20">
        <v>1705</v>
      </c>
      <c r="R101" s="21" t="s">
        <v>50</v>
      </c>
      <c r="S101" s="69"/>
      <c r="T101" s="83"/>
      <c r="U101" s="69"/>
      <c r="V101" s="69"/>
      <c r="W101" s="69"/>
      <c r="X101" s="84"/>
      <c r="Y101" s="85"/>
      <c r="Z101" s="86"/>
    </row>
    <row r="102" spans="2:26">
      <c r="B102" s="59">
        <v>14.1</v>
      </c>
      <c r="C102" s="28">
        <v>1706</v>
      </c>
      <c r="D102" s="21" t="s">
        <v>52</v>
      </c>
      <c r="E102" s="48">
        <f>H25</f>
        <v>4983214.798649611</v>
      </c>
      <c r="F102" s="48"/>
      <c r="G102" s="51"/>
      <c r="H102" s="49">
        <f>E102+F102+G102</f>
        <v>4983214.798649611</v>
      </c>
      <c r="I102" s="27"/>
      <c r="J102" s="48">
        <f>M25</f>
        <v>37374.110989872082</v>
      </c>
      <c r="K102" s="48">
        <f>Z102</f>
        <v>49832.147986496107</v>
      </c>
      <c r="L102" s="51"/>
      <c r="M102" s="49">
        <f>J102+K102-L102</f>
        <v>87206.25897636819</v>
      </c>
      <c r="N102" s="25">
        <f t="shared" ref="N102" si="12">H102-M102</f>
        <v>4896008.5396732427</v>
      </c>
      <c r="P102" s="59">
        <v>14.1</v>
      </c>
      <c r="Q102" s="28">
        <v>1706</v>
      </c>
      <c r="R102" s="21" t="s">
        <v>52</v>
      </c>
      <c r="S102" s="69">
        <f>E102</f>
        <v>4983214.798649611</v>
      </c>
      <c r="T102" s="83"/>
      <c r="U102" s="69">
        <f t="shared" ref="U102:U106" si="13">S102-T102</f>
        <v>4983214.798649611</v>
      </c>
      <c r="V102" s="69"/>
      <c r="W102" s="69">
        <f t="shared" ref="W102:W106" si="14">U102+(V102/2)</f>
        <v>4983214.798649611</v>
      </c>
      <c r="X102" s="84">
        <v>100</v>
      </c>
      <c r="Y102" s="85">
        <f t="shared" ref="Y102:Y106" si="15">1/X102</f>
        <v>0.01</v>
      </c>
      <c r="Z102" s="69">
        <f>(W102*Y102)</f>
        <v>49832.147986496107</v>
      </c>
    </row>
    <row r="103" spans="2:26">
      <c r="B103" s="59">
        <v>1</v>
      </c>
      <c r="C103" s="20">
        <v>1708</v>
      </c>
      <c r="D103" s="21" t="s">
        <v>51</v>
      </c>
      <c r="E103" s="48"/>
      <c r="F103" s="48"/>
      <c r="G103" s="51"/>
      <c r="H103" s="49"/>
      <c r="I103" s="27"/>
      <c r="J103" s="48"/>
      <c r="K103" s="48"/>
      <c r="L103" s="51"/>
      <c r="M103" s="49"/>
      <c r="N103" s="25"/>
      <c r="P103" s="59">
        <v>1</v>
      </c>
      <c r="Q103" s="20">
        <v>1708</v>
      </c>
      <c r="R103" s="21" t="s">
        <v>51</v>
      </c>
      <c r="S103" s="69"/>
      <c r="T103" s="83"/>
      <c r="U103" s="69"/>
      <c r="V103" s="69"/>
      <c r="W103" s="69"/>
      <c r="X103" s="84"/>
      <c r="Y103" s="85"/>
      <c r="Z103" s="86"/>
    </row>
    <row r="104" spans="2:26" ht="15" customHeight="1">
      <c r="B104" s="59">
        <v>47</v>
      </c>
      <c r="C104" s="20">
        <v>1715</v>
      </c>
      <c r="D104" s="21" t="s">
        <v>53</v>
      </c>
      <c r="E104" s="48"/>
      <c r="F104" s="48"/>
      <c r="G104" s="51"/>
      <c r="H104" s="49"/>
      <c r="I104" s="27"/>
      <c r="J104" s="48"/>
      <c r="K104" s="48"/>
      <c r="L104" s="51"/>
      <c r="M104" s="49"/>
      <c r="N104" s="25"/>
      <c r="P104" s="59">
        <v>47</v>
      </c>
      <c r="Q104" s="20">
        <v>1715</v>
      </c>
      <c r="R104" s="21" t="s">
        <v>53</v>
      </c>
      <c r="S104" s="69"/>
      <c r="T104" s="83"/>
      <c r="U104" s="69"/>
      <c r="V104" s="69"/>
      <c r="W104" s="69"/>
      <c r="X104" s="84"/>
      <c r="Y104" s="85"/>
      <c r="Z104" s="86"/>
    </row>
    <row r="105" spans="2:26">
      <c r="B105" s="59">
        <v>47</v>
      </c>
      <c r="C105" s="20">
        <v>1720</v>
      </c>
      <c r="D105" s="21" t="s">
        <v>54</v>
      </c>
      <c r="E105" s="48">
        <f>H28</f>
        <v>83460939.724783093</v>
      </c>
      <c r="F105" s="48"/>
      <c r="G105" s="51"/>
      <c r="H105" s="49">
        <f>E105+F105+G105</f>
        <v>83460939.724783093</v>
      </c>
      <c r="I105" s="27"/>
      <c r="J105" s="48">
        <f>M28</f>
        <v>695507.83103985921</v>
      </c>
      <c r="K105" s="48">
        <f>Z105</f>
        <v>927343.77471981221</v>
      </c>
      <c r="L105" s="51"/>
      <c r="M105" s="49">
        <f>J105+K105-L105</f>
        <v>1622851.6057596714</v>
      </c>
      <c r="N105" s="25">
        <f t="shared" ref="N105:N106" si="16">H105-M105</f>
        <v>81838088.119023427</v>
      </c>
      <c r="P105" s="59">
        <v>47</v>
      </c>
      <c r="Q105" s="20">
        <v>1720</v>
      </c>
      <c r="R105" s="21" t="s">
        <v>54</v>
      </c>
      <c r="S105" s="69">
        <f>E105</f>
        <v>83460939.724783093</v>
      </c>
      <c r="T105" s="83"/>
      <c r="U105" s="69">
        <f t="shared" si="13"/>
        <v>83460939.724783093</v>
      </c>
      <c r="V105" s="69"/>
      <c r="W105" s="69">
        <f t="shared" si="14"/>
        <v>83460939.724783093</v>
      </c>
      <c r="X105" s="84">
        <v>90</v>
      </c>
      <c r="Y105" s="85">
        <f t="shared" si="15"/>
        <v>1.1111111111111112E-2</v>
      </c>
      <c r="Z105" s="69">
        <f>(W105*Y105)</f>
        <v>927343.77471981221</v>
      </c>
    </row>
    <row r="106" spans="2:26">
      <c r="B106" s="59">
        <v>47</v>
      </c>
      <c r="C106" s="20">
        <v>1730</v>
      </c>
      <c r="D106" s="21" t="s">
        <v>55</v>
      </c>
      <c r="E106" s="48">
        <f>H29</f>
        <v>23257643.826567292</v>
      </c>
      <c r="F106" s="48"/>
      <c r="G106" s="51"/>
      <c r="H106" s="49">
        <f>E106+F106+G106</f>
        <v>23257643.826567292</v>
      </c>
      <c r="I106" s="27"/>
      <c r="J106" s="48">
        <f>M29</f>
        <v>268399.51111111016</v>
      </c>
      <c r="K106" s="48">
        <f>Z106</f>
        <v>357866.01481481356</v>
      </c>
      <c r="L106" s="51"/>
      <c r="M106" s="49">
        <f>J106+K106-L106</f>
        <v>626265.52592592372</v>
      </c>
      <c r="N106" s="25">
        <f t="shared" si="16"/>
        <v>22631378.300641369</v>
      </c>
      <c r="P106" s="59">
        <v>47</v>
      </c>
      <c r="Q106" s="20">
        <v>1730</v>
      </c>
      <c r="R106" s="21" t="s">
        <v>55</v>
      </c>
      <c r="S106" s="69">
        <f>E106</f>
        <v>23257643.826567292</v>
      </c>
      <c r="T106" s="83"/>
      <c r="U106" s="69">
        <f t="shared" si="13"/>
        <v>23257643.826567292</v>
      </c>
      <c r="V106" s="69">
        <f>F106</f>
        <v>0</v>
      </c>
      <c r="W106" s="69">
        <f t="shared" si="14"/>
        <v>23257643.826567292</v>
      </c>
      <c r="X106" s="84">
        <v>64.989808653952579</v>
      </c>
      <c r="Y106" s="85">
        <f t="shared" si="15"/>
        <v>1.5387027915786632E-2</v>
      </c>
      <c r="Z106" s="69">
        <f>(W106*Y106)</f>
        <v>357866.01481481356</v>
      </c>
    </row>
    <row r="107" spans="2:26" ht="15" customHeight="1">
      <c r="B107" s="59">
        <v>47</v>
      </c>
      <c r="C107" s="20">
        <v>1735</v>
      </c>
      <c r="D107" s="21" t="s">
        <v>56</v>
      </c>
      <c r="E107" s="48"/>
      <c r="F107" s="48"/>
      <c r="G107" s="51"/>
      <c r="H107" s="49"/>
      <c r="I107" s="27"/>
      <c r="J107" s="48"/>
      <c r="K107" s="48"/>
      <c r="L107" s="51"/>
      <c r="M107" s="49"/>
      <c r="N107" s="25"/>
      <c r="P107" s="59">
        <v>47</v>
      </c>
      <c r="Q107" s="20">
        <v>1735</v>
      </c>
      <c r="R107" s="21" t="s">
        <v>56</v>
      </c>
      <c r="S107" s="69"/>
      <c r="T107" s="83"/>
      <c r="U107" s="69"/>
      <c r="V107" s="69"/>
      <c r="W107" s="69"/>
      <c r="X107" s="84"/>
      <c r="Y107" s="85"/>
      <c r="Z107" s="86"/>
    </row>
    <row r="108" spans="2:26" ht="15" customHeight="1">
      <c r="B108" s="59">
        <v>47</v>
      </c>
      <c r="C108" s="20">
        <v>1740</v>
      </c>
      <c r="D108" s="21" t="s">
        <v>57</v>
      </c>
      <c r="E108" s="48"/>
      <c r="F108" s="48"/>
      <c r="G108" s="51"/>
      <c r="H108" s="49"/>
      <c r="I108" s="27"/>
      <c r="J108" s="48"/>
      <c r="K108" s="48"/>
      <c r="L108" s="51"/>
      <c r="M108" s="49"/>
      <c r="N108" s="25"/>
      <c r="P108" s="59">
        <v>47</v>
      </c>
      <c r="Q108" s="20">
        <v>1740</v>
      </c>
      <c r="R108" s="21" t="s">
        <v>57</v>
      </c>
      <c r="S108" s="69"/>
      <c r="T108" s="83"/>
      <c r="U108" s="69"/>
      <c r="V108" s="69"/>
      <c r="W108" s="69"/>
      <c r="X108" s="84"/>
      <c r="Y108" s="85"/>
      <c r="Z108" s="86"/>
    </row>
    <row r="109" spans="2:26">
      <c r="B109" s="59">
        <v>17</v>
      </c>
      <c r="C109" s="20">
        <v>1745</v>
      </c>
      <c r="D109" s="21" t="s">
        <v>58</v>
      </c>
      <c r="E109" s="48"/>
      <c r="F109" s="48"/>
      <c r="G109" s="51"/>
      <c r="H109" s="49"/>
      <c r="I109" s="27"/>
      <c r="J109" s="48"/>
      <c r="K109" s="48"/>
      <c r="L109" s="51"/>
      <c r="M109" s="49"/>
      <c r="N109" s="25"/>
      <c r="P109" s="59">
        <v>17</v>
      </c>
      <c r="Q109" s="20">
        <v>1745</v>
      </c>
      <c r="R109" s="21" t="s">
        <v>58</v>
      </c>
      <c r="S109" s="69"/>
      <c r="T109" s="83"/>
      <c r="U109" s="69"/>
      <c r="V109" s="69"/>
      <c r="W109" s="69"/>
      <c r="X109" s="84"/>
      <c r="Y109" s="85"/>
      <c r="Z109" s="86"/>
    </row>
    <row r="110" spans="2:26" ht="15" hidden="1" customHeight="1" outlineLevel="1">
      <c r="B110" s="19">
        <v>47</v>
      </c>
      <c r="C110" s="20">
        <v>1830</v>
      </c>
      <c r="D110" s="21" t="s">
        <v>59</v>
      </c>
      <c r="E110" s="48"/>
      <c r="F110" s="48"/>
      <c r="G110" s="51"/>
      <c r="H110" s="49"/>
      <c r="I110" s="27"/>
      <c r="J110" s="48"/>
      <c r="K110" s="48"/>
      <c r="L110" s="51"/>
      <c r="M110" s="49"/>
      <c r="N110" s="25"/>
      <c r="P110" s="59">
        <v>47</v>
      </c>
      <c r="Q110" s="20">
        <v>1830</v>
      </c>
      <c r="R110" s="21" t="s">
        <v>59</v>
      </c>
      <c r="S110" s="62"/>
      <c r="T110" s="78"/>
      <c r="U110" s="62"/>
      <c r="V110" s="62"/>
      <c r="W110" s="62"/>
      <c r="X110" s="81"/>
      <c r="Y110" s="80"/>
      <c r="Z110" s="79"/>
    </row>
    <row r="111" spans="2:26" ht="14.25" hidden="1" outlineLevel="1">
      <c r="B111" s="19">
        <v>47</v>
      </c>
      <c r="C111" s="20">
        <v>1835</v>
      </c>
      <c r="D111" s="21" t="s">
        <v>60</v>
      </c>
      <c r="E111" s="48"/>
      <c r="F111" s="48"/>
      <c r="G111" s="51"/>
      <c r="H111" s="49"/>
      <c r="I111" s="27"/>
      <c r="J111" s="48"/>
      <c r="K111" s="48"/>
      <c r="L111" s="51"/>
      <c r="M111" s="49"/>
      <c r="N111" s="25"/>
      <c r="P111" s="59">
        <v>47</v>
      </c>
      <c r="Q111" s="20">
        <v>1835</v>
      </c>
      <c r="R111" s="21" t="s">
        <v>60</v>
      </c>
      <c r="S111" s="62"/>
      <c r="T111" s="78"/>
      <c r="U111" s="62"/>
      <c r="V111" s="62"/>
      <c r="W111" s="62"/>
      <c r="X111" s="81"/>
      <c r="Y111" s="80"/>
      <c r="Z111" s="79"/>
    </row>
    <row r="112" spans="2:26" ht="15" hidden="1" customHeight="1" outlineLevel="1">
      <c r="B112" s="19" t="s">
        <v>49</v>
      </c>
      <c r="C112" s="20">
        <v>1905</v>
      </c>
      <c r="D112" s="21" t="s">
        <v>50</v>
      </c>
      <c r="E112" s="48"/>
      <c r="F112" s="48"/>
      <c r="G112" s="51"/>
      <c r="H112" s="49"/>
      <c r="I112" s="27"/>
      <c r="J112" s="48"/>
      <c r="K112" s="48"/>
      <c r="L112" s="51"/>
      <c r="M112" s="49"/>
      <c r="N112" s="25"/>
      <c r="P112" s="59" t="s">
        <v>49</v>
      </c>
      <c r="Q112" s="20">
        <v>1905</v>
      </c>
      <c r="R112" s="21" t="s">
        <v>50</v>
      </c>
      <c r="S112" s="62"/>
      <c r="T112" s="78"/>
      <c r="U112" s="62"/>
      <c r="V112" s="62"/>
      <c r="W112" s="62"/>
      <c r="X112" s="81"/>
      <c r="Y112" s="80"/>
      <c r="Z112" s="79"/>
    </row>
    <row r="113" spans="2:26" ht="15" hidden="1" customHeight="1" outlineLevel="1">
      <c r="B113" s="19">
        <v>47</v>
      </c>
      <c r="C113" s="20">
        <v>1908</v>
      </c>
      <c r="D113" s="21" t="s">
        <v>61</v>
      </c>
      <c r="E113" s="48"/>
      <c r="F113" s="48"/>
      <c r="G113" s="51"/>
      <c r="H113" s="49"/>
      <c r="I113" s="27"/>
      <c r="J113" s="48"/>
      <c r="K113" s="48"/>
      <c r="L113" s="51"/>
      <c r="M113" s="49"/>
      <c r="N113" s="25"/>
      <c r="P113" s="59">
        <v>47</v>
      </c>
      <c r="Q113" s="20">
        <v>1908</v>
      </c>
      <c r="R113" s="21" t="s">
        <v>61</v>
      </c>
      <c r="S113" s="62"/>
      <c r="T113" s="78"/>
      <c r="U113" s="62"/>
      <c r="V113" s="62"/>
      <c r="W113" s="62"/>
      <c r="X113" s="81"/>
      <c r="Y113" s="80"/>
      <c r="Z113" s="79"/>
    </row>
    <row r="114" spans="2:26" ht="15" hidden="1" customHeight="1" outlineLevel="1">
      <c r="B114" s="19">
        <v>13</v>
      </c>
      <c r="C114" s="20">
        <v>1910</v>
      </c>
      <c r="D114" s="21" t="s">
        <v>62</v>
      </c>
      <c r="E114" s="48"/>
      <c r="F114" s="48"/>
      <c r="G114" s="51"/>
      <c r="H114" s="49"/>
      <c r="I114" s="27"/>
      <c r="J114" s="48"/>
      <c r="K114" s="48"/>
      <c r="L114" s="51"/>
      <c r="M114" s="49"/>
      <c r="N114" s="25"/>
      <c r="P114" s="59">
        <v>13</v>
      </c>
      <c r="Q114" s="20">
        <v>1910</v>
      </c>
      <c r="R114" s="21" t="s">
        <v>62</v>
      </c>
      <c r="S114" s="62"/>
      <c r="T114" s="78"/>
      <c r="U114" s="62"/>
      <c r="V114" s="62"/>
      <c r="W114" s="62"/>
      <c r="X114" s="81"/>
      <c r="Y114" s="80"/>
      <c r="Z114" s="79"/>
    </row>
    <row r="115" spans="2:26" ht="15" hidden="1" customHeight="1" outlineLevel="1">
      <c r="B115" s="19">
        <v>8</v>
      </c>
      <c r="C115" s="20">
        <v>1915</v>
      </c>
      <c r="D115" s="21" t="s">
        <v>63</v>
      </c>
      <c r="E115" s="48"/>
      <c r="F115" s="48"/>
      <c r="G115" s="51"/>
      <c r="H115" s="49"/>
      <c r="I115" s="27"/>
      <c r="J115" s="48"/>
      <c r="K115" s="48"/>
      <c r="L115" s="51"/>
      <c r="M115" s="49"/>
      <c r="N115" s="25"/>
      <c r="P115" s="59">
        <v>8</v>
      </c>
      <c r="Q115" s="20">
        <v>1915</v>
      </c>
      <c r="R115" s="21" t="s">
        <v>63</v>
      </c>
      <c r="S115" s="62"/>
      <c r="T115" s="78"/>
      <c r="U115" s="62"/>
      <c r="V115" s="62"/>
      <c r="W115" s="62"/>
      <c r="X115" s="81"/>
      <c r="Y115" s="80"/>
      <c r="Z115" s="79"/>
    </row>
    <row r="116" spans="2:26" ht="15" hidden="1" customHeight="1" outlineLevel="1">
      <c r="B116" s="19">
        <v>10</v>
      </c>
      <c r="C116" s="20">
        <v>1920</v>
      </c>
      <c r="D116" s="21" t="s">
        <v>64</v>
      </c>
      <c r="E116" s="48"/>
      <c r="F116" s="48"/>
      <c r="G116" s="51"/>
      <c r="H116" s="49"/>
      <c r="I116" s="27"/>
      <c r="J116" s="48"/>
      <c r="K116" s="48"/>
      <c r="L116" s="51"/>
      <c r="M116" s="49"/>
      <c r="N116" s="25"/>
      <c r="P116" s="59">
        <v>10</v>
      </c>
      <c r="Q116" s="20">
        <v>1920</v>
      </c>
      <c r="R116" s="21" t="s">
        <v>64</v>
      </c>
      <c r="S116" s="62"/>
      <c r="T116" s="78"/>
      <c r="U116" s="62"/>
      <c r="V116" s="62"/>
      <c r="W116" s="62"/>
      <c r="X116" s="81"/>
      <c r="Y116" s="80"/>
      <c r="Z116" s="79"/>
    </row>
    <row r="117" spans="2:26" ht="15" hidden="1" customHeight="1" outlineLevel="1">
      <c r="B117" s="19">
        <v>50</v>
      </c>
      <c r="C117" s="28">
        <v>1925</v>
      </c>
      <c r="D117" s="21" t="s">
        <v>65</v>
      </c>
      <c r="E117" s="48"/>
      <c r="F117" s="48"/>
      <c r="G117" s="51"/>
      <c r="H117" s="49"/>
      <c r="I117" s="27"/>
      <c r="J117" s="48"/>
      <c r="K117" s="48"/>
      <c r="L117" s="51"/>
      <c r="M117" s="49"/>
      <c r="N117" s="25"/>
      <c r="P117" s="59">
        <v>50</v>
      </c>
      <c r="Q117" s="28">
        <v>1925</v>
      </c>
      <c r="R117" s="21" t="s">
        <v>65</v>
      </c>
      <c r="S117" s="62"/>
      <c r="T117" s="78"/>
      <c r="U117" s="62"/>
      <c r="V117" s="62"/>
      <c r="W117" s="62"/>
      <c r="X117" s="81"/>
      <c r="Y117" s="80"/>
      <c r="Z117" s="79"/>
    </row>
    <row r="118" spans="2:26" ht="15" hidden="1" customHeight="1" outlineLevel="1">
      <c r="B118" s="19">
        <v>10</v>
      </c>
      <c r="C118" s="20">
        <v>1930</v>
      </c>
      <c r="D118" s="21" t="s">
        <v>66</v>
      </c>
      <c r="E118" s="48"/>
      <c r="F118" s="48"/>
      <c r="G118" s="51"/>
      <c r="H118" s="49"/>
      <c r="I118" s="27"/>
      <c r="J118" s="48"/>
      <c r="K118" s="48"/>
      <c r="L118" s="51"/>
      <c r="M118" s="49"/>
      <c r="N118" s="25"/>
      <c r="P118" s="59">
        <v>10</v>
      </c>
      <c r="Q118" s="20">
        <v>1930</v>
      </c>
      <c r="R118" s="21" t="s">
        <v>66</v>
      </c>
      <c r="S118" s="62"/>
      <c r="T118" s="78"/>
      <c r="U118" s="62"/>
      <c r="V118" s="62"/>
      <c r="W118" s="62"/>
      <c r="X118" s="81"/>
      <c r="Y118" s="80"/>
      <c r="Z118" s="79"/>
    </row>
    <row r="119" spans="2:26" ht="15" hidden="1" customHeight="1" outlineLevel="1">
      <c r="B119" s="19">
        <v>8</v>
      </c>
      <c r="C119" s="20">
        <v>1935</v>
      </c>
      <c r="D119" s="21" t="s">
        <v>67</v>
      </c>
      <c r="E119" s="48"/>
      <c r="F119" s="48"/>
      <c r="G119" s="51"/>
      <c r="H119" s="49"/>
      <c r="I119" s="27"/>
      <c r="J119" s="48"/>
      <c r="K119" s="48"/>
      <c r="L119" s="51"/>
      <c r="M119" s="49"/>
      <c r="N119" s="25"/>
      <c r="P119" s="59">
        <v>8</v>
      </c>
      <c r="Q119" s="20">
        <v>1935</v>
      </c>
      <c r="R119" s="21" t="s">
        <v>67</v>
      </c>
      <c r="S119" s="62"/>
      <c r="T119" s="78"/>
      <c r="U119" s="62"/>
      <c r="V119" s="62"/>
      <c r="W119" s="62"/>
      <c r="X119" s="81"/>
      <c r="Y119" s="80"/>
      <c r="Z119" s="79"/>
    </row>
    <row r="120" spans="2:26" ht="15" hidden="1" customHeight="1" outlineLevel="1">
      <c r="B120" s="19">
        <v>8</v>
      </c>
      <c r="C120" s="20">
        <v>1940</v>
      </c>
      <c r="D120" s="21" t="s">
        <v>68</v>
      </c>
      <c r="E120" s="48"/>
      <c r="F120" s="48"/>
      <c r="G120" s="51"/>
      <c r="H120" s="49"/>
      <c r="I120" s="27"/>
      <c r="J120" s="48"/>
      <c r="K120" s="48"/>
      <c r="L120" s="51"/>
      <c r="M120" s="49"/>
      <c r="N120" s="25"/>
      <c r="P120" s="59">
        <v>8</v>
      </c>
      <c r="Q120" s="20">
        <v>1940</v>
      </c>
      <c r="R120" s="21" t="s">
        <v>68</v>
      </c>
      <c r="S120" s="62"/>
      <c r="T120" s="78"/>
      <c r="U120" s="62"/>
      <c r="V120" s="62"/>
      <c r="W120" s="62"/>
      <c r="X120" s="81"/>
      <c r="Y120" s="80"/>
      <c r="Z120" s="79"/>
    </row>
    <row r="121" spans="2:26" ht="15" hidden="1" customHeight="1" outlineLevel="1">
      <c r="B121" s="19">
        <v>8</v>
      </c>
      <c r="C121" s="20">
        <v>1945</v>
      </c>
      <c r="D121" s="21" t="s">
        <v>69</v>
      </c>
      <c r="E121" s="48"/>
      <c r="F121" s="48"/>
      <c r="G121" s="51"/>
      <c r="H121" s="49"/>
      <c r="I121" s="27"/>
      <c r="J121" s="48"/>
      <c r="K121" s="48"/>
      <c r="L121" s="51"/>
      <c r="M121" s="49"/>
      <c r="N121" s="25"/>
      <c r="P121" s="59">
        <v>8</v>
      </c>
      <c r="Q121" s="20">
        <v>1945</v>
      </c>
      <c r="R121" s="21" t="s">
        <v>69</v>
      </c>
      <c r="S121" s="62"/>
      <c r="T121" s="78"/>
      <c r="U121" s="62"/>
      <c r="V121" s="62"/>
      <c r="W121" s="62"/>
      <c r="X121" s="81"/>
      <c r="Y121" s="80"/>
      <c r="Z121" s="79"/>
    </row>
    <row r="122" spans="2:26" ht="15" hidden="1" customHeight="1" outlineLevel="1">
      <c r="B122" s="19">
        <v>8</v>
      </c>
      <c r="C122" s="20">
        <v>1950</v>
      </c>
      <c r="D122" s="21" t="s">
        <v>70</v>
      </c>
      <c r="E122" s="48"/>
      <c r="F122" s="48"/>
      <c r="G122" s="51"/>
      <c r="H122" s="49"/>
      <c r="I122" s="27"/>
      <c r="J122" s="48"/>
      <c r="K122" s="48"/>
      <c r="L122" s="51"/>
      <c r="M122" s="49"/>
      <c r="N122" s="25"/>
      <c r="P122" s="59">
        <v>8</v>
      </c>
      <c r="Q122" s="20">
        <v>1950</v>
      </c>
      <c r="R122" s="21" t="s">
        <v>70</v>
      </c>
      <c r="S122" s="62"/>
      <c r="T122" s="78"/>
      <c r="U122" s="62"/>
      <c r="V122" s="62"/>
      <c r="W122" s="62"/>
      <c r="X122" s="81"/>
      <c r="Y122" s="80"/>
      <c r="Z122" s="79"/>
    </row>
    <row r="123" spans="2:26" ht="15" hidden="1" customHeight="1" outlineLevel="1">
      <c r="B123" s="19">
        <v>8</v>
      </c>
      <c r="C123" s="20">
        <v>1955</v>
      </c>
      <c r="D123" s="21" t="s">
        <v>71</v>
      </c>
      <c r="E123" s="48"/>
      <c r="F123" s="48"/>
      <c r="G123" s="51"/>
      <c r="H123" s="49"/>
      <c r="I123" s="27"/>
      <c r="J123" s="48"/>
      <c r="K123" s="48"/>
      <c r="L123" s="51"/>
      <c r="M123" s="49"/>
      <c r="N123" s="25"/>
      <c r="P123" s="59">
        <v>8</v>
      </c>
      <c r="Q123" s="20">
        <v>1955</v>
      </c>
      <c r="R123" s="21" t="s">
        <v>71</v>
      </c>
      <c r="S123" s="62"/>
      <c r="T123" s="78"/>
      <c r="U123" s="62"/>
      <c r="V123" s="62"/>
      <c r="W123" s="62"/>
      <c r="X123" s="81"/>
      <c r="Y123" s="80"/>
      <c r="Z123" s="79"/>
    </row>
    <row r="124" spans="2:26" ht="14.25" hidden="1" outlineLevel="1">
      <c r="B124" s="19">
        <v>8</v>
      </c>
      <c r="C124" s="20">
        <v>1960</v>
      </c>
      <c r="D124" s="21" t="s">
        <v>72</v>
      </c>
      <c r="E124" s="48"/>
      <c r="F124" s="48"/>
      <c r="G124" s="51"/>
      <c r="H124" s="49"/>
      <c r="I124" s="27"/>
      <c r="J124" s="48"/>
      <c r="K124" s="48"/>
      <c r="L124" s="51"/>
      <c r="M124" s="49"/>
      <c r="N124" s="25"/>
      <c r="P124" s="59">
        <v>8</v>
      </c>
      <c r="Q124" s="20">
        <v>1960</v>
      </c>
      <c r="R124" s="21" t="s">
        <v>72</v>
      </c>
      <c r="S124" s="62"/>
      <c r="T124" s="78"/>
      <c r="U124" s="62"/>
      <c r="V124" s="62"/>
      <c r="W124" s="62"/>
      <c r="X124" s="81"/>
      <c r="Y124" s="80"/>
      <c r="Z124" s="79"/>
    </row>
    <row r="125" spans="2:26" ht="25.5" hidden="1" customHeight="1" outlineLevel="1">
      <c r="B125" s="30">
        <v>47</v>
      </c>
      <c r="C125" s="20">
        <v>1970</v>
      </c>
      <c r="D125" s="21" t="s">
        <v>73</v>
      </c>
      <c r="E125" s="48"/>
      <c r="F125" s="48"/>
      <c r="G125" s="51"/>
      <c r="H125" s="49"/>
      <c r="I125" s="27"/>
      <c r="J125" s="48"/>
      <c r="K125" s="48"/>
      <c r="L125" s="51"/>
      <c r="M125" s="49"/>
      <c r="N125" s="25"/>
      <c r="P125" s="72">
        <v>47</v>
      </c>
      <c r="Q125" s="20">
        <v>1970</v>
      </c>
      <c r="R125" s="21" t="s">
        <v>73</v>
      </c>
      <c r="S125" s="62"/>
      <c r="T125" s="78"/>
      <c r="U125" s="62"/>
      <c r="V125" s="62"/>
      <c r="W125" s="62"/>
      <c r="X125" s="81"/>
      <c r="Y125" s="80"/>
      <c r="Z125" s="79"/>
    </row>
    <row r="126" spans="2:26" ht="25.5" hidden="1" customHeight="1" outlineLevel="1">
      <c r="B126" s="19">
        <v>47</v>
      </c>
      <c r="C126" s="20">
        <v>1975</v>
      </c>
      <c r="D126" s="21" t="s">
        <v>74</v>
      </c>
      <c r="E126" s="48"/>
      <c r="F126" s="48"/>
      <c r="G126" s="51"/>
      <c r="H126" s="49"/>
      <c r="I126" s="27"/>
      <c r="J126" s="48"/>
      <c r="K126" s="48"/>
      <c r="L126" s="51"/>
      <c r="M126" s="49"/>
      <c r="N126" s="25"/>
      <c r="P126" s="59">
        <v>47</v>
      </c>
      <c r="Q126" s="20">
        <v>1975</v>
      </c>
      <c r="R126" s="21" t="s">
        <v>74</v>
      </c>
      <c r="S126" s="62"/>
      <c r="T126" s="78"/>
      <c r="U126" s="62"/>
      <c r="V126" s="62"/>
      <c r="W126" s="62"/>
      <c r="X126" s="81"/>
      <c r="Y126" s="80"/>
      <c r="Z126" s="79"/>
    </row>
    <row r="127" spans="2:26" ht="15" hidden="1" customHeight="1" outlineLevel="1">
      <c r="B127" s="19">
        <v>47</v>
      </c>
      <c r="C127" s="20">
        <v>1980</v>
      </c>
      <c r="D127" s="21" t="s">
        <v>75</v>
      </c>
      <c r="E127" s="48"/>
      <c r="F127" s="48"/>
      <c r="G127" s="51"/>
      <c r="H127" s="49"/>
      <c r="I127" s="27"/>
      <c r="J127" s="48"/>
      <c r="K127" s="48"/>
      <c r="L127" s="51"/>
      <c r="M127" s="49"/>
      <c r="N127" s="25"/>
      <c r="P127" s="59">
        <v>47</v>
      </c>
      <c r="Q127" s="20">
        <v>1980</v>
      </c>
      <c r="R127" s="21" t="s">
        <v>75</v>
      </c>
      <c r="S127" s="62"/>
      <c r="T127" s="78"/>
      <c r="U127" s="62"/>
      <c r="V127" s="62"/>
      <c r="W127" s="62"/>
      <c r="X127" s="81"/>
      <c r="Y127" s="80"/>
      <c r="Z127" s="79"/>
    </row>
    <row r="128" spans="2:26" ht="15" hidden="1" customHeight="1" outlineLevel="1">
      <c r="B128" s="19">
        <v>47</v>
      </c>
      <c r="C128" s="20">
        <v>1985</v>
      </c>
      <c r="D128" s="21" t="s">
        <v>76</v>
      </c>
      <c r="E128" s="48"/>
      <c r="F128" s="48"/>
      <c r="G128" s="51"/>
      <c r="H128" s="49"/>
      <c r="I128" s="27"/>
      <c r="J128" s="48"/>
      <c r="K128" s="48"/>
      <c r="L128" s="51"/>
      <c r="M128" s="49"/>
      <c r="N128" s="25"/>
      <c r="P128" s="59">
        <v>47</v>
      </c>
      <c r="Q128" s="20">
        <v>1985</v>
      </c>
      <c r="R128" s="21" t="s">
        <v>76</v>
      </c>
      <c r="S128" s="62"/>
      <c r="T128" s="78"/>
      <c r="U128" s="62"/>
      <c r="V128" s="62"/>
      <c r="W128" s="62"/>
      <c r="X128" s="81"/>
      <c r="Y128" s="80"/>
      <c r="Z128" s="79"/>
    </row>
    <row r="129" spans="2:26" ht="15" hidden="1" customHeight="1" outlineLevel="1">
      <c r="B129" s="30">
        <v>47</v>
      </c>
      <c r="C129" s="20">
        <v>1990</v>
      </c>
      <c r="D129" s="31" t="s">
        <v>77</v>
      </c>
      <c r="E129" s="48"/>
      <c r="F129" s="48"/>
      <c r="G129" s="51"/>
      <c r="H129" s="49"/>
      <c r="I129" s="27"/>
      <c r="J129" s="48"/>
      <c r="K129" s="48"/>
      <c r="L129" s="51"/>
      <c r="M129" s="49"/>
      <c r="N129" s="25"/>
      <c r="P129" s="72">
        <v>47</v>
      </c>
      <c r="Q129" s="20">
        <v>1990</v>
      </c>
      <c r="R129" s="31" t="s">
        <v>77</v>
      </c>
      <c r="S129" s="62"/>
      <c r="T129" s="78"/>
      <c r="U129" s="62"/>
      <c r="V129" s="62"/>
      <c r="W129" s="62"/>
      <c r="X129" s="81"/>
      <c r="Y129" s="80"/>
      <c r="Z129" s="79"/>
    </row>
    <row r="130" spans="2:26" ht="15" hidden="1" customHeight="1" outlineLevel="1">
      <c r="B130" s="19">
        <v>47</v>
      </c>
      <c r="C130" s="20">
        <v>1995</v>
      </c>
      <c r="D130" s="21" t="s">
        <v>78</v>
      </c>
      <c r="E130" s="48"/>
      <c r="F130" s="48"/>
      <c r="G130" s="51"/>
      <c r="H130" s="49"/>
      <c r="I130" s="27"/>
      <c r="J130" s="48"/>
      <c r="K130" s="48"/>
      <c r="L130" s="51"/>
      <c r="M130" s="49"/>
      <c r="N130" s="25"/>
      <c r="P130" s="59">
        <v>47</v>
      </c>
      <c r="Q130" s="20">
        <v>1995</v>
      </c>
      <c r="R130" s="21" t="s">
        <v>78</v>
      </c>
      <c r="S130" s="62"/>
      <c r="T130" s="78"/>
      <c r="U130" s="62"/>
      <c r="V130" s="62"/>
      <c r="W130" s="62"/>
      <c r="X130" s="81"/>
      <c r="Y130" s="80"/>
      <c r="Z130" s="79"/>
    </row>
    <row r="131" spans="2:26" ht="15" hidden="1" customHeight="1" outlineLevel="1">
      <c r="B131" s="19">
        <v>47</v>
      </c>
      <c r="C131" s="20">
        <v>2440</v>
      </c>
      <c r="D131" s="21" t="s">
        <v>79</v>
      </c>
      <c r="E131" s="48"/>
      <c r="F131" s="48"/>
      <c r="G131" s="51"/>
      <c r="H131" s="49"/>
      <c r="J131" s="48"/>
      <c r="K131" s="48"/>
      <c r="L131" s="51"/>
      <c r="M131" s="49"/>
      <c r="N131" s="25"/>
      <c r="P131" s="59">
        <v>47</v>
      </c>
      <c r="Q131" s="20">
        <v>2440</v>
      </c>
      <c r="R131" s="21" t="s">
        <v>79</v>
      </c>
      <c r="S131" s="62"/>
      <c r="T131" s="78"/>
      <c r="U131" s="62"/>
      <c r="V131" s="62"/>
      <c r="W131" s="62"/>
      <c r="X131" s="81"/>
      <c r="Y131" s="80"/>
      <c r="Z131" s="79"/>
    </row>
    <row r="132" spans="2:26" ht="15" collapsed="1">
      <c r="B132" s="32"/>
      <c r="C132" s="33"/>
      <c r="D132" s="34"/>
      <c r="E132" s="34"/>
      <c r="F132" s="34"/>
      <c r="G132" s="58"/>
      <c r="H132" s="49"/>
      <c r="J132" s="34"/>
      <c r="K132" s="48"/>
      <c r="L132" s="51"/>
      <c r="M132" s="49"/>
      <c r="N132" s="25"/>
      <c r="P132" s="32"/>
      <c r="Q132" s="33"/>
      <c r="R132" s="73" t="s">
        <v>80</v>
      </c>
      <c r="S132" s="36">
        <f>SUM(S94:S131)</f>
        <v>111701798.34999999</v>
      </c>
      <c r="T132" s="36">
        <f t="shared" ref="T132:Z132" si="17">SUM(T94:T131)</f>
        <v>0</v>
      </c>
      <c r="U132" s="36">
        <f t="shared" si="17"/>
        <v>111701798.34999999</v>
      </c>
      <c r="V132" s="36">
        <f t="shared" si="17"/>
        <v>0</v>
      </c>
      <c r="W132" s="36">
        <f t="shared" si="17"/>
        <v>111701798.34999999</v>
      </c>
      <c r="X132" s="77"/>
      <c r="Y132" s="82"/>
      <c r="Z132" s="36">
        <f t="shared" si="17"/>
        <v>1335041.9375211219</v>
      </c>
    </row>
    <row r="133" spans="2:26">
      <c r="B133" s="32"/>
      <c r="C133" s="33"/>
      <c r="D133" s="35" t="s">
        <v>81</v>
      </c>
      <c r="E133" s="36">
        <f>SUM(E94:E132)</f>
        <v>111701798.34999999</v>
      </c>
      <c r="F133" s="36">
        <f>SUM(F94:F132)</f>
        <v>0</v>
      </c>
      <c r="G133" s="36">
        <f>SUM(G94:G132)</f>
        <v>0</v>
      </c>
      <c r="H133" s="36">
        <f>SUM(H94:H132)</f>
        <v>111701798.34999999</v>
      </c>
      <c r="I133" s="35"/>
      <c r="J133" s="36">
        <f>SUM(J94:J132)</f>
        <v>1001281.4531408416</v>
      </c>
      <c r="K133" s="36">
        <f>SUM(K94:K132)</f>
        <v>1335041.9375211219</v>
      </c>
      <c r="L133" s="36">
        <f>SUM(L94:L131)</f>
        <v>0</v>
      </c>
      <c r="M133" s="36">
        <f>SUM(M94:M132)</f>
        <v>2336323.3906619633</v>
      </c>
      <c r="N133" s="25">
        <f>SUM(N94:N132)</f>
        <v>109365474.95933804</v>
      </c>
    </row>
    <row r="134" spans="2:26" ht="38.25">
      <c r="B134" s="32"/>
      <c r="C134" s="33"/>
      <c r="D134" s="37" t="s">
        <v>105</v>
      </c>
      <c r="E134" s="25"/>
      <c r="F134" s="52"/>
      <c r="G134" s="52"/>
      <c r="H134" s="49"/>
      <c r="I134" s="26"/>
      <c r="J134" s="52"/>
      <c r="K134" s="52"/>
      <c r="L134" s="52"/>
      <c r="M134" s="49">
        <f>J134+K134+L134</f>
        <v>0</v>
      </c>
      <c r="N134" s="25">
        <f>H134-M134</f>
        <v>0</v>
      </c>
    </row>
    <row r="135" spans="2:26" ht="25.5">
      <c r="B135" s="32"/>
      <c r="C135" s="33"/>
      <c r="D135" s="38" t="s">
        <v>106</v>
      </c>
      <c r="E135" s="25"/>
      <c r="F135" s="52"/>
      <c r="G135" s="52"/>
      <c r="H135" s="49"/>
      <c r="I135" s="26"/>
      <c r="J135" s="52"/>
      <c r="K135" s="52"/>
      <c r="L135" s="52"/>
      <c r="M135" s="49">
        <f>J135+K135+L135</f>
        <v>0</v>
      </c>
      <c r="N135" s="25">
        <f>H135-M135</f>
        <v>0</v>
      </c>
    </row>
    <row r="136" spans="2:26">
      <c r="B136" s="32"/>
      <c r="C136" s="33"/>
      <c r="D136" s="35" t="s">
        <v>84</v>
      </c>
      <c r="E136" s="36">
        <f>SUM(E133:E135)</f>
        <v>111701798.34999999</v>
      </c>
      <c r="F136" s="36">
        <f t="shared" ref="F136:G136" si="18">SUM(F133:F135)</f>
        <v>0</v>
      </c>
      <c r="G136" s="36">
        <f t="shared" si="18"/>
        <v>0</v>
      </c>
      <c r="H136" s="36">
        <f>SUM(H133:H135)</f>
        <v>111701798.34999999</v>
      </c>
      <c r="I136" s="35"/>
      <c r="J136" s="36">
        <f>SUM(J133:J135)</f>
        <v>1001281.4531408416</v>
      </c>
      <c r="K136" s="36">
        <f t="shared" ref="K136:L136" si="19">SUM(K133:K135)</f>
        <v>1335041.9375211219</v>
      </c>
      <c r="L136" s="36">
        <f t="shared" si="19"/>
        <v>0</v>
      </c>
      <c r="M136" s="36">
        <f>SUM(M133:M135)</f>
        <v>2336323.3906619633</v>
      </c>
      <c r="N136" s="25">
        <f>H136-M136</f>
        <v>109365474.95933802</v>
      </c>
    </row>
    <row r="137" spans="2:26" ht="14.25">
      <c r="B137" s="32"/>
      <c r="C137" s="33"/>
      <c r="D137" s="97" t="s">
        <v>85</v>
      </c>
      <c r="E137" s="98"/>
      <c r="F137" s="98"/>
      <c r="G137" s="98"/>
      <c r="H137" s="98"/>
      <c r="I137" s="98"/>
      <c r="J137" s="99"/>
      <c r="K137" s="52"/>
      <c r="L137" s="26"/>
      <c r="M137" s="39"/>
      <c r="N137" s="26"/>
    </row>
    <row r="138" spans="2:26" ht="14.25">
      <c r="B138" s="32"/>
      <c r="C138" s="33"/>
      <c r="D138" s="89" t="s">
        <v>80</v>
      </c>
      <c r="E138" s="90"/>
      <c r="F138" s="90"/>
      <c r="G138" s="90"/>
      <c r="H138" s="90"/>
      <c r="I138" s="90"/>
      <c r="J138" s="91"/>
      <c r="K138" s="35">
        <f>K136+K137</f>
        <v>1335041.9375211219</v>
      </c>
      <c r="M138" s="39"/>
      <c r="N138" s="26"/>
    </row>
    <row r="140" spans="2:26">
      <c r="E140" s="40"/>
      <c r="J140" s="3" t="s">
        <v>86</v>
      </c>
    </row>
    <row r="141" spans="2:26" ht="14.25">
      <c r="B141" s="32">
        <v>10</v>
      </c>
      <c r="C141" s="33"/>
      <c r="D141" s="34" t="s">
        <v>87</v>
      </c>
      <c r="E141" s="29"/>
      <c r="J141" s="3" t="s">
        <v>87</v>
      </c>
      <c r="L141" s="56"/>
    </row>
    <row r="142" spans="2:26" ht="14.25">
      <c r="B142" s="32">
        <v>8</v>
      </c>
      <c r="C142" s="33"/>
      <c r="D142" s="34" t="s">
        <v>67</v>
      </c>
      <c r="E142" s="41"/>
      <c r="J142" s="3" t="s">
        <v>67</v>
      </c>
      <c r="L142" s="57"/>
    </row>
    <row r="143" spans="2:26" ht="14.25">
      <c r="J143" s="4" t="s">
        <v>88</v>
      </c>
      <c r="L143" s="42">
        <f>K138-L141-L142</f>
        <v>1335041.9375211219</v>
      </c>
      <c r="M143" s="26"/>
    </row>
    <row r="145" spans="2:14" hidden="1" outlineLevel="1">
      <c r="B145" s="43" t="s">
        <v>89</v>
      </c>
    </row>
    <row r="146" spans="2:14" hidden="1" outlineLevel="1">
      <c r="E146" s="26"/>
      <c r="J146" s="26"/>
    </row>
    <row r="147" spans="2:14" ht="12.75" hidden="1" customHeight="1" outlineLevel="1">
      <c r="B147" s="44">
        <v>1</v>
      </c>
      <c r="C147" s="87" t="s">
        <v>90</v>
      </c>
      <c r="D147" s="87"/>
      <c r="E147" s="87"/>
      <c r="F147" s="87"/>
      <c r="G147" s="87"/>
      <c r="H147" s="87"/>
      <c r="I147" s="87"/>
      <c r="J147" s="87"/>
      <c r="K147" s="87"/>
      <c r="L147" s="87"/>
      <c r="M147" s="87"/>
      <c r="N147" s="87"/>
    </row>
    <row r="148" spans="2:14" hidden="1" outlineLevel="1">
      <c r="B148" s="44"/>
      <c r="C148" s="87"/>
      <c r="D148" s="87"/>
      <c r="E148" s="87"/>
      <c r="F148" s="87"/>
      <c r="G148" s="87"/>
      <c r="H148" s="87"/>
      <c r="I148" s="87"/>
      <c r="J148" s="87"/>
      <c r="K148" s="87"/>
      <c r="L148" s="87"/>
      <c r="M148" s="87"/>
      <c r="N148" s="87"/>
    </row>
    <row r="149" spans="2:14" ht="12.75" hidden="1" customHeight="1" outlineLevel="1">
      <c r="B149" s="44"/>
      <c r="C149" s="45"/>
      <c r="D149" s="46"/>
      <c r="E149" s="46"/>
      <c r="F149" s="46"/>
      <c r="G149" s="46"/>
      <c r="H149" s="46"/>
      <c r="I149" s="46"/>
      <c r="J149" s="46"/>
      <c r="K149" s="46"/>
      <c r="L149" s="46"/>
      <c r="M149" s="46"/>
      <c r="N149" s="46"/>
    </row>
    <row r="150" spans="2:14" ht="12.75" hidden="1" customHeight="1" outlineLevel="1">
      <c r="B150" s="44">
        <v>2</v>
      </c>
      <c r="C150" s="87" t="s">
        <v>91</v>
      </c>
      <c r="D150" s="87"/>
      <c r="E150" s="87"/>
      <c r="F150" s="87"/>
      <c r="G150" s="87"/>
      <c r="H150" s="87"/>
      <c r="I150" s="87"/>
      <c r="J150" s="87"/>
      <c r="K150" s="87"/>
      <c r="L150" s="87"/>
      <c r="M150" s="87"/>
      <c r="N150" s="87"/>
    </row>
    <row r="151" spans="2:14" hidden="1" outlineLevel="1">
      <c r="B151" s="44"/>
      <c r="C151" s="87"/>
      <c r="D151" s="87"/>
      <c r="E151" s="87"/>
      <c r="F151" s="87"/>
      <c r="G151" s="87"/>
      <c r="H151" s="87"/>
      <c r="I151" s="87"/>
      <c r="J151" s="87"/>
      <c r="K151" s="87"/>
      <c r="L151" s="87"/>
      <c r="M151" s="87"/>
      <c r="N151" s="87"/>
    </row>
    <row r="152" spans="2:14" hidden="1" outlineLevel="1">
      <c r="B152" s="44"/>
      <c r="C152" s="45"/>
      <c r="D152" s="46"/>
      <c r="E152" s="46"/>
      <c r="F152" s="46"/>
      <c r="G152" s="46"/>
      <c r="H152" s="46"/>
      <c r="I152" s="46"/>
      <c r="J152" s="46"/>
      <c r="K152" s="46"/>
      <c r="L152" s="46"/>
      <c r="M152" s="46"/>
      <c r="N152" s="46"/>
    </row>
    <row r="153" spans="2:14" ht="12.75" hidden="1" customHeight="1" outlineLevel="1">
      <c r="B153" s="44">
        <v>3</v>
      </c>
      <c r="C153" s="87" t="s">
        <v>92</v>
      </c>
      <c r="D153" s="87"/>
      <c r="E153" s="87"/>
      <c r="F153" s="87"/>
      <c r="G153" s="87"/>
      <c r="H153" s="87"/>
      <c r="I153" s="87"/>
      <c r="J153" s="87"/>
      <c r="K153" s="87"/>
      <c r="L153" s="87"/>
      <c r="M153" s="87"/>
      <c r="N153" s="87"/>
    </row>
    <row r="154" spans="2:14" hidden="1" outlineLevel="1">
      <c r="B154" s="44"/>
      <c r="C154" s="45"/>
      <c r="D154" s="46"/>
      <c r="E154" s="46"/>
      <c r="F154" s="46"/>
      <c r="G154" s="46"/>
      <c r="H154" s="46"/>
      <c r="I154" s="46"/>
      <c r="J154" s="46"/>
      <c r="K154" s="46"/>
      <c r="L154" s="46"/>
      <c r="M154" s="46"/>
      <c r="N154" s="46"/>
    </row>
    <row r="155" spans="2:14" hidden="1" outlineLevel="1">
      <c r="B155" s="44">
        <v>4</v>
      </c>
      <c r="C155" s="47" t="s">
        <v>93</v>
      </c>
      <c r="D155" s="46"/>
      <c r="E155" s="46"/>
      <c r="F155" s="46"/>
      <c r="G155" s="46"/>
      <c r="H155" s="46"/>
      <c r="I155" s="46"/>
      <c r="J155" s="46"/>
      <c r="K155" s="46"/>
      <c r="L155" s="46"/>
      <c r="M155" s="46"/>
      <c r="N155" s="46"/>
    </row>
    <row r="156" spans="2:14" hidden="1" outlineLevel="1">
      <c r="B156" s="44"/>
      <c r="C156" s="45"/>
      <c r="D156" s="46"/>
      <c r="E156" s="46"/>
      <c r="F156" s="46"/>
      <c r="G156" s="46"/>
      <c r="H156" s="46"/>
      <c r="I156" s="46"/>
      <c r="J156" s="46"/>
      <c r="K156" s="46"/>
      <c r="L156" s="46"/>
      <c r="M156" s="46"/>
      <c r="N156" s="46"/>
    </row>
    <row r="157" spans="2:14" hidden="1" outlineLevel="1">
      <c r="B157" s="44">
        <v>5</v>
      </c>
      <c r="C157" s="47" t="s">
        <v>94</v>
      </c>
      <c r="D157" s="46"/>
      <c r="E157" s="46"/>
      <c r="F157" s="46"/>
      <c r="G157" s="46"/>
      <c r="H157" s="46"/>
      <c r="I157" s="46"/>
      <c r="J157" s="46"/>
      <c r="K157" s="46"/>
      <c r="L157" s="46"/>
      <c r="M157" s="46"/>
      <c r="N157" s="46"/>
    </row>
    <row r="158" spans="2:14" hidden="1" outlineLevel="1">
      <c r="B158" s="44"/>
      <c r="C158" s="45"/>
      <c r="D158" s="46"/>
      <c r="E158" s="46"/>
      <c r="F158" s="46"/>
      <c r="G158" s="46"/>
      <c r="H158" s="46"/>
      <c r="I158" s="46"/>
      <c r="J158" s="46"/>
      <c r="K158" s="46"/>
      <c r="L158" s="46"/>
      <c r="M158" s="46"/>
      <c r="N158" s="46"/>
    </row>
    <row r="159" spans="2:14" ht="12.75" hidden="1" customHeight="1" outlineLevel="1">
      <c r="B159" s="44">
        <v>6</v>
      </c>
      <c r="C159" s="87" t="s">
        <v>95</v>
      </c>
      <c r="D159" s="87"/>
      <c r="E159" s="87"/>
      <c r="F159" s="87"/>
      <c r="G159" s="87"/>
      <c r="H159" s="87"/>
      <c r="I159" s="87"/>
      <c r="J159" s="87"/>
      <c r="K159" s="87"/>
      <c r="L159" s="87"/>
      <c r="M159" s="87"/>
      <c r="N159" s="87"/>
    </row>
    <row r="160" spans="2:14" hidden="1" outlineLevel="1">
      <c r="B160" s="46"/>
      <c r="C160" s="87"/>
      <c r="D160" s="87"/>
      <c r="E160" s="87"/>
      <c r="F160" s="87"/>
      <c r="G160" s="87"/>
      <c r="H160" s="87"/>
      <c r="I160" s="87"/>
      <c r="J160" s="87"/>
      <c r="K160" s="87"/>
      <c r="L160" s="87"/>
      <c r="M160" s="87"/>
      <c r="N160" s="87"/>
    </row>
    <row r="161" spans="2:26" hidden="1" outlineLevel="1">
      <c r="B161" s="46"/>
      <c r="C161" s="87"/>
      <c r="D161" s="87"/>
      <c r="E161" s="87"/>
      <c r="F161" s="87"/>
      <c r="G161" s="87"/>
      <c r="H161" s="87"/>
      <c r="I161" s="87"/>
      <c r="J161" s="87"/>
      <c r="K161" s="87"/>
      <c r="L161" s="87"/>
      <c r="M161" s="87"/>
      <c r="N161" s="87"/>
    </row>
    <row r="162" spans="2:26" hidden="1" outlineLevel="1"/>
    <row r="163" spans="2:26" collapsed="1"/>
    <row r="164" spans="2:26" ht="21">
      <c r="B164" s="88" t="s">
        <v>107</v>
      </c>
      <c r="C164" s="88"/>
      <c r="D164" s="88"/>
      <c r="E164" s="88"/>
      <c r="F164" s="88"/>
      <c r="G164" s="88"/>
      <c r="H164" s="88"/>
      <c r="I164" s="88"/>
      <c r="J164" s="88"/>
      <c r="K164" s="88"/>
      <c r="L164" s="88"/>
      <c r="M164" s="88"/>
      <c r="N164" s="88"/>
      <c r="P164" s="100" t="s">
        <v>108</v>
      </c>
      <c r="Q164" s="100"/>
      <c r="R164" s="100"/>
      <c r="S164" s="100"/>
      <c r="T164" s="100"/>
      <c r="U164" s="100"/>
      <c r="V164" s="100"/>
      <c r="W164" s="100"/>
      <c r="X164" s="100"/>
      <c r="Y164" s="100"/>
      <c r="Z164" s="100"/>
    </row>
    <row r="166" spans="2:26" ht="14.25">
      <c r="F166" s="7" t="s">
        <v>9</v>
      </c>
      <c r="G166" s="61" t="s">
        <v>10</v>
      </c>
      <c r="S166" s="7" t="s">
        <v>9</v>
      </c>
      <c r="T166" s="61" t="s">
        <v>10</v>
      </c>
    </row>
    <row r="167" spans="2:26" ht="15">
      <c r="F167" s="7" t="s">
        <v>11</v>
      </c>
      <c r="G167" s="93" t="s">
        <v>98</v>
      </c>
      <c r="H167" s="93"/>
      <c r="J167" s="26"/>
      <c r="S167" s="7" t="s">
        <v>11</v>
      </c>
      <c r="T167" s="93" t="str">
        <f>G167</f>
        <v>1/1/24 - 12/31/24</v>
      </c>
      <c r="U167" s="93"/>
    </row>
    <row r="169" spans="2:26">
      <c r="E169" s="94" t="s">
        <v>13</v>
      </c>
      <c r="F169" s="95"/>
      <c r="G169" s="95"/>
      <c r="H169" s="96"/>
      <c r="J169" s="9"/>
      <c r="K169" s="10" t="s">
        <v>14</v>
      </c>
      <c r="L169" s="10"/>
      <c r="M169" s="11"/>
      <c r="S169" s="74" t="s">
        <v>15</v>
      </c>
      <c r="T169" s="74" t="s">
        <v>16</v>
      </c>
      <c r="U169" s="74" t="s">
        <v>17</v>
      </c>
      <c r="V169" s="74" t="s">
        <v>18</v>
      </c>
      <c r="W169" s="74" t="s">
        <v>19</v>
      </c>
      <c r="X169" s="74" t="s">
        <v>20</v>
      </c>
      <c r="Y169" s="74" t="s">
        <v>21</v>
      </c>
      <c r="Z169" s="74" t="s">
        <v>99</v>
      </c>
    </row>
    <row r="170" spans="2:26" ht="27">
      <c r="B170" s="12" t="s">
        <v>23</v>
      </c>
      <c r="C170" s="13" t="s">
        <v>24</v>
      </c>
      <c r="D170" s="14" t="s">
        <v>25</v>
      </c>
      <c r="E170" s="15" t="s">
        <v>26</v>
      </c>
      <c r="F170" s="16" t="s">
        <v>27</v>
      </c>
      <c r="G170" s="16" t="s">
        <v>28</v>
      </c>
      <c r="H170" s="12" t="s">
        <v>29</v>
      </c>
      <c r="I170" s="17"/>
      <c r="J170" s="18" t="s">
        <v>26</v>
      </c>
      <c r="K170" s="16" t="s">
        <v>30</v>
      </c>
      <c r="L170" s="16" t="s">
        <v>28</v>
      </c>
      <c r="M170" s="12" t="s">
        <v>29</v>
      </c>
      <c r="N170" s="12" t="s">
        <v>31</v>
      </c>
      <c r="P170" s="75" t="s">
        <v>32</v>
      </c>
      <c r="Q170" s="75" t="s">
        <v>33</v>
      </c>
      <c r="R170" s="75" t="s">
        <v>34</v>
      </c>
      <c r="S170" s="76" t="s">
        <v>35</v>
      </c>
      <c r="T170" s="76" t="s">
        <v>36</v>
      </c>
      <c r="U170" s="76" t="s">
        <v>37</v>
      </c>
      <c r="V170" s="76" t="s">
        <v>38</v>
      </c>
      <c r="W170" s="76" t="s">
        <v>39</v>
      </c>
      <c r="X170" s="76" t="s">
        <v>40</v>
      </c>
      <c r="Y170" s="76" t="s">
        <v>41</v>
      </c>
      <c r="Z170" s="76" t="s">
        <v>42</v>
      </c>
    </row>
    <row r="171" spans="2:26" ht="15" hidden="1" customHeight="1" outlineLevel="1">
      <c r="B171" s="19">
        <v>12</v>
      </c>
      <c r="C171" s="20">
        <v>1610</v>
      </c>
      <c r="D171" s="21" t="s">
        <v>43</v>
      </c>
      <c r="E171" s="22"/>
      <c r="F171" s="22"/>
      <c r="G171" s="50"/>
      <c r="H171" s="23"/>
      <c r="I171" s="24"/>
      <c r="J171" s="22"/>
      <c r="K171" s="22"/>
      <c r="L171" s="50"/>
      <c r="M171" s="23"/>
      <c r="N171" s="25"/>
      <c r="P171" s="59">
        <v>12</v>
      </c>
      <c r="Q171" s="20">
        <v>1610</v>
      </c>
      <c r="R171" s="21" t="s">
        <v>43</v>
      </c>
      <c r="S171" s="62"/>
      <c r="T171" s="78"/>
      <c r="U171" s="62"/>
      <c r="V171" s="62"/>
      <c r="W171" s="62"/>
      <c r="X171" s="81"/>
      <c r="Y171" s="80"/>
      <c r="Z171" s="79"/>
    </row>
    <row r="172" spans="2:26" ht="25.5" hidden="1" customHeight="1" outlineLevel="1">
      <c r="B172" s="19">
        <v>12</v>
      </c>
      <c r="C172" s="20">
        <v>1611</v>
      </c>
      <c r="D172" s="21" t="s">
        <v>44</v>
      </c>
      <c r="E172" s="22"/>
      <c r="F172" s="22"/>
      <c r="G172" s="50"/>
      <c r="H172" s="23"/>
      <c r="I172" s="27"/>
      <c r="J172" s="22"/>
      <c r="K172" s="22"/>
      <c r="L172" s="50"/>
      <c r="M172" s="23"/>
      <c r="N172" s="25"/>
      <c r="P172" s="59">
        <v>12</v>
      </c>
      <c r="Q172" s="20">
        <v>1611</v>
      </c>
      <c r="R172" s="21" t="s">
        <v>44</v>
      </c>
      <c r="S172" s="62"/>
      <c r="T172" s="78"/>
      <c r="U172" s="62"/>
      <c r="V172" s="62"/>
      <c r="W172" s="62"/>
      <c r="X172" s="81"/>
      <c r="Y172" s="80"/>
      <c r="Z172" s="79"/>
    </row>
    <row r="173" spans="2:26" ht="25.5" hidden="1" customHeight="1" outlineLevel="1">
      <c r="B173" s="19" t="s">
        <v>45</v>
      </c>
      <c r="C173" s="20">
        <v>1612</v>
      </c>
      <c r="D173" s="21" t="s">
        <v>46</v>
      </c>
      <c r="E173" s="22"/>
      <c r="F173" s="22"/>
      <c r="G173" s="50"/>
      <c r="H173" s="23"/>
      <c r="I173" s="27"/>
      <c r="J173" s="22"/>
      <c r="K173" s="22"/>
      <c r="L173" s="50"/>
      <c r="M173" s="23"/>
      <c r="N173" s="25"/>
      <c r="P173" s="59" t="s">
        <v>45</v>
      </c>
      <c r="Q173" s="20">
        <v>1612</v>
      </c>
      <c r="R173" s="21" t="s">
        <v>46</v>
      </c>
      <c r="S173" s="62"/>
      <c r="T173" s="78"/>
      <c r="U173" s="62"/>
      <c r="V173" s="62"/>
      <c r="W173" s="62"/>
      <c r="X173" s="81"/>
      <c r="Y173" s="80"/>
      <c r="Z173" s="79"/>
    </row>
    <row r="174" spans="2:26" ht="15" hidden="1" customHeight="1" outlineLevel="1">
      <c r="B174" s="19"/>
      <c r="C174" s="20">
        <v>1665</v>
      </c>
      <c r="D174" s="21" t="s">
        <v>47</v>
      </c>
      <c r="E174" s="22"/>
      <c r="F174" s="22"/>
      <c r="G174" s="50"/>
      <c r="H174" s="23"/>
      <c r="I174" s="27"/>
      <c r="J174" s="22"/>
      <c r="K174" s="22"/>
      <c r="L174" s="50"/>
      <c r="M174" s="23"/>
      <c r="N174" s="25"/>
      <c r="P174" s="59"/>
      <c r="Q174" s="20">
        <v>1665</v>
      </c>
      <c r="R174" s="21" t="s">
        <v>47</v>
      </c>
      <c r="S174" s="62"/>
      <c r="T174" s="78"/>
      <c r="U174" s="62"/>
      <c r="V174" s="62"/>
      <c r="W174" s="62"/>
      <c r="X174" s="81"/>
      <c r="Y174" s="80"/>
      <c r="Z174" s="79"/>
    </row>
    <row r="175" spans="2:26" ht="15" hidden="1" customHeight="1" outlineLevel="1">
      <c r="B175" s="19"/>
      <c r="C175" s="20">
        <v>1675</v>
      </c>
      <c r="D175" s="21" t="s">
        <v>48</v>
      </c>
      <c r="E175" s="22"/>
      <c r="F175" s="22"/>
      <c r="G175" s="50"/>
      <c r="H175" s="23"/>
      <c r="I175" s="27"/>
      <c r="J175" s="22"/>
      <c r="K175" s="22"/>
      <c r="L175" s="50"/>
      <c r="M175" s="23"/>
      <c r="N175" s="25"/>
      <c r="P175" s="59"/>
      <c r="Q175" s="20">
        <v>1675</v>
      </c>
      <c r="R175" s="21" t="s">
        <v>48</v>
      </c>
      <c r="S175" s="62"/>
      <c r="T175" s="78"/>
      <c r="U175" s="62"/>
      <c r="V175" s="62"/>
      <c r="W175" s="62"/>
      <c r="X175" s="81"/>
      <c r="Y175" s="80"/>
      <c r="Z175" s="79"/>
    </row>
    <row r="176" spans="2:26" ht="15" hidden="1" customHeight="1" outlineLevel="1">
      <c r="B176" s="19" t="s">
        <v>49</v>
      </c>
      <c r="C176" s="28">
        <v>1615</v>
      </c>
      <c r="D176" s="21" t="s">
        <v>50</v>
      </c>
      <c r="E176" s="22"/>
      <c r="F176" s="22"/>
      <c r="G176" s="50"/>
      <c r="H176" s="23"/>
      <c r="I176" s="27"/>
      <c r="J176" s="22"/>
      <c r="K176" s="22"/>
      <c r="L176" s="50"/>
      <c r="M176" s="23"/>
      <c r="N176" s="25"/>
      <c r="P176" s="59" t="s">
        <v>49</v>
      </c>
      <c r="Q176" s="28">
        <v>1615</v>
      </c>
      <c r="R176" s="21" t="s">
        <v>50</v>
      </c>
      <c r="S176" s="62"/>
      <c r="T176" s="78"/>
      <c r="U176" s="62"/>
      <c r="V176" s="62"/>
      <c r="W176" s="62"/>
      <c r="X176" s="81"/>
      <c r="Y176" s="80"/>
      <c r="Z176" s="79"/>
    </row>
    <row r="177" spans="2:26" ht="15" hidden="1" customHeight="1" outlineLevel="1">
      <c r="B177" s="19">
        <v>1</v>
      </c>
      <c r="C177" s="28">
        <v>1620</v>
      </c>
      <c r="D177" s="21" t="s">
        <v>51</v>
      </c>
      <c r="E177" s="22"/>
      <c r="F177" s="22"/>
      <c r="G177" s="50"/>
      <c r="H177" s="23"/>
      <c r="I177" s="27"/>
      <c r="J177" s="22"/>
      <c r="K177" s="22"/>
      <c r="L177" s="50"/>
      <c r="M177" s="23"/>
      <c r="N177" s="25"/>
      <c r="P177" s="59">
        <v>1</v>
      </c>
      <c r="Q177" s="28">
        <v>1620</v>
      </c>
      <c r="R177" s="21" t="s">
        <v>51</v>
      </c>
      <c r="S177" s="62"/>
      <c r="T177" s="78"/>
      <c r="U177" s="62"/>
      <c r="V177" s="62"/>
      <c r="W177" s="62"/>
      <c r="X177" s="81"/>
      <c r="Y177" s="80"/>
      <c r="Z177" s="79"/>
    </row>
    <row r="178" spans="2:26" collapsed="1">
      <c r="B178" s="59" t="s">
        <v>49</v>
      </c>
      <c r="C178" s="20">
        <v>1705</v>
      </c>
      <c r="D178" s="21" t="s">
        <v>50</v>
      </c>
      <c r="E178" s="48"/>
      <c r="F178" s="48"/>
      <c r="G178" s="51"/>
      <c r="H178" s="49"/>
      <c r="I178" s="27"/>
      <c r="J178" s="48"/>
      <c r="K178" s="48"/>
      <c r="L178" s="51"/>
      <c r="M178" s="49"/>
      <c r="N178" s="25"/>
      <c r="P178" s="59" t="s">
        <v>49</v>
      </c>
      <c r="Q178" s="20">
        <v>1705</v>
      </c>
      <c r="R178" s="21" t="s">
        <v>50</v>
      </c>
      <c r="S178" s="69"/>
      <c r="T178" s="83"/>
      <c r="U178" s="69"/>
      <c r="V178" s="69"/>
      <c r="W178" s="69"/>
      <c r="X178" s="84"/>
      <c r="Y178" s="85"/>
      <c r="Z178" s="86"/>
    </row>
    <row r="179" spans="2:26">
      <c r="B179" s="59">
        <v>14.1</v>
      </c>
      <c r="C179" s="28">
        <v>1706</v>
      </c>
      <c r="D179" s="21" t="s">
        <v>52</v>
      </c>
      <c r="E179" s="48">
        <f>H102</f>
        <v>4983214.798649611</v>
      </c>
      <c r="F179" s="48"/>
      <c r="G179" s="51"/>
      <c r="H179" s="49">
        <f t="shared" ref="H179" si="20">E179+F179+G179</f>
        <v>4983214.798649611</v>
      </c>
      <c r="I179" s="27"/>
      <c r="J179" s="48">
        <f>M102</f>
        <v>87206.25897636819</v>
      </c>
      <c r="K179" s="48">
        <f>Z179</f>
        <v>49832.147986496107</v>
      </c>
      <c r="L179" s="51"/>
      <c r="M179" s="49">
        <f t="shared" ref="M179" si="21">J179+K179-L179</f>
        <v>137038.4069628643</v>
      </c>
      <c r="N179" s="25">
        <f t="shared" ref="N179" si="22">H179-M179</f>
        <v>4846176.3916867469</v>
      </c>
      <c r="P179" s="59">
        <v>14.1</v>
      </c>
      <c r="Q179" s="28">
        <v>1706</v>
      </c>
      <c r="R179" s="21" t="s">
        <v>52</v>
      </c>
      <c r="S179" s="69">
        <f>E179</f>
        <v>4983214.798649611</v>
      </c>
      <c r="T179" s="83"/>
      <c r="U179" s="69">
        <f t="shared" ref="U179" si="23">S179-T179</f>
        <v>4983214.798649611</v>
      </c>
      <c r="V179" s="69"/>
      <c r="W179" s="69">
        <f t="shared" ref="W179" si="24">U179+(V179/2)</f>
        <v>4983214.798649611</v>
      </c>
      <c r="X179" s="84">
        <v>100</v>
      </c>
      <c r="Y179" s="85">
        <f t="shared" ref="Y179:Y183" si="25">1/X179</f>
        <v>0.01</v>
      </c>
      <c r="Z179" s="69">
        <f>W179*Y179</f>
        <v>49832.147986496107</v>
      </c>
    </row>
    <row r="180" spans="2:26">
      <c r="B180" s="59">
        <v>1</v>
      </c>
      <c r="C180" s="20">
        <v>1708</v>
      </c>
      <c r="D180" s="21" t="s">
        <v>51</v>
      </c>
      <c r="E180" s="48"/>
      <c r="F180" s="48"/>
      <c r="G180" s="51"/>
      <c r="H180" s="49"/>
      <c r="I180" s="27"/>
      <c r="J180" s="48"/>
      <c r="K180" s="48"/>
      <c r="L180" s="51"/>
      <c r="M180" s="49"/>
      <c r="N180" s="25"/>
      <c r="P180" s="59">
        <v>1</v>
      </c>
      <c r="Q180" s="20">
        <v>1708</v>
      </c>
      <c r="R180" s="21" t="s">
        <v>51</v>
      </c>
      <c r="S180" s="69"/>
      <c r="T180" s="83"/>
      <c r="U180" s="69"/>
      <c r="V180" s="69"/>
      <c r="W180" s="69"/>
      <c r="X180" s="84"/>
      <c r="Y180" s="85"/>
      <c r="Z180" s="86"/>
    </row>
    <row r="181" spans="2:26" ht="15" customHeight="1">
      <c r="B181" s="59">
        <v>47</v>
      </c>
      <c r="C181" s="20">
        <v>1715</v>
      </c>
      <c r="D181" s="21" t="s">
        <v>53</v>
      </c>
      <c r="E181" s="48"/>
      <c r="F181" s="48"/>
      <c r="G181" s="51"/>
      <c r="H181" s="49"/>
      <c r="I181" s="27"/>
      <c r="J181" s="48"/>
      <c r="K181" s="48"/>
      <c r="L181" s="51"/>
      <c r="M181" s="49"/>
      <c r="N181" s="25"/>
      <c r="P181" s="59">
        <v>47</v>
      </c>
      <c r="Q181" s="20">
        <v>1715</v>
      </c>
      <c r="R181" s="21" t="s">
        <v>53</v>
      </c>
      <c r="S181" s="69"/>
      <c r="T181" s="83"/>
      <c r="U181" s="69"/>
      <c r="V181" s="69"/>
      <c r="W181" s="69"/>
      <c r="X181" s="84"/>
      <c r="Y181" s="85"/>
      <c r="Z181" s="86"/>
    </row>
    <row r="182" spans="2:26">
      <c r="B182" s="59">
        <v>47</v>
      </c>
      <c r="C182" s="20">
        <v>1720</v>
      </c>
      <c r="D182" s="21" t="s">
        <v>54</v>
      </c>
      <c r="E182" s="48">
        <f>H105</f>
        <v>83460939.724783093</v>
      </c>
      <c r="F182" s="48"/>
      <c r="G182" s="51"/>
      <c r="H182" s="49">
        <f t="shared" ref="H182:H183" si="26">E182+F182+G182</f>
        <v>83460939.724783093</v>
      </c>
      <c r="I182" s="27"/>
      <c r="J182" s="48">
        <f>M105</f>
        <v>1622851.6057596714</v>
      </c>
      <c r="K182" s="48">
        <f>Z182</f>
        <v>927343.77471981221</v>
      </c>
      <c r="L182" s="51"/>
      <c r="M182" s="49">
        <f t="shared" ref="M182:M183" si="27">J182+K182-L182</f>
        <v>2550195.3804794839</v>
      </c>
      <c r="N182" s="25">
        <f t="shared" ref="N182:N183" si="28">H182-M182</f>
        <v>80910744.344303608</v>
      </c>
      <c r="P182" s="59">
        <v>47</v>
      </c>
      <c r="Q182" s="20">
        <v>1720</v>
      </c>
      <c r="R182" s="21" t="s">
        <v>54</v>
      </c>
      <c r="S182" s="69">
        <f>E182</f>
        <v>83460939.724783093</v>
      </c>
      <c r="T182" s="83"/>
      <c r="U182" s="69">
        <f t="shared" ref="U182:U183" si="29">S182-T182</f>
        <v>83460939.724783093</v>
      </c>
      <c r="V182" s="69"/>
      <c r="W182" s="69">
        <f t="shared" ref="W182:W183" si="30">U182+(V182/2)</f>
        <v>83460939.724783093</v>
      </c>
      <c r="X182" s="84">
        <v>90</v>
      </c>
      <c r="Y182" s="85">
        <f t="shared" si="25"/>
        <v>1.1111111111111112E-2</v>
      </c>
      <c r="Z182" s="69">
        <f>W182*Y182</f>
        <v>927343.77471981221</v>
      </c>
    </row>
    <row r="183" spans="2:26">
      <c r="B183" s="59">
        <v>47</v>
      </c>
      <c r="C183" s="20">
        <v>1730</v>
      </c>
      <c r="D183" s="21" t="s">
        <v>55</v>
      </c>
      <c r="E183" s="48">
        <f>H106</f>
        <v>23257643.826567292</v>
      </c>
      <c r="F183" s="48"/>
      <c r="G183" s="51"/>
      <c r="H183" s="49">
        <f t="shared" si="26"/>
        <v>23257643.826567292</v>
      </c>
      <c r="I183" s="27"/>
      <c r="J183" s="48">
        <f>M106</f>
        <v>626265.52592592372</v>
      </c>
      <c r="K183" s="48">
        <f>Z183</f>
        <v>357866.01481481356</v>
      </c>
      <c r="L183" s="51"/>
      <c r="M183" s="49">
        <f t="shared" si="27"/>
        <v>984131.54074073723</v>
      </c>
      <c r="N183" s="25">
        <f t="shared" si="28"/>
        <v>22273512.285826556</v>
      </c>
      <c r="P183" s="59">
        <v>47</v>
      </c>
      <c r="Q183" s="20">
        <v>1730</v>
      </c>
      <c r="R183" s="21" t="s">
        <v>55</v>
      </c>
      <c r="S183" s="69">
        <f>E183</f>
        <v>23257643.826567292</v>
      </c>
      <c r="T183" s="83"/>
      <c r="U183" s="69">
        <f t="shared" si="29"/>
        <v>23257643.826567292</v>
      </c>
      <c r="V183" s="69">
        <f>F183</f>
        <v>0</v>
      </c>
      <c r="W183" s="69">
        <f t="shared" si="30"/>
        <v>23257643.826567292</v>
      </c>
      <c r="X183" s="84">
        <v>64.989808653952579</v>
      </c>
      <c r="Y183" s="85">
        <f t="shared" si="25"/>
        <v>1.5387027915786632E-2</v>
      </c>
      <c r="Z183" s="69">
        <f>W183*Y183</f>
        <v>357866.01481481356</v>
      </c>
    </row>
    <row r="184" spans="2:26" ht="15" customHeight="1">
      <c r="B184" s="59">
        <v>47</v>
      </c>
      <c r="C184" s="20">
        <v>1735</v>
      </c>
      <c r="D184" s="21" t="s">
        <v>56</v>
      </c>
      <c r="E184" s="48"/>
      <c r="F184" s="48"/>
      <c r="G184" s="51"/>
      <c r="H184" s="49"/>
      <c r="I184" s="27"/>
      <c r="J184" s="48"/>
      <c r="K184" s="48"/>
      <c r="L184" s="51"/>
      <c r="M184" s="49"/>
      <c r="N184" s="25"/>
      <c r="P184" s="59">
        <v>47</v>
      </c>
      <c r="Q184" s="20">
        <v>1735</v>
      </c>
      <c r="R184" s="21" t="s">
        <v>56</v>
      </c>
      <c r="S184" s="69"/>
      <c r="T184" s="83"/>
      <c r="U184" s="69"/>
      <c r="V184" s="69"/>
      <c r="W184" s="69"/>
      <c r="X184" s="84"/>
      <c r="Y184" s="85"/>
      <c r="Z184" s="86"/>
    </row>
    <row r="185" spans="2:26" ht="15" customHeight="1">
      <c r="B185" s="59">
        <v>47</v>
      </c>
      <c r="C185" s="20">
        <v>1740</v>
      </c>
      <c r="D185" s="21" t="s">
        <v>57</v>
      </c>
      <c r="E185" s="48"/>
      <c r="F185" s="48"/>
      <c r="G185" s="51"/>
      <c r="H185" s="49"/>
      <c r="I185" s="27"/>
      <c r="J185" s="48"/>
      <c r="K185" s="48"/>
      <c r="L185" s="51"/>
      <c r="M185" s="49"/>
      <c r="N185" s="25"/>
      <c r="P185" s="59">
        <v>47</v>
      </c>
      <c r="Q185" s="20">
        <v>1740</v>
      </c>
      <c r="R185" s="21" t="s">
        <v>57</v>
      </c>
      <c r="S185" s="69"/>
      <c r="T185" s="83"/>
      <c r="U185" s="69"/>
      <c r="V185" s="69"/>
      <c r="W185" s="69"/>
      <c r="X185" s="84"/>
      <c r="Y185" s="85"/>
      <c r="Z185" s="86"/>
    </row>
    <row r="186" spans="2:26">
      <c r="B186" s="59">
        <v>17</v>
      </c>
      <c r="C186" s="20">
        <v>1745</v>
      </c>
      <c r="D186" s="21" t="s">
        <v>58</v>
      </c>
      <c r="E186" s="48"/>
      <c r="F186" s="48"/>
      <c r="G186" s="51"/>
      <c r="H186" s="49"/>
      <c r="I186" s="27"/>
      <c r="J186" s="48"/>
      <c r="K186" s="48"/>
      <c r="L186" s="51"/>
      <c r="M186" s="49"/>
      <c r="N186" s="25"/>
      <c r="P186" s="59">
        <v>17</v>
      </c>
      <c r="Q186" s="20">
        <v>1745</v>
      </c>
      <c r="R186" s="21" t="s">
        <v>58</v>
      </c>
      <c r="S186" s="69"/>
      <c r="T186" s="83"/>
      <c r="U186" s="69"/>
      <c r="V186" s="69"/>
      <c r="W186" s="69"/>
      <c r="X186" s="84"/>
      <c r="Y186" s="85"/>
      <c r="Z186" s="86"/>
    </row>
    <row r="187" spans="2:26" ht="15" hidden="1" customHeight="1" outlineLevel="1">
      <c r="B187" s="19">
        <v>47</v>
      </c>
      <c r="C187" s="20">
        <v>1830</v>
      </c>
      <c r="D187" s="21" t="s">
        <v>59</v>
      </c>
      <c r="E187" s="48"/>
      <c r="F187" s="48"/>
      <c r="G187" s="51"/>
      <c r="H187" s="49"/>
      <c r="I187" s="27"/>
      <c r="J187" s="48"/>
      <c r="K187" s="48"/>
      <c r="L187" s="51"/>
      <c r="M187" s="49"/>
      <c r="N187" s="25"/>
      <c r="P187" s="59">
        <v>47</v>
      </c>
      <c r="Q187" s="20">
        <v>1830</v>
      </c>
      <c r="R187" s="21" t="s">
        <v>59</v>
      </c>
      <c r="S187" s="62"/>
      <c r="T187" s="78"/>
      <c r="U187" s="62"/>
      <c r="V187" s="62"/>
      <c r="W187" s="62"/>
      <c r="X187" s="81"/>
      <c r="Y187" s="80"/>
      <c r="Z187" s="79"/>
    </row>
    <row r="188" spans="2:26" ht="14.25" hidden="1" outlineLevel="1">
      <c r="B188" s="19">
        <v>47</v>
      </c>
      <c r="C188" s="20">
        <v>1835</v>
      </c>
      <c r="D188" s="21" t="s">
        <v>60</v>
      </c>
      <c r="E188" s="48"/>
      <c r="F188" s="48"/>
      <c r="G188" s="51"/>
      <c r="H188" s="49"/>
      <c r="I188" s="27"/>
      <c r="J188" s="48"/>
      <c r="K188" s="48"/>
      <c r="L188" s="51"/>
      <c r="M188" s="49"/>
      <c r="N188" s="25"/>
      <c r="P188" s="59">
        <v>47</v>
      </c>
      <c r="Q188" s="20">
        <v>1835</v>
      </c>
      <c r="R188" s="21" t="s">
        <v>60</v>
      </c>
      <c r="S188" s="62"/>
      <c r="T188" s="78"/>
      <c r="U188" s="62"/>
      <c r="V188" s="62"/>
      <c r="W188" s="62"/>
      <c r="X188" s="81"/>
      <c r="Y188" s="80"/>
      <c r="Z188" s="79"/>
    </row>
    <row r="189" spans="2:26" ht="15" hidden="1" customHeight="1" outlineLevel="1">
      <c r="B189" s="19" t="s">
        <v>49</v>
      </c>
      <c r="C189" s="20">
        <v>1905</v>
      </c>
      <c r="D189" s="21" t="s">
        <v>50</v>
      </c>
      <c r="E189" s="48"/>
      <c r="F189" s="48"/>
      <c r="G189" s="51"/>
      <c r="H189" s="49"/>
      <c r="I189" s="27"/>
      <c r="J189" s="48"/>
      <c r="K189" s="48"/>
      <c r="L189" s="51"/>
      <c r="M189" s="49"/>
      <c r="N189" s="25"/>
      <c r="P189" s="59" t="s">
        <v>49</v>
      </c>
      <c r="Q189" s="20">
        <v>1905</v>
      </c>
      <c r="R189" s="21" t="s">
        <v>50</v>
      </c>
      <c r="S189" s="62"/>
      <c r="T189" s="78"/>
      <c r="U189" s="62"/>
      <c r="V189" s="62"/>
      <c r="W189" s="62"/>
      <c r="X189" s="81"/>
      <c r="Y189" s="80"/>
      <c r="Z189" s="79"/>
    </row>
    <row r="190" spans="2:26" ht="15" hidden="1" customHeight="1" outlineLevel="1">
      <c r="B190" s="19">
        <v>47</v>
      </c>
      <c r="C190" s="20">
        <v>1908</v>
      </c>
      <c r="D190" s="21" t="s">
        <v>61</v>
      </c>
      <c r="E190" s="48"/>
      <c r="F190" s="48"/>
      <c r="G190" s="51"/>
      <c r="H190" s="49"/>
      <c r="I190" s="27"/>
      <c r="J190" s="48"/>
      <c r="K190" s="48"/>
      <c r="L190" s="51"/>
      <c r="M190" s="49"/>
      <c r="N190" s="25"/>
      <c r="P190" s="59">
        <v>47</v>
      </c>
      <c r="Q190" s="20">
        <v>1908</v>
      </c>
      <c r="R190" s="21" t="s">
        <v>61</v>
      </c>
      <c r="S190" s="62"/>
      <c r="T190" s="78"/>
      <c r="U190" s="62"/>
      <c r="V190" s="62"/>
      <c r="W190" s="62"/>
      <c r="X190" s="81"/>
      <c r="Y190" s="80"/>
      <c r="Z190" s="79"/>
    </row>
    <row r="191" spans="2:26" ht="15" hidden="1" customHeight="1" outlineLevel="1">
      <c r="B191" s="19">
        <v>13</v>
      </c>
      <c r="C191" s="20">
        <v>1910</v>
      </c>
      <c r="D191" s="21" t="s">
        <v>62</v>
      </c>
      <c r="E191" s="48"/>
      <c r="F191" s="48"/>
      <c r="G191" s="51"/>
      <c r="H191" s="49"/>
      <c r="I191" s="27"/>
      <c r="J191" s="48"/>
      <c r="K191" s="48"/>
      <c r="L191" s="51"/>
      <c r="M191" s="49"/>
      <c r="N191" s="25"/>
      <c r="P191" s="59">
        <v>13</v>
      </c>
      <c r="Q191" s="20">
        <v>1910</v>
      </c>
      <c r="R191" s="21" t="s">
        <v>62</v>
      </c>
      <c r="S191" s="62"/>
      <c r="T191" s="78"/>
      <c r="U191" s="62"/>
      <c r="V191" s="62"/>
      <c r="W191" s="62"/>
      <c r="X191" s="81"/>
      <c r="Y191" s="80"/>
      <c r="Z191" s="79"/>
    </row>
    <row r="192" spans="2:26" ht="15" hidden="1" customHeight="1" outlineLevel="1">
      <c r="B192" s="19">
        <v>8</v>
      </c>
      <c r="C192" s="20">
        <v>1915</v>
      </c>
      <c r="D192" s="21" t="s">
        <v>63</v>
      </c>
      <c r="E192" s="48"/>
      <c r="F192" s="48"/>
      <c r="G192" s="51"/>
      <c r="H192" s="49"/>
      <c r="I192" s="27"/>
      <c r="J192" s="48"/>
      <c r="K192" s="48"/>
      <c r="L192" s="51"/>
      <c r="M192" s="49"/>
      <c r="N192" s="25"/>
      <c r="P192" s="59">
        <v>8</v>
      </c>
      <c r="Q192" s="20">
        <v>1915</v>
      </c>
      <c r="R192" s="21" t="s">
        <v>63</v>
      </c>
      <c r="S192" s="62"/>
      <c r="T192" s="78"/>
      <c r="U192" s="62"/>
      <c r="V192" s="62"/>
      <c r="W192" s="62"/>
      <c r="X192" s="81"/>
      <c r="Y192" s="80"/>
      <c r="Z192" s="79"/>
    </row>
    <row r="193" spans="2:26" ht="15" hidden="1" customHeight="1" outlineLevel="1">
      <c r="B193" s="19">
        <v>10</v>
      </c>
      <c r="C193" s="20">
        <v>1920</v>
      </c>
      <c r="D193" s="21" t="s">
        <v>64</v>
      </c>
      <c r="E193" s="48"/>
      <c r="F193" s="48"/>
      <c r="G193" s="51"/>
      <c r="H193" s="49"/>
      <c r="I193" s="27"/>
      <c r="J193" s="48"/>
      <c r="K193" s="48"/>
      <c r="L193" s="51"/>
      <c r="M193" s="49"/>
      <c r="N193" s="25"/>
      <c r="P193" s="59">
        <v>10</v>
      </c>
      <c r="Q193" s="20">
        <v>1920</v>
      </c>
      <c r="R193" s="21" t="s">
        <v>64</v>
      </c>
      <c r="S193" s="62"/>
      <c r="T193" s="78"/>
      <c r="U193" s="62"/>
      <c r="V193" s="62"/>
      <c r="W193" s="62"/>
      <c r="X193" s="81"/>
      <c r="Y193" s="80"/>
      <c r="Z193" s="79"/>
    </row>
    <row r="194" spans="2:26" ht="15" hidden="1" customHeight="1" outlineLevel="1">
      <c r="B194" s="19">
        <v>50</v>
      </c>
      <c r="C194" s="28">
        <v>1925</v>
      </c>
      <c r="D194" s="21" t="s">
        <v>65</v>
      </c>
      <c r="E194" s="48"/>
      <c r="F194" s="48"/>
      <c r="G194" s="51"/>
      <c r="H194" s="49"/>
      <c r="I194" s="27"/>
      <c r="J194" s="48"/>
      <c r="K194" s="48"/>
      <c r="L194" s="51"/>
      <c r="M194" s="49"/>
      <c r="N194" s="25"/>
      <c r="P194" s="59">
        <v>50</v>
      </c>
      <c r="Q194" s="28">
        <v>1925</v>
      </c>
      <c r="R194" s="21" t="s">
        <v>65</v>
      </c>
      <c r="S194" s="62"/>
      <c r="T194" s="78"/>
      <c r="U194" s="62"/>
      <c r="V194" s="62"/>
      <c r="W194" s="62"/>
      <c r="X194" s="81"/>
      <c r="Y194" s="80"/>
      <c r="Z194" s="79"/>
    </row>
    <row r="195" spans="2:26" ht="15" hidden="1" customHeight="1" outlineLevel="1">
      <c r="B195" s="19">
        <v>10</v>
      </c>
      <c r="C195" s="20">
        <v>1930</v>
      </c>
      <c r="D195" s="21" t="s">
        <v>66</v>
      </c>
      <c r="E195" s="48"/>
      <c r="F195" s="48"/>
      <c r="G195" s="51"/>
      <c r="H195" s="49"/>
      <c r="I195" s="27"/>
      <c r="J195" s="48"/>
      <c r="K195" s="48"/>
      <c r="L195" s="51"/>
      <c r="M195" s="49"/>
      <c r="N195" s="25"/>
      <c r="P195" s="59">
        <v>10</v>
      </c>
      <c r="Q195" s="20">
        <v>1930</v>
      </c>
      <c r="R195" s="21" t="s">
        <v>66</v>
      </c>
      <c r="S195" s="62"/>
      <c r="T195" s="78"/>
      <c r="U195" s="62"/>
      <c r="V195" s="62"/>
      <c r="W195" s="62"/>
      <c r="X195" s="81"/>
      <c r="Y195" s="80"/>
      <c r="Z195" s="79"/>
    </row>
    <row r="196" spans="2:26" ht="15" hidden="1" customHeight="1" outlineLevel="1">
      <c r="B196" s="19">
        <v>8</v>
      </c>
      <c r="C196" s="20">
        <v>1935</v>
      </c>
      <c r="D196" s="21" t="s">
        <v>67</v>
      </c>
      <c r="E196" s="48"/>
      <c r="F196" s="48"/>
      <c r="G196" s="51"/>
      <c r="H196" s="49"/>
      <c r="I196" s="27"/>
      <c r="J196" s="48"/>
      <c r="K196" s="48"/>
      <c r="L196" s="51"/>
      <c r="M196" s="49"/>
      <c r="N196" s="25"/>
      <c r="P196" s="59">
        <v>8</v>
      </c>
      <c r="Q196" s="20">
        <v>1935</v>
      </c>
      <c r="R196" s="21" t="s">
        <v>67</v>
      </c>
      <c r="S196" s="62"/>
      <c r="T196" s="78"/>
      <c r="U196" s="62"/>
      <c r="V196" s="62"/>
      <c r="W196" s="62"/>
      <c r="X196" s="81"/>
      <c r="Y196" s="80"/>
      <c r="Z196" s="79"/>
    </row>
    <row r="197" spans="2:26" ht="15" hidden="1" customHeight="1" outlineLevel="1">
      <c r="B197" s="19">
        <v>8</v>
      </c>
      <c r="C197" s="20">
        <v>1940</v>
      </c>
      <c r="D197" s="21" t="s">
        <v>68</v>
      </c>
      <c r="E197" s="48"/>
      <c r="F197" s="48"/>
      <c r="G197" s="51"/>
      <c r="H197" s="49"/>
      <c r="I197" s="27"/>
      <c r="J197" s="48"/>
      <c r="K197" s="48"/>
      <c r="L197" s="51"/>
      <c r="M197" s="49"/>
      <c r="N197" s="25"/>
      <c r="P197" s="59">
        <v>8</v>
      </c>
      <c r="Q197" s="20">
        <v>1940</v>
      </c>
      <c r="R197" s="21" t="s">
        <v>68</v>
      </c>
      <c r="S197" s="62"/>
      <c r="T197" s="78"/>
      <c r="U197" s="62"/>
      <c r="V197" s="62"/>
      <c r="W197" s="62"/>
      <c r="X197" s="81"/>
      <c r="Y197" s="80"/>
      <c r="Z197" s="79"/>
    </row>
    <row r="198" spans="2:26" ht="15" hidden="1" customHeight="1" outlineLevel="1">
      <c r="B198" s="19">
        <v>8</v>
      </c>
      <c r="C198" s="20">
        <v>1945</v>
      </c>
      <c r="D198" s="21" t="s">
        <v>69</v>
      </c>
      <c r="E198" s="48"/>
      <c r="F198" s="48"/>
      <c r="G198" s="51"/>
      <c r="H198" s="49"/>
      <c r="I198" s="27"/>
      <c r="J198" s="48"/>
      <c r="K198" s="48"/>
      <c r="L198" s="51"/>
      <c r="M198" s="49"/>
      <c r="N198" s="25"/>
      <c r="P198" s="59">
        <v>8</v>
      </c>
      <c r="Q198" s="20">
        <v>1945</v>
      </c>
      <c r="R198" s="21" t="s">
        <v>69</v>
      </c>
      <c r="S198" s="62"/>
      <c r="T198" s="78"/>
      <c r="U198" s="62"/>
      <c r="V198" s="62"/>
      <c r="W198" s="62"/>
      <c r="X198" s="81"/>
      <c r="Y198" s="80"/>
      <c r="Z198" s="79"/>
    </row>
    <row r="199" spans="2:26" ht="15" hidden="1" customHeight="1" outlineLevel="1">
      <c r="B199" s="19">
        <v>8</v>
      </c>
      <c r="C199" s="20">
        <v>1950</v>
      </c>
      <c r="D199" s="21" t="s">
        <v>70</v>
      </c>
      <c r="E199" s="48"/>
      <c r="F199" s="48"/>
      <c r="G199" s="51"/>
      <c r="H199" s="49"/>
      <c r="I199" s="27"/>
      <c r="J199" s="48"/>
      <c r="K199" s="48"/>
      <c r="L199" s="51"/>
      <c r="M199" s="49"/>
      <c r="N199" s="25"/>
      <c r="P199" s="59">
        <v>8</v>
      </c>
      <c r="Q199" s="20">
        <v>1950</v>
      </c>
      <c r="R199" s="21" t="s">
        <v>70</v>
      </c>
      <c r="S199" s="62"/>
      <c r="T199" s="78"/>
      <c r="U199" s="62"/>
      <c r="V199" s="62"/>
      <c r="W199" s="62"/>
      <c r="X199" s="81"/>
      <c r="Y199" s="80"/>
      <c r="Z199" s="79"/>
    </row>
    <row r="200" spans="2:26" ht="15" hidden="1" customHeight="1" outlineLevel="1">
      <c r="B200" s="19">
        <v>8</v>
      </c>
      <c r="C200" s="20">
        <v>1955</v>
      </c>
      <c r="D200" s="21" t="s">
        <v>71</v>
      </c>
      <c r="E200" s="48"/>
      <c r="F200" s="48"/>
      <c r="G200" s="51"/>
      <c r="H200" s="49"/>
      <c r="I200" s="27"/>
      <c r="J200" s="48"/>
      <c r="K200" s="48"/>
      <c r="L200" s="51"/>
      <c r="M200" s="49"/>
      <c r="N200" s="25"/>
      <c r="P200" s="59">
        <v>8</v>
      </c>
      <c r="Q200" s="20">
        <v>1955</v>
      </c>
      <c r="R200" s="21" t="s">
        <v>71</v>
      </c>
      <c r="S200" s="62"/>
      <c r="T200" s="78"/>
      <c r="U200" s="62"/>
      <c r="V200" s="62"/>
      <c r="W200" s="62"/>
      <c r="X200" s="81"/>
      <c r="Y200" s="80"/>
      <c r="Z200" s="79"/>
    </row>
    <row r="201" spans="2:26" ht="14.25" hidden="1" outlineLevel="1">
      <c r="B201" s="19">
        <v>8</v>
      </c>
      <c r="C201" s="20">
        <v>1960</v>
      </c>
      <c r="D201" s="21" t="s">
        <v>72</v>
      </c>
      <c r="E201" s="48"/>
      <c r="F201" s="48"/>
      <c r="G201" s="51"/>
      <c r="H201" s="49"/>
      <c r="I201" s="27"/>
      <c r="J201" s="48"/>
      <c r="K201" s="48"/>
      <c r="L201" s="51"/>
      <c r="M201" s="49"/>
      <c r="N201" s="25"/>
      <c r="P201" s="59">
        <v>8</v>
      </c>
      <c r="Q201" s="20">
        <v>1960</v>
      </c>
      <c r="R201" s="21" t="s">
        <v>72</v>
      </c>
      <c r="S201" s="62"/>
      <c r="T201" s="78"/>
      <c r="U201" s="62"/>
      <c r="V201" s="62"/>
      <c r="W201" s="62"/>
      <c r="X201" s="81"/>
      <c r="Y201" s="80"/>
      <c r="Z201" s="79"/>
    </row>
    <row r="202" spans="2:26" ht="25.5" hidden="1" customHeight="1" outlineLevel="1">
      <c r="B202" s="30">
        <v>47</v>
      </c>
      <c r="C202" s="20">
        <v>1970</v>
      </c>
      <c r="D202" s="21" t="s">
        <v>73</v>
      </c>
      <c r="E202" s="48"/>
      <c r="F202" s="48"/>
      <c r="G202" s="51"/>
      <c r="H202" s="49"/>
      <c r="I202" s="27"/>
      <c r="J202" s="48"/>
      <c r="K202" s="48"/>
      <c r="L202" s="51"/>
      <c r="M202" s="49"/>
      <c r="N202" s="25"/>
      <c r="P202" s="72">
        <v>47</v>
      </c>
      <c r="Q202" s="20">
        <v>1970</v>
      </c>
      <c r="R202" s="21" t="s">
        <v>73</v>
      </c>
      <c r="S202" s="62"/>
      <c r="T202" s="78"/>
      <c r="U202" s="62"/>
      <c r="V202" s="62"/>
      <c r="W202" s="62"/>
      <c r="X202" s="81"/>
      <c r="Y202" s="80"/>
      <c r="Z202" s="79"/>
    </row>
    <row r="203" spans="2:26" ht="25.5" hidden="1" customHeight="1" outlineLevel="1">
      <c r="B203" s="19">
        <v>47</v>
      </c>
      <c r="C203" s="20">
        <v>1975</v>
      </c>
      <c r="D203" s="21" t="s">
        <v>74</v>
      </c>
      <c r="E203" s="48"/>
      <c r="F203" s="48"/>
      <c r="G203" s="51"/>
      <c r="H203" s="49"/>
      <c r="I203" s="27"/>
      <c r="J203" s="48"/>
      <c r="K203" s="48"/>
      <c r="L203" s="51"/>
      <c r="M203" s="49"/>
      <c r="N203" s="25"/>
      <c r="P203" s="59">
        <v>47</v>
      </c>
      <c r="Q203" s="20">
        <v>1975</v>
      </c>
      <c r="R203" s="21" t="s">
        <v>74</v>
      </c>
      <c r="S203" s="62"/>
      <c r="T203" s="78"/>
      <c r="U203" s="62"/>
      <c r="V203" s="62"/>
      <c r="W203" s="62"/>
      <c r="X203" s="81"/>
      <c r="Y203" s="80"/>
      <c r="Z203" s="79"/>
    </row>
    <row r="204" spans="2:26" ht="15" hidden="1" customHeight="1" outlineLevel="1">
      <c r="B204" s="19">
        <v>47</v>
      </c>
      <c r="C204" s="20">
        <v>1980</v>
      </c>
      <c r="D204" s="21" t="s">
        <v>75</v>
      </c>
      <c r="E204" s="48"/>
      <c r="F204" s="48"/>
      <c r="G204" s="51"/>
      <c r="H204" s="49"/>
      <c r="I204" s="27"/>
      <c r="J204" s="48"/>
      <c r="K204" s="48"/>
      <c r="L204" s="51"/>
      <c r="M204" s="49"/>
      <c r="N204" s="25"/>
      <c r="P204" s="59">
        <v>47</v>
      </c>
      <c r="Q204" s="20">
        <v>1980</v>
      </c>
      <c r="R204" s="21" t="s">
        <v>75</v>
      </c>
      <c r="S204" s="62"/>
      <c r="T204" s="78"/>
      <c r="U204" s="62"/>
      <c r="V204" s="62"/>
      <c r="W204" s="62"/>
      <c r="X204" s="81"/>
      <c r="Y204" s="80"/>
      <c r="Z204" s="79"/>
    </row>
    <row r="205" spans="2:26" ht="15" hidden="1" customHeight="1" outlineLevel="1">
      <c r="B205" s="19">
        <v>47</v>
      </c>
      <c r="C205" s="20">
        <v>1985</v>
      </c>
      <c r="D205" s="21" t="s">
        <v>76</v>
      </c>
      <c r="E205" s="48"/>
      <c r="F205" s="48"/>
      <c r="G205" s="51"/>
      <c r="H205" s="49"/>
      <c r="I205" s="27"/>
      <c r="J205" s="48"/>
      <c r="K205" s="48"/>
      <c r="L205" s="51"/>
      <c r="M205" s="49"/>
      <c r="N205" s="25"/>
      <c r="P205" s="59">
        <v>47</v>
      </c>
      <c r="Q205" s="20">
        <v>1985</v>
      </c>
      <c r="R205" s="21" t="s">
        <v>76</v>
      </c>
      <c r="S205" s="62"/>
      <c r="T205" s="78"/>
      <c r="U205" s="62"/>
      <c r="V205" s="62"/>
      <c r="W205" s="62"/>
      <c r="X205" s="81"/>
      <c r="Y205" s="80"/>
      <c r="Z205" s="79"/>
    </row>
    <row r="206" spans="2:26" ht="15" hidden="1" customHeight="1" outlineLevel="1">
      <c r="B206" s="30">
        <v>47</v>
      </c>
      <c r="C206" s="20">
        <v>1990</v>
      </c>
      <c r="D206" s="31" t="s">
        <v>77</v>
      </c>
      <c r="E206" s="48"/>
      <c r="F206" s="48"/>
      <c r="G206" s="51"/>
      <c r="H206" s="49"/>
      <c r="I206" s="27"/>
      <c r="J206" s="48"/>
      <c r="K206" s="48"/>
      <c r="L206" s="51"/>
      <c r="M206" s="49"/>
      <c r="N206" s="25"/>
      <c r="P206" s="72">
        <v>47</v>
      </c>
      <c r="Q206" s="20">
        <v>1990</v>
      </c>
      <c r="R206" s="31" t="s">
        <v>77</v>
      </c>
      <c r="S206" s="62"/>
      <c r="T206" s="78"/>
      <c r="U206" s="62"/>
      <c r="V206" s="62"/>
      <c r="W206" s="62"/>
      <c r="X206" s="81"/>
      <c r="Y206" s="80"/>
      <c r="Z206" s="79"/>
    </row>
    <row r="207" spans="2:26" ht="15" hidden="1" customHeight="1" outlineLevel="1">
      <c r="B207" s="19">
        <v>47</v>
      </c>
      <c r="C207" s="20">
        <v>1995</v>
      </c>
      <c r="D207" s="21" t="s">
        <v>78</v>
      </c>
      <c r="E207" s="48"/>
      <c r="F207" s="48"/>
      <c r="G207" s="51"/>
      <c r="H207" s="49"/>
      <c r="I207" s="27"/>
      <c r="J207" s="48"/>
      <c r="K207" s="48"/>
      <c r="L207" s="51"/>
      <c r="M207" s="49"/>
      <c r="N207" s="25"/>
      <c r="P207" s="59">
        <v>47</v>
      </c>
      <c r="Q207" s="20">
        <v>1995</v>
      </c>
      <c r="R207" s="21" t="s">
        <v>78</v>
      </c>
      <c r="S207" s="62"/>
      <c r="T207" s="78"/>
      <c r="U207" s="62"/>
      <c r="V207" s="62"/>
      <c r="W207" s="62"/>
      <c r="X207" s="81"/>
      <c r="Y207" s="80"/>
      <c r="Z207" s="79"/>
    </row>
    <row r="208" spans="2:26" ht="15" hidden="1" customHeight="1" outlineLevel="1">
      <c r="B208" s="19">
        <v>47</v>
      </c>
      <c r="C208" s="20">
        <v>2440</v>
      </c>
      <c r="D208" s="21" t="s">
        <v>79</v>
      </c>
      <c r="E208" s="48"/>
      <c r="F208" s="48"/>
      <c r="G208" s="51"/>
      <c r="H208" s="49"/>
      <c r="J208" s="48"/>
      <c r="K208" s="48"/>
      <c r="L208" s="51"/>
      <c r="M208" s="49"/>
      <c r="N208" s="25"/>
      <c r="P208" s="59">
        <v>47</v>
      </c>
      <c r="Q208" s="20">
        <v>2440</v>
      </c>
      <c r="R208" s="21" t="s">
        <v>79</v>
      </c>
      <c r="S208" s="62"/>
      <c r="T208" s="78"/>
      <c r="U208" s="62"/>
      <c r="V208" s="62"/>
      <c r="W208" s="62"/>
      <c r="X208" s="81"/>
      <c r="Y208" s="80"/>
      <c r="Z208" s="79"/>
    </row>
    <row r="209" spans="2:26" ht="15" collapsed="1">
      <c r="B209" s="32"/>
      <c r="C209" s="33"/>
      <c r="D209" s="34"/>
      <c r="E209" s="34"/>
      <c r="F209" s="34"/>
      <c r="G209" s="58"/>
      <c r="H209" s="49"/>
      <c r="J209" s="34"/>
      <c r="K209" s="48"/>
      <c r="L209" s="51"/>
      <c r="M209" s="49"/>
      <c r="N209" s="25"/>
      <c r="P209" s="32"/>
      <c r="Q209" s="33"/>
      <c r="R209" s="73" t="s">
        <v>80</v>
      </c>
      <c r="S209" s="36">
        <f>SUM(S171:S208)</f>
        <v>111701798.34999999</v>
      </c>
      <c r="T209" s="36">
        <f t="shared" ref="T209:W209" si="31">SUM(T171:T208)</f>
        <v>0</v>
      </c>
      <c r="U209" s="36">
        <f t="shared" si="31"/>
        <v>111701798.34999999</v>
      </c>
      <c r="V209" s="36">
        <f t="shared" si="31"/>
        <v>0</v>
      </c>
      <c r="W209" s="36">
        <f t="shared" si="31"/>
        <v>111701798.34999999</v>
      </c>
      <c r="X209" s="77"/>
      <c r="Y209" s="82"/>
      <c r="Z209" s="36">
        <f t="shared" ref="Z209" si="32">SUM(Z171:Z208)</f>
        <v>1335041.9375211219</v>
      </c>
    </row>
    <row r="210" spans="2:26">
      <c r="B210" s="32"/>
      <c r="C210" s="33"/>
      <c r="D210" s="35" t="s">
        <v>81</v>
      </c>
      <c r="E210" s="36">
        <f>SUM(E171:E209)</f>
        <v>111701798.34999999</v>
      </c>
      <c r="F210" s="36">
        <f>SUM(F171:F209)</f>
        <v>0</v>
      </c>
      <c r="G210" s="36">
        <f>SUM(G171:G209)</f>
        <v>0</v>
      </c>
      <c r="H210" s="36">
        <f>SUM(H171:H209)</f>
        <v>111701798.34999999</v>
      </c>
      <c r="I210" s="35"/>
      <c r="J210" s="36">
        <f>SUM(J171:J209)</f>
        <v>2336323.3906619633</v>
      </c>
      <c r="K210" s="36">
        <f>SUM(K171:K209)</f>
        <v>1335041.9375211219</v>
      </c>
      <c r="L210" s="36">
        <f>SUM(L171:L208)</f>
        <v>0</v>
      </c>
      <c r="M210" s="36">
        <f>SUM(M171:M209)</f>
        <v>3671365.3281830852</v>
      </c>
      <c r="N210" s="25">
        <f>SUM(N171:N209)</f>
        <v>108030433.02181691</v>
      </c>
    </row>
    <row r="211" spans="2:26" ht="38.25">
      <c r="B211" s="32"/>
      <c r="C211" s="33"/>
      <c r="D211" s="37" t="s">
        <v>105</v>
      </c>
      <c r="E211" s="25"/>
      <c r="F211" s="52"/>
      <c r="G211" s="52"/>
      <c r="H211" s="49"/>
      <c r="I211" s="26"/>
      <c r="J211" s="52"/>
      <c r="K211" s="52"/>
      <c r="L211" s="52"/>
      <c r="M211" s="49">
        <f>J211+K211+L211</f>
        <v>0</v>
      </c>
      <c r="N211" s="25">
        <f>H211-M211</f>
        <v>0</v>
      </c>
    </row>
    <row r="212" spans="2:26" ht="25.5">
      <c r="B212" s="32"/>
      <c r="C212" s="33"/>
      <c r="D212" s="38" t="s">
        <v>106</v>
      </c>
      <c r="E212" s="25"/>
      <c r="F212" s="52"/>
      <c r="G212" s="52"/>
      <c r="H212" s="49"/>
      <c r="I212" s="26"/>
      <c r="J212" s="52"/>
      <c r="K212" s="52"/>
      <c r="L212" s="52"/>
      <c r="M212" s="49">
        <f>J212+K212+L212</f>
        <v>0</v>
      </c>
      <c r="N212" s="25">
        <f>H212-M212</f>
        <v>0</v>
      </c>
    </row>
    <row r="213" spans="2:26">
      <c r="B213" s="32"/>
      <c r="C213" s="33"/>
      <c r="D213" s="35" t="s">
        <v>84</v>
      </c>
      <c r="E213" s="36">
        <f>SUM(E210:E212)</f>
        <v>111701798.34999999</v>
      </c>
      <c r="F213" s="36">
        <f t="shared" ref="F213:G213" si="33">SUM(F210:F212)</f>
        <v>0</v>
      </c>
      <c r="G213" s="36">
        <f t="shared" si="33"/>
        <v>0</v>
      </c>
      <c r="H213" s="36">
        <f>SUM(H210:H212)</f>
        <v>111701798.34999999</v>
      </c>
      <c r="I213" s="35"/>
      <c r="J213" s="36">
        <f>SUM(J210:J212)</f>
        <v>2336323.3906619633</v>
      </c>
      <c r="K213" s="36">
        <f t="shared" ref="K213:L213" si="34">SUM(K210:K212)</f>
        <v>1335041.9375211219</v>
      </c>
      <c r="L213" s="36">
        <f t="shared" si="34"/>
        <v>0</v>
      </c>
      <c r="M213" s="36">
        <f>SUM(M210:M212)</f>
        <v>3671365.3281830852</v>
      </c>
      <c r="N213" s="25">
        <f>H213-M213</f>
        <v>108030433.02181691</v>
      </c>
    </row>
    <row r="214" spans="2:26" ht="14.25">
      <c r="B214" s="32"/>
      <c r="C214" s="33"/>
      <c r="D214" s="97" t="s">
        <v>85</v>
      </c>
      <c r="E214" s="98"/>
      <c r="F214" s="98"/>
      <c r="G214" s="98"/>
      <c r="H214" s="98"/>
      <c r="I214" s="98"/>
      <c r="J214" s="99"/>
      <c r="K214" s="52"/>
      <c r="L214" s="26"/>
      <c r="M214" s="39"/>
      <c r="N214" s="26"/>
    </row>
    <row r="215" spans="2:26" ht="14.25">
      <c r="B215" s="32"/>
      <c r="C215" s="33"/>
      <c r="D215" s="89" t="s">
        <v>80</v>
      </c>
      <c r="E215" s="90"/>
      <c r="F215" s="90"/>
      <c r="G215" s="90"/>
      <c r="H215" s="90"/>
      <c r="I215" s="90"/>
      <c r="J215" s="91"/>
      <c r="K215" s="35">
        <f>K213+K214</f>
        <v>1335041.9375211219</v>
      </c>
      <c r="M215" s="39"/>
      <c r="N215" s="26"/>
    </row>
    <row r="217" spans="2:26">
      <c r="E217" s="40"/>
      <c r="J217" s="3" t="s">
        <v>86</v>
      </c>
    </row>
    <row r="218" spans="2:26" ht="14.25">
      <c r="B218" s="32">
        <v>10</v>
      </c>
      <c r="C218" s="33"/>
      <c r="D218" s="34" t="s">
        <v>87</v>
      </c>
      <c r="E218" s="29"/>
      <c r="J218" s="3" t="s">
        <v>87</v>
      </c>
      <c r="L218" s="67"/>
    </row>
    <row r="219" spans="2:26" ht="14.25">
      <c r="B219" s="32">
        <v>8</v>
      </c>
      <c r="C219" s="33"/>
      <c r="D219" s="34" t="s">
        <v>67</v>
      </c>
      <c r="E219" s="41"/>
      <c r="J219" s="3" t="s">
        <v>67</v>
      </c>
      <c r="L219" s="68"/>
    </row>
    <row r="220" spans="2:26" ht="14.25">
      <c r="J220" s="4" t="s">
        <v>88</v>
      </c>
      <c r="L220" s="65">
        <f>K215-L218-L219</f>
        <v>1335041.9375211219</v>
      </c>
      <c r="M220" s="26"/>
    </row>
    <row r="222" spans="2:26" hidden="1" outlineLevel="1">
      <c r="B222" s="43" t="s">
        <v>89</v>
      </c>
    </row>
    <row r="223" spans="2:26" hidden="1" outlineLevel="1">
      <c r="E223" s="26"/>
      <c r="J223" s="26"/>
    </row>
    <row r="224" spans="2:26" hidden="1" outlineLevel="1">
      <c r="B224" s="44">
        <v>1</v>
      </c>
      <c r="C224" s="87" t="s">
        <v>90</v>
      </c>
      <c r="D224" s="87"/>
      <c r="E224" s="87"/>
      <c r="F224" s="87"/>
      <c r="G224" s="87"/>
      <c r="H224" s="87"/>
      <c r="I224" s="87"/>
      <c r="J224" s="87"/>
      <c r="K224" s="87"/>
      <c r="L224" s="87"/>
      <c r="M224" s="87"/>
      <c r="N224" s="87"/>
    </row>
    <row r="225" spans="2:14" hidden="1" outlineLevel="1">
      <c r="B225" s="44"/>
      <c r="C225" s="87"/>
      <c r="D225" s="87"/>
      <c r="E225" s="87"/>
      <c r="F225" s="87"/>
      <c r="G225" s="87"/>
      <c r="H225" s="87"/>
      <c r="I225" s="87"/>
      <c r="J225" s="87"/>
      <c r="K225" s="87"/>
      <c r="L225" s="87"/>
      <c r="M225" s="87"/>
      <c r="N225" s="87"/>
    </row>
    <row r="226" spans="2:14" hidden="1" outlineLevel="1">
      <c r="B226" s="44"/>
      <c r="C226" s="45"/>
      <c r="D226" s="46"/>
      <c r="E226" s="46"/>
      <c r="F226" s="46"/>
      <c r="G226" s="46"/>
      <c r="H226" s="46"/>
      <c r="I226" s="46"/>
      <c r="J226" s="46"/>
      <c r="K226" s="46"/>
      <c r="L226" s="46"/>
      <c r="M226" s="46"/>
      <c r="N226" s="46"/>
    </row>
    <row r="227" spans="2:14" hidden="1" outlineLevel="1">
      <c r="B227" s="44">
        <v>2</v>
      </c>
      <c r="C227" s="87" t="s">
        <v>91</v>
      </c>
      <c r="D227" s="87"/>
      <c r="E227" s="87"/>
      <c r="F227" s="87"/>
      <c r="G227" s="87"/>
      <c r="H227" s="87"/>
      <c r="I227" s="87"/>
      <c r="J227" s="87"/>
      <c r="K227" s="87"/>
      <c r="L227" s="87"/>
      <c r="M227" s="87"/>
      <c r="N227" s="87"/>
    </row>
    <row r="228" spans="2:14" hidden="1" outlineLevel="1">
      <c r="B228" s="44"/>
      <c r="C228" s="87"/>
      <c r="D228" s="87"/>
      <c r="E228" s="87"/>
      <c r="F228" s="87"/>
      <c r="G228" s="87"/>
      <c r="H228" s="87"/>
      <c r="I228" s="87"/>
      <c r="J228" s="87"/>
      <c r="K228" s="87"/>
      <c r="L228" s="87"/>
      <c r="M228" s="87"/>
      <c r="N228" s="87"/>
    </row>
    <row r="229" spans="2:14" hidden="1" outlineLevel="1">
      <c r="B229" s="44"/>
      <c r="C229" s="45"/>
      <c r="D229" s="46"/>
      <c r="E229" s="46"/>
      <c r="F229" s="46"/>
      <c r="G229" s="46"/>
      <c r="H229" s="46"/>
      <c r="I229" s="46"/>
      <c r="J229" s="46"/>
      <c r="K229" s="46"/>
      <c r="L229" s="46"/>
      <c r="M229" s="46"/>
      <c r="N229" s="46"/>
    </row>
    <row r="230" spans="2:14" hidden="1" outlineLevel="1">
      <c r="B230" s="44">
        <v>3</v>
      </c>
      <c r="C230" s="87" t="s">
        <v>92</v>
      </c>
      <c r="D230" s="87"/>
      <c r="E230" s="87"/>
      <c r="F230" s="87"/>
      <c r="G230" s="87"/>
      <c r="H230" s="87"/>
      <c r="I230" s="87"/>
      <c r="J230" s="87"/>
      <c r="K230" s="87"/>
      <c r="L230" s="87"/>
      <c r="M230" s="87"/>
      <c r="N230" s="87"/>
    </row>
    <row r="231" spans="2:14" hidden="1" outlineLevel="1">
      <c r="B231" s="44"/>
      <c r="C231" s="45"/>
      <c r="D231" s="46"/>
      <c r="E231" s="46"/>
      <c r="F231" s="46"/>
      <c r="G231" s="46"/>
      <c r="H231" s="46"/>
      <c r="I231" s="46"/>
      <c r="J231" s="46"/>
      <c r="K231" s="46"/>
      <c r="L231" s="46"/>
      <c r="M231" s="46"/>
      <c r="N231" s="46"/>
    </row>
    <row r="232" spans="2:14" hidden="1" outlineLevel="1">
      <c r="B232" s="44">
        <v>4</v>
      </c>
      <c r="C232" s="47" t="s">
        <v>93</v>
      </c>
      <c r="D232" s="46"/>
      <c r="E232" s="46"/>
      <c r="F232" s="46"/>
      <c r="G232" s="46"/>
      <c r="H232" s="46"/>
      <c r="I232" s="46"/>
      <c r="J232" s="46"/>
      <c r="K232" s="46"/>
      <c r="L232" s="46"/>
      <c r="M232" s="46"/>
      <c r="N232" s="46"/>
    </row>
    <row r="233" spans="2:14" hidden="1" outlineLevel="1">
      <c r="B233" s="44"/>
      <c r="C233" s="45"/>
      <c r="D233" s="46"/>
      <c r="E233" s="46"/>
      <c r="F233" s="46"/>
      <c r="G233" s="46"/>
      <c r="H233" s="46"/>
      <c r="I233" s="46"/>
      <c r="J233" s="46"/>
      <c r="K233" s="46"/>
      <c r="L233" s="46"/>
      <c r="M233" s="46"/>
      <c r="N233" s="46"/>
    </row>
    <row r="234" spans="2:14" hidden="1" outlineLevel="1">
      <c r="B234" s="44">
        <v>5</v>
      </c>
      <c r="C234" s="47" t="s">
        <v>94</v>
      </c>
      <c r="D234" s="46"/>
      <c r="E234" s="46"/>
      <c r="F234" s="46"/>
      <c r="G234" s="46"/>
      <c r="H234" s="46"/>
      <c r="I234" s="46"/>
      <c r="J234" s="46"/>
      <c r="K234" s="46"/>
      <c r="L234" s="46"/>
      <c r="M234" s="46"/>
      <c r="N234" s="46"/>
    </row>
    <row r="235" spans="2:14" hidden="1" outlineLevel="1">
      <c r="B235" s="44"/>
      <c r="C235" s="45"/>
      <c r="D235" s="46"/>
      <c r="E235" s="46"/>
      <c r="F235" s="46"/>
      <c r="G235" s="46"/>
      <c r="H235" s="46"/>
      <c r="I235" s="46"/>
      <c r="J235" s="46"/>
      <c r="K235" s="46"/>
      <c r="L235" s="46"/>
      <c r="M235" s="46"/>
      <c r="N235" s="46"/>
    </row>
    <row r="236" spans="2:14" hidden="1" outlineLevel="1">
      <c r="B236" s="44">
        <v>6</v>
      </c>
      <c r="C236" s="87" t="s">
        <v>95</v>
      </c>
      <c r="D236" s="87"/>
      <c r="E236" s="87"/>
      <c r="F236" s="87"/>
      <c r="G236" s="87"/>
      <c r="H236" s="87"/>
      <c r="I236" s="87"/>
      <c r="J236" s="87"/>
      <c r="K236" s="87"/>
      <c r="L236" s="87"/>
      <c r="M236" s="87"/>
      <c r="N236" s="87"/>
    </row>
    <row r="237" spans="2:14" hidden="1" outlineLevel="1">
      <c r="B237" s="46"/>
      <c r="C237" s="87"/>
      <c r="D237" s="87"/>
      <c r="E237" s="87"/>
      <c r="F237" s="87"/>
      <c r="G237" s="87"/>
      <c r="H237" s="87"/>
      <c r="I237" s="87"/>
      <c r="J237" s="87"/>
      <c r="K237" s="87"/>
      <c r="L237" s="87"/>
      <c r="M237" s="87"/>
      <c r="N237" s="87"/>
    </row>
    <row r="238" spans="2:14" hidden="1" outlineLevel="1">
      <c r="B238" s="46"/>
      <c r="C238" s="87"/>
      <c r="D238" s="87"/>
      <c r="E238" s="87"/>
      <c r="F238" s="87"/>
      <c r="G238" s="87"/>
      <c r="H238" s="87"/>
      <c r="I238" s="87"/>
      <c r="J238" s="87"/>
      <c r="K238" s="87"/>
      <c r="L238" s="87"/>
      <c r="M238" s="87"/>
      <c r="N238" s="87"/>
    </row>
    <row r="239" spans="2:14" hidden="1" outlineLevel="1"/>
    <row r="240" spans="2:14" collapsed="1"/>
    <row r="241" spans="2:26" ht="21">
      <c r="B241" s="88" t="s">
        <v>107</v>
      </c>
      <c r="C241" s="88"/>
      <c r="D241" s="88"/>
      <c r="E241" s="88"/>
      <c r="F241" s="88"/>
      <c r="G241" s="88"/>
      <c r="H241" s="88"/>
      <c r="I241" s="88"/>
      <c r="J241" s="88"/>
      <c r="K241" s="88"/>
      <c r="L241" s="88"/>
      <c r="M241" s="88"/>
      <c r="N241" s="88"/>
      <c r="P241" s="100" t="s">
        <v>108</v>
      </c>
      <c r="Q241" s="100"/>
      <c r="R241" s="100"/>
      <c r="S241" s="100"/>
      <c r="T241" s="100"/>
      <c r="U241" s="100"/>
      <c r="V241" s="100"/>
      <c r="W241" s="100"/>
      <c r="X241" s="100"/>
      <c r="Y241" s="100"/>
      <c r="Z241" s="100"/>
    </row>
    <row r="243" spans="2:26" ht="14.25">
      <c r="F243" s="7" t="s">
        <v>9</v>
      </c>
      <c r="G243" s="61" t="s">
        <v>10</v>
      </c>
      <c r="S243" s="7" t="s">
        <v>9</v>
      </c>
      <c r="T243" s="61" t="s">
        <v>10</v>
      </c>
    </row>
    <row r="244" spans="2:26" ht="15">
      <c r="F244" s="7" t="s">
        <v>11</v>
      </c>
      <c r="G244" s="93" t="s">
        <v>100</v>
      </c>
      <c r="H244" s="93"/>
      <c r="S244" s="7" t="s">
        <v>11</v>
      </c>
      <c r="T244" s="93" t="str">
        <f>G244</f>
        <v>1/1/25 - 12/31/25</v>
      </c>
      <c r="U244" s="93"/>
    </row>
    <row r="246" spans="2:26">
      <c r="E246" s="94" t="s">
        <v>13</v>
      </c>
      <c r="F246" s="95"/>
      <c r="G246" s="95"/>
      <c r="H246" s="96"/>
      <c r="J246" s="9"/>
      <c r="K246" s="10" t="s">
        <v>14</v>
      </c>
      <c r="L246" s="10"/>
      <c r="M246" s="11"/>
      <c r="S246" s="74" t="s">
        <v>15</v>
      </c>
      <c r="T246" s="74" t="s">
        <v>16</v>
      </c>
      <c r="U246" s="74" t="s">
        <v>17</v>
      </c>
      <c r="V246" s="74" t="s">
        <v>18</v>
      </c>
      <c r="W246" s="74" t="s">
        <v>19</v>
      </c>
      <c r="X246" s="74" t="s">
        <v>20</v>
      </c>
      <c r="Y246" s="74" t="s">
        <v>21</v>
      </c>
      <c r="Z246" s="74" t="s">
        <v>99</v>
      </c>
    </row>
    <row r="247" spans="2:26" ht="27">
      <c r="B247" s="12" t="s">
        <v>23</v>
      </c>
      <c r="C247" s="13" t="s">
        <v>24</v>
      </c>
      <c r="D247" s="14" t="s">
        <v>25</v>
      </c>
      <c r="E247" s="15" t="s">
        <v>26</v>
      </c>
      <c r="F247" s="16" t="s">
        <v>27</v>
      </c>
      <c r="G247" s="16" t="s">
        <v>28</v>
      </c>
      <c r="H247" s="12" t="s">
        <v>29</v>
      </c>
      <c r="I247" s="17"/>
      <c r="J247" s="18" t="s">
        <v>26</v>
      </c>
      <c r="K247" s="16" t="s">
        <v>30</v>
      </c>
      <c r="L247" s="16" t="s">
        <v>28</v>
      </c>
      <c r="M247" s="12" t="s">
        <v>29</v>
      </c>
      <c r="N247" s="12" t="s">
        <v>31</v>
      </c>
      <c r="P247" s="75" t="s">
        <v>32</v>
      </c>
      <c r="Q247" s="75" t="s">
        <v>33</v>
      </c>
      <c r="R247" s="75" t="s">
        <v>34</v>
      </c>
      <c r="S247" s="76" t="s">
        <v>35</v>
      </c>
      <c r="T247" s="76" t="s">
        <v>36</v>
      </c>
      <c r="U247" s="76" t="s">
        <v>37</v>
      </c>
      <c r="V247" s="76" t="s">
        <v>38</v>
      </c>
      <c r="W247" s="76" t="s">
        <v>39</v>
      </c>
      <c r="X247" s="76" t="s">
        <v>40</v>
      </c>
      <c r="Y247" s="76" t="s">
        <v>41</v>
      </c>
      <c r="Z247" s="76" t="s">
        <v>42</v>
      </c>
    </row>
    <row r="248" spans="2:26" ht="15" hidden="1" customHeight="1" outlineLevel="1">
      <c r="B248" s="19">
        <v>12</v>
      </c>
      <c r="C248" s="20">
        <v>1610</v>
      </c>
      <c r="D248" s="21" t="s">
        <v>43</v>
      </c>
      <c r="E248" s="22"/>
      <c r="F248" s="22"/>
      <c r="G248" s="50"/>
      <c r="H248" s="23"/>
      <c r="I248" s="24"/>
      <c r="J248" s="22"/>
      <c r="K248" s="22"/>
      <c r="L248" s="50"/>
      <c r="M248" s="23"/>
      <c r="N248" s="25"/>
      <c r="P248" s="59">
        <v>12</v>
      </c>
      <c r="Q248" s="20">
        <v>1610</v>
      </c>
      <c r="R248" s="21" t="s">
        <v>43</v>
      </c>
      <c r="S248" s="62"/>
      <c r="T248" s="78"/>
      <c r="U248" s="62"/>
      <c r="V248" s="62"/>
      <c r="W248" s="62"/>
      <c r="X248" s="81"/>
      <c r="Y248" s="80"/>
      <c r="Z248" s="79"/>
    </row>
    <row r="249" spans="2:26" ht="25.5" hidden="1" customHeight="1" outlineLevel="1">
      <c r="B249" s="19">
        <v>12</v>
      </c>
      <c r="C249" s="20">
        <v>1611</v>
      </c>
      <c r="D249" s="21" t="s">
        <v>44</v>
      </c>
      <c r="E249" s="22"/>
      <c r="F249" s="22"/>
      <c r="G249" s="50"/>
      <c r="H249" s="23"/>
      <c r="I249" s="27"/>
      <c r="J249" s="22"/>
      <c r="K249" s="22"/>
      <c r="L249" s="50"/>
      <c r="M249" s="23"/>
      <c r="N249" s="25"/>
      <c r="P249" s="59">
        <v>12</v>
      </c>
      <c r="Q249" s="20">
        <v>1611</v>
      </c>
      <c r="R249" s="21" t="s">
        <v>44</v>
      </c>
      <c r="S249" s="62"/>
      <c r="T249" s="78"/>
      <c r="U249" s="62"/>
      <c r="V249" s="62"/>
      <c r="W249" s="62"/>
      <c r="X249" s="81"/>
      <c r="Y249" s="80"/>
      <c r="Z249" s="79"/>
    </row>
    <row r="250" spans="2:26" ht="25.5" hidden="1" customHeight="1" outlineLevel="1">
      <c r="B250" s="19" t="s">
        <v>45</v>
      </c>
      <c r="C250" s="20">
        <v>1612</v>
      </c>
      <c r="D250" s="21" t="s">
        <v>46</v>
      </c>
      <c r="E250" s="22"/>
      <c r="F250" s="22"/>
      <c r="G250" s="50"/>
      <c r="H250" s="23"/>
      <c r="I250" s="27"/>
      <c r="J250" s="22"/>
      <c r="K250" s="22"/>
      <c r="L250" s="50"/>
      <c r="M250" s="23"/>
      <c r="N250" s="25"/>
      <c r="P250" s="59" t="s">
        <v>45</v>
      </c>
      <c r="Q250" s="20">
        <v>1612</v>
      </c>
      <c r="R250" s="21" t="s">
        <v>46</v>
      </c>
      <c r="S250" s="62"/>
      <c r="T250" s="78"/>
      <c r="U250" s="62"/>
      <c r="V250" s="62"/>
      <c r="W250" s="62"/>
      <c r="X250" s="81"/>
      <c r="Y250" s="80"/>
      <c r="Z250" s="79"/>
    </row>
    <row r="251" spans="2:26" ht="15" hidden="1" customHeight="1" outlineLevel="1">
      <c r="B251" s="19"/>
      <c r="C251" s="20">
        <v>1665</v>
      </c>
      <c r="D251" s="21" t="s">
        <v>47</v>
      </c>
      <c r="E251" s="22"/>
      <c r="F251" s="22"/>
      <c r="G251" s="50"/>
      <c r="H251" s="23"/>
      <c r="I251" s="27"/>
      <c r="J251" s="22"/>
      <c r="K251" s="22"/>
      <c r="L251" s="50"/>
      <c r="M251" s="23"/>
      <c r="N251" s="25"/>
      <c r="P251" s="59"/>
      <c r="Q251" s="20">
        <v>1665</v>
      </c>
      <c r="R251" s="21" t="s">
        <v>47</v>
      </c>
      <c r="S251" s="62"/>
      <c r="T251" s="78"/>
      <c r="U251" s="62"/>
      <c r="V251" s="62"/>
      <c r="W251" s="62"/>
      <c r="X251" s="81"/>
      <c r="Y251" s="80"/>
      <c r="Z251" s="79"/>
    </row>
    <row r="252" spans="2:26" ht="15" hidden="1" customHeight="1" outlineLevel="1">
      <c r="B252" s="19"/>
      <c r="C252" s="20">
        <v>1675</v>
      </c>
      <c r="D252" s="21" t="s">
        <v>48</v>
      </c>
      <c r="E252" s="22"/>
      <c r="F252" s="22"/>
      <c r="G252" s="50"/>
      <c r="H252" s="23"/>
      <c r="I252" s="27"/>
      <c r="J252" s="22"/>
      <c r="K252" s="22"/>
      <c r="L252" s="50"/>
      <c r="M252" s="23"/>
      <c r="N252" s="25"/>
      <c r="P252" s="59"/>
      <c r="Q252" s="20">
        <v>1675</v>
      </c>
      <c r="R252" s="21" t="s">
        <v>48</v>
      </c>
      <c r="S252" s="62"/>
      <c r="T252" s="78"/>
      <c r="U252" s="62"/>
      <c r="V252" s="62"/>
      <c r="W252" s="62"/>
      <c r="X252" s="81"/>
      <c r="Y252" s="80"/>
      <c r="Z252" s="79"/>
    </row>
    <row r="253" spans="2:26" ht="15" hidden="1" customHeight="1" outlineLevel="1">
      <c r="B253" s="19" t="s">
        <v>49</v>
      </c>
      <c r="C253" s="28">
        <v>1615</v>
      </c>
      <c r="D253" s="21" t="s">
        <v>50</v>
      </c>
      <c r="E253" s="22"/>
      <c r="F253" s="22"/>
      <c r="G253" s="50"/>
      <c r="H253" s="23"/>
      <c r="I253" s="27"/>
      <c r="J253" s="22"/>
      <c r="K253" s="22"/>
      <c r="L253" s="50"/>
      <c r="M253" s="23"/>
      <c r="N253" s="25"/>
      <c r="P253" s="59" t="s">
        <v>49</v>
      </c>
      <c r="Q253" s="28">
        <v>1615</v>
      </c>
      <c r="R253" s="21" t="s">
        <v>50</v>
      </c>
      <c r="S253" s="62"/>
      <c r="T253" s="78"/>
      <c r="U253" s="62"/>
      <c r="V253" s="62"/>
      <c r="W253" s="62"/>
      <c r="X253" s="81"/>
      <c r="Y253" s="80"/>
      <c r="Z253" s="79"/>
    </row>
    <row r="254" spans="2:26" ht="15" hidden="1" customHeight="1" outlineLevel="1">
      <c r="B254" s="19">
        <v>1</v>
      </c>
      <c r="C254" s="28">
        <v>1620</v>
      </c>
      <c r="D254" s="21" t="s">
        <v>51</v>
      </c>
      <c r="E254" s="22"/>
      <c r="F254" s="22"/>
      <c r="G254" s="50"/>
      <c r="H254" s="23"/>
      <c r="I254" s="27"/>
      <c r="J254" s="22"/>
      <c r="K254" s="22"/>
      <c r="L254" s="50"/>
      <c r="M254" s="23"/>
      <c r="N254" s="25"/>
      <c r="P254" s="59">
        <v>1</v>
      </c>
      <c r="Q254" s="28">
        <v>1620</v>
      </c>
      <c r="R254" s="21" t="s">
        <v>51</v>
      </c>
      <c r="S254" s="62"/>
      <c r="T254" s="78"/>
      <c r="U254" s="62"/>
      <c r="V254" s="62"/>
      <c r="W254" s="62"/>
      <c r="X254" s="81"/>
      <c r="Y254" s="80"/>
      <c r="Z254" s="79"/>
    </row>
    <row r="255" spans="2:26" collapsed="1">
      <c r="B255" s="59" t="s">
        <v>49</v>
      </c>
      <c r="C255" s="20">
        <v>1705</v>
      </c>
      <c r="D255" s="21" t="s">
        <v>50</v>
      </c>
      <c r="E255" s="48"/>
      <c r="F255" s="48"/>
      <c r="G255" s="51"/>
      <c r="H255" s="49"/>
      <c r="I255" s="27"/>
      <c r="J255" s="48"/>
      <c r="K255" s="48"/>
      <c r="L255" s="51"/>
      <c r="M255" s="49"/>
      <c r="N255" s="25"/>
      <c r="P255" s="59" t="s">
        <v>49</v>
      </c>
      <c r="Q255" s="20">
        <v>1705</v>
      </c>
      <c r="R255" s="21" t="s">
        <v>50</v>
      </c>
      <c r="S255" s="69"/>
      <c r="T255" s="83"/>
      <c r="U255" s="69"/>
      <c r="V255" s="69"/>
      <c r="W255" s="69"/>
      <c r="X255" s="84"/>
      <c r="Y255" s="85"/>
      <c r="Z255" s="86"/>
    </row>
    <row r="256" spans="2:26">
      <c r="B256" s="59">
        <v>14.1</v>
      </c>
      <c r="C256" s="28">
        <v>1706</v>
      </c>
      <c r="D256" s="21" t="s">
        <v>52</v>
      </c>
      <c r="E256" s="48">
        <f>H179</f>
        <v>4983214.798649611</v>
      </c>
      <c r="F256" s="48"/>
      <c r="G256" s="51"/>
      <c r="H256" s="49">
        <f t="shared" ref="H256" si="35">E256+F256+G256</f>
        <v>4983214.798649611</v>
      </c>
      <c r="I256" s="27"/>
      <c r="J256" s="48">
        <f>M179</f>
        <v>137038.4069628643</v>
      </c>
      <c r="K256" s="48">
        <f>Z256</f>
        <v>49832.147986496107</v>
      </c>
      <c r="L256" s="51"/>
      <c r="M256" s="49">
        <f t="shared" ref="M256" si="36">J256+K256-L256</f>
        <v>186870.5549493604</v>
      </c>
      <c r="N256" s="25">
        <f t="shared" ref="N256" si="37">H256-M256</f>
        <v>4796344.243700251</v>
      </c>
      <c r="P256" s="59">
        <v>14.1</v>
      </c>
      <c r="Q256" s="28">
        <v>1706</v>
      </c>
      <c r="R256" s="21" t="s">
        <v>52</v>
      </c>
      <c r="S256" s="69">
        <f>E256</f>
        <v>4983214.798649611</v>
      </c>
      <c r="T256" s="83"/>
      <c r="U256" s="69">
        <f t="shared" ref="U256" si="38">S256-T256</f>
        <v>4983214.798649611</v>
      </c>
      <c r="V256" s="69"/>
      <c r="W256" s="69">
        <f t="shared" ref="W256" si="39">U256+(V256/2)</f>
        <v>4983214.798649611</v>
      </c>
      <c r="X256" s="84">
        <v>100</v>
      </c>
      <c r="Y256" s="85">
        <f t="shared" ref="Y256:Y260" si="40">1/X256</f>
        <v>0.01</v>
      </c>
      <c r="Z256" s="69">
        <f>W256*Y256</f>
        <v>49832.147986496107</v>
      </c>
    </row>
    <row r="257" spans="2:26">
      <c r="B257" s="59">
        <v>1</v>
      </c>
      <c r="C257" s="20">
        <v>1708</v>
      </c>
      <c r="D257" s="21" t="s">
        <v>51</v>
      </c>
      <c r="E257" s="48"/>
      <c r="F257" s="48"/>
      <c r="G257" s="51"/>
      <c r="H257" s="49"/>
      <c r="I257" s="27"/>
      <c r="J257" s="48"/>
      <c r="K257" s="48"/>
      <c r="L257" s="51"/>
      <c r="M257" s="49"/>
      <c r="N257" s="25"/>
      <c r="P257" s="59">
        <v>1</v>
      </c>
      <c r="Q257" s="20">
        <v>1708</v>
      </c>
      <c r="R257" s="21" t="s">
        <v>51</v>
      </c>
      <c r="S257" s="69"/>
      <c r="T257" s="83"/>
      <c r="U257" s="69"/>
      <c r="V257" s="69"/>
      <c r="W257" s="69"/>
      <c r="X257" s="84"/>
      <c r="Y257" s="85"/>
      <c r="Z257" s="86"/>
    </row>
    <row r="258" spans="2:26" ht="15" customHeight="1">
      <c r="B258" s="59">
        <v>47</v>
      </c>
      <c r="C258" s="20">
        <v>1715</v>
      </c>
      <c r="D258" s="21" t="s">
        <v>53</v>
      </c>
      <c r="E258" s="48"/>
      <c r="F258" s="48"/>
      <c r="G258" s="51"/>
      <c r="H258" s="49"/>
      <c r="I258" s="27"/>
      <c r="J258" s="48"/>
      <c r="K258" s="48"/>
      <c r="L258" s="51"/>
      <c r="M258" s="49"/>
      <c r="N258" s="25"/>
      <c r="P258" s="59">
        <v>47</v>
      </c>
      <c r="Q258" s="20">
        <v>1715</v>
      </c>
      <c r="R258" s="21" t="s">
        <v>53</v>
      </c>
      <c r="S258" s="69"/>
      <c r="T258" s="83"/>
      <c r="U258" s="69"/>
      <c r="V258" s="69"/>
      <c r="W258" s="69"/>
      <c r="X258" s="84"/>
      <c r="Y258" s="85"/>
      <c r="Z258" s="86"/>
    </row>
    <row r="259" spans="2:26">
      <c r="B259" s="59">
        <v>47</v>
      </c>
      <c r="C259" s="20">
        <v>1720</v>
      </c>
      <c r="D259" s="21" t="s">
        <v>54</v>
      </c>
      <c r="E259" s="48">
        <f>H182</f>
        <v>83460939.724783093</v>
      </c>
      <c r="F259" s="48"/>
      <c r="G259" s="51"/>
      <c r="H259" s="49">
        <f t="shared" ref="H259:H260" si="41">E259+F259+G259</f>
        <v>83460939.724783093</v>
      </c>
      <c r="I259" s="27"/>
      <c r="J259" s="48">
        <f>M182</f>
        <v>2550195.3804794839</v>
      </c>
      <c r="K259" s="48">
        <f>Z259</f>
        <v>927343.77471981221</v>
      </c>
      <c r="L259" s="51"/>
      <c r="M259" s="49">
        <f t="shared" ref="M259:M260" si="42">J259+K259-L259</f>
        <v>3477539.1551992958</v>
      </c>
      <c r="N259" s="25">
        <f t="shared" ref="N259:N260" si="43">H259-M259</f>
        <v>79983400.569583803</v>
      </c>
      <c r="P259" s="59">
        <v>47</v>
      </c>
      <c r="Q259" s="20">
        <v>1720</v>
      </c>
      <c r="R259" s="21" t="s">
        <v>54</v>
      </c>
      <c r="S259" s="69">
        <f>E259</f>
        <v>83460939.724783093</v>
      </c>
      <c r="T259" s="83"/>
      <c r="U259" s="69">
        <f t="shared" ref="U259:U260" si="44">S259-T259</f>
        <v>83460939.724783093</v>
      </c>
      <c r="V259" s="69"/>
      <c r="W259" s="69">
        <f t="shared" ref="W259:W260" si="45">U259+(V259/2)</f>
        <v>83460939.724783093</v>
      </c>
      <c r="X259" s="84">
        <v>90</v>
      </c>
      <c r="Y259" s="85">
        <f t="shared" si="40"/>
        <v>1.1111111111111112E-2</v>
      </c>
      <c r="Z259" s="69">
        <f>W259*Y259</f>
        <v>927343.77471981221</v>
      </c>
    </row>
    <row r="260" spans="2:26">
      <c r="B260" s="59">
        <v>47</v>
      </c>
      <c r="C260" s="20">
        <v>1730</v>
      </c>
      <c r="D260" s="21" t="s">
        <v>55</v>
      </c>
      <c r="E260" s="48">
        <f>H183</f>
        <v>23257643.826567292</v>
      </c>
      <c r="F260" s="48"/>
      <c r="G260" s="51"/>
      <c r="H260" s="49">
        <f t="shared" si="41"/>
        <v>23257643.826567292</v>
      </c>
      <c r="I260" s="27"/>
      <c r="J260" s="48">
        <f>M183</f>
        <v>984131.54074073723</v>
      </c>
      <c r="K260" s="48">
        <f>Z260</f>
        <v>357866.01481481356</v>
      </c>
      <c r="L260" s="51"/>
      <c r="M260" s="49">
        <f t="shared" si="42"/>
        <v>1341997.5555555508</v>
      </c>
      <c r="N260" s="25">
        <f t="shared" si="43"/>
        <v>21915646.27101174</v>
      </c>
      <c r="P260" s="59">
        <v>47</v>
      </c>
      <c r="Q260" s="20">
        <v>1730</v>
      </c>
      <c r="R260" s="21" t="s">
        <v>55</v>
      </c>
      <c r="S260" s="69">
        <f>E260</f>
        <v>23257643.826567292</v>
      </c>
      <c r="T260" s="83"/>
      <c r="U260" s="69">
        <f t="shared" si="44"/>
        <v>23257643.826567292</v>
      </c>
      <c r="V260" s="69">
        <f>F260</f>
        <v>0</v>
      </c>
      <c r="W260" s="69">
        <f t="shared" si="45"/>
        <v>23257643.826567292</v>
      </c>
      <c r="X260" s="84">
        <v>64.989808653952579</v>
      </c>
      <c r="Y260" s="85">
        <f t="shared" si="40"/>
        <v>1.5387027915786632E-2</v>
      </c>
      <c r="Z260" s="69">
        <f>W260*Y260</f>
        <v>357866.01481481356</v>
      </c>
    </row>
    <row r="261" spans="2:26" ht="15" customHeight="1">
      <c r="B261" s="59">
        <v>47</v>
      </c>
      <c r="C261" s="20">
        <v>1735</v>
      </c>
      <c r="D261" s="21" t="s">
        <v>56</v>
      </c>
      <c r="E261" s="48"/>
      <c r="F261" s="48"/>
      <c r="G261" s="51"/>
      <c r="H261" s="49"/>
      <c r="I261" s="27"/>
      <c r="J261" s="48"/>
      <c r="K261" s="48"/>
      <c r="L261" s="51"/>
      <c r="M261" s="49"/>
      <c r="N261" s="25"/>
      <c r="P261" s="59">
        <v>47</v>
      </c>
      <c r="Q261" s="20">
        <v>1735</v>
      </c>
      <c r="R261" s="21" t="s">
        <v>56</v>
      </c>
      <c r="S261" s="69"/>
      <c r="T261" s="83"/>
      <c r="U261" s="69"/>
      <c r="V261" s="69"/>
      <c r="W261" s="69"/>
      <c r="X261" s="84"/>
      <c r="Y261" s="85"/>
      <c r="Z261" s="86"/>
    </row>
    <row r="262" spans="2:26" ht="15" customHeight="1">
      <c r="B262" s="59">
        <v>47</v>
      </c>
      <c r="C262" s="20">
        <v>1740</v>
      </c>
      <c r="D262" s="21" t="s">
        <v>57</v>
      </c>
      <c r="E262" s="48"/>
      <c r="F262" s="48"/>
      <c r="G262" s="51"/>
      <c r="H262" s="49"/>
      <c r="I262" s="27"/>
      <c r="J262" s="48"/>
      <c r="K262" s="48"/>
      <c r="L262" s="51"/>
      <c r="M262" s="49"/>
      <c r="N262" s="25"/>
      <c r="P262" s="59">
        <v>47</v>
      </c>
      <c r="Q262" s="20">
        <v>1740</v>
      </c>
      <c r="R262" s="21" t="s">
        <v>57</v>
      </c>
      <c r="S262" s="69"/>
      <c r="T262" s="83"/>
      <c r="U262" s="69"/>
      <c r="V262" s="69"/>
      <c r="W262" s="69"/>
      <c r="X262" s="84"/>
      <c r="Y262" s="85"/>
      <c r="Z262" s="86"/>
    </row>
    <row r="263" spans="2:26">
      <c r="B263" s="59">
        <v>17</v>
      </c>
      <c r="C263" s="20">
        <v>1745</v>
      </c>
      <c r="D263" s="21" t="s">
        <v>58</v>
      </c>
      <c r="E263" s="48"/>
      <c r="F263" s="48"/>
      <c r="G263" s="51"/>
      <c r="H263" s="49"/>
      <c r="I263" s="27"/>
      <c r="J263" s="48"/>
      <c r="K263" s="48"/>
      <c r="L263" s="51"/>
      <c r="M263" s="49"/>
      <c r="N263" s="25"/>
      <c r="P263" s="59">
        <v>17</v>
      </c>
      <c r="Q263" s="20">
        <v>1745</v>
      </c>
      <c r="R263" s="21" t="s">
        <v>58</v>
      </c>
      <c r="S263" s="69"/>
      <c r="T263" s="83"/>
      <c r="U263" s="69"/>
      <c r="V263" s="69"/>
      <c r="W263" s="69"/>
      <c r="X263" s="84"/>
      <c r="Y263" s="85"/>
      <c r="Z263" s="86"/>
    </row>
    <row r="264" spans="2:26" ht="15" hidden="1" customHeight="1" outlineLevel="1">
      <c r="B264" s="19">
        <v>47</v>
      </c>
      <c r="C264" s="20">
        <v>1830</v>
      </c>
      <c r="D264" s="21" t="s">
        <v>59</v>
      </c>
      <c r="E264" s="48"/>
      <c r="F264" s="48"/>
      <c r="G264" s="51"/>
      <c r="H264" s="49"/>
      <c r="I264" s="27"/>
      <c r="J264" s="48"/>
      <c r="K264" s="48"/>
      <c r="L264" s="51"/>
      <c r="M264" s="49"/>
      <c r="N264" s="25"/>
      <c r="P264" s="59">
        <v>47</v>
      </c>
      <c r="Q264" s="20">
        <v>1830</v>
      </c>
      <c r="R264" s="21" t="s">
        <v>59</v>
      </c>
      <c r="S264" s="62"/>
      <c r="T264" s="78"/>
      <c r="U264" s="62"/>
      <c r="V264" s="62"/>
      <c r="W264" s="62"/>
      <c r="X264" s="81"/>
      <c r="Y264" s="80"/>
      <c r="Z264" s="79"/>
    </row>
    <row r="265" spans="2:26" ht="14.25" hidden="1" outlineLevel="1">
      <c r="B265" s="19">
        <v>47</v>
      </c>
      <c r="C265" s="20">
        <v>1835</v>
      </c>
      <c r="D265" s="21" t="s">
        <v>60</v>
      </c>
      <c r="E265" s="48"/>
      <c r="F265" s="48"/>
      <c r="G265" s="51"/>
      <c r="H265" s="49"/>
      <c r="I265" s="27"/>
      <c r="J265" s="48"/>
      <c r="K265" s="48"/>
      <c r="L265" s="51"/>
      <c r="M265" s="49"/>
      <c r="N265" s="25"/>
      <c r="P265" s="59">
        <v>47</v>
      </c>
      <c r="Q265" s="20">
        <v>1835</v>
      </c>
      <c r="R265" s="21" t="s">
        <v>60</v>
      </c>
      <c r="S265" s="62"/>
      <c r="T265" s="78"/>
      <c r="U265" s="62"/>
      <c r="V265" s="62"/>
      <c r="W265" s="62"/>
      <c r="X265" s="81"/>
      <c r="Y265" s="80"/>
      <c r="Z265" s="79"/>
    </row>
    <row r="266" spans="2:26" ht="15" hidden="1" customHeight="1" outlineLevel="1">
      <c r="B266" s="19" t="s">
        <v>49</v>
      </c>
      <c r="C266" s="20">
        <v>1905</v>
      </c>
      <c r="D266" s="21" t="s">
        <v>50</v>
      </c>
      <c r="E266" s="48"/>
      <c r="F266" s="48"/>
      <c r="G266" s="51"/>
      <c r="H266" s="49"/>
      <c r="I266" s="27"/>
      <c r="J266" s="48"/>
      <c r="K266" s="48"/>
      <c r="L266" s="51"/>
      <c r="M266" s="49"/>
      <c r="N266" s="25"/>
      <c r="P266" s="59" t="s">
        <v>49</v>
      </c>
      <c r="Q266" s="20">
        <v>1905</v>
      </c>
      <c r="R266" s="21" t="s">
        <v>50</v>
      </c>
      <c r="S266" s="62"/>
      <c r="T266" s="78"/>
      <c r="U266" s="62"/>
      <c r="V266" s="62"/>
      <c r="W266" s="62"/>
      <c r="X266" s="81"/>
      <c r="Y266" s="80"/>
      <c r="Z266" s="79"/>
    </row>
    <row r="267" spans="2:26" ht="15" hidden="1" customHeight="1" outlineLevel="1">
      <c r="B267" s="19">
        <v>47</v>
      </c>
      <c r="C267" s="20">
        <v>1908</v>
      </c>
      <c r="D267" s="21" t="s">
        <v>61</v>
      </c>
      <c r="E267" s="48"/>
      <c r="F267" s="48"/>
      <c r="G267" s="51"/>
      <c r="H267" s="49"/>
      <c r="I267" s="27"/>
      <c r="J267" s="48"/>
      <c r="K267" s="48"/>
      <c r="L267" s="51"/>
      <c r="M267" s="49"/>
      <c r="N267" s="25"/>
      <c r="P267" s="59">
        <v>47</v>
      </c>
      <c r="Q267" s="20">
        <v>1908</v>
      </c>
      <c r="R267" s="21" t="s">
        <v>61</v>
      </c>
      <c r="S267" s="62"/>
      <c r="T267" s="78"/>
      <c r="U267" s="62"/>
      <c r="V267" s="62"/>
      <c r="W267" s="62"/>
      <c r="X267" s="81"/>
      <c r="Y267" s="80"/>
      <c r="Z267" s="79"/>
    </row>
    <row r="268" spans="2:26" ht="15" hidden="1" customHeight="1" outlineLevel="1">
      <c r="B268" s="19">
        <v>13</v>
      </c>
      <c r="C268" s="20">
        <v>1910</v>
      </c>
      <c r="D268" s="21" t="s">
        <v>62</v>
      </c>
      <c r="E268" s="48"/>
      <c r="F268" s="48"/>
      <c r="G268" s="51"/>
      <c r="H268" s="49"/>
      <c r="I268" s="27"/>
      <c r="J268" s="48"/>
      <c r="K268" s="48"/>
      <c r="L268" s="51"/>
      <c r="M268" s="49"/>
      <c r="N268" s="25"/>
      <c r="P268" s="59">
        <v>13</v>
      </c>
      <c r="Q268" s="20">
        <v>1910</v>
      </c>
      <c r="R268" s="21" t="s">
        <v>62</v>
      </c>
      <c r="S268" s="62"/>
      <c r="T268" s="78"/>
      <c r="U268" s="62"/>
      <c r="V268" s="62"/>
      <c r="W268" s="62"/>
      <c r="X268" s="81"/>
      <c r="Y268" s="80"/>
      <c r="Z268" s="79"/>
    </row>
    <row r="269" spans="2:26" ht="15" hidden="1" customHeight="1" outlineLevel="1">
      <c r="B269" s="19">
        <v>8</v>
      </c>
      <c r="C269" s="20">
        <v>1915</v>
      </c>
      <c r="D269" s="21" t="s">
        <v>63</v>
      </c>
      <c r="E269" s="48"/>
      <c r="F269" s="48"/>
      <c r="G269" s="51"/>
      <c r="H269" s="49"/>
      <c r="I269" s="27"/>
      <c r="J269" s="48"/>
      <c r="K269" s="48"/>
      <c r="L269" s="51"/>
      <c r="M269" s="49"/>
      <c r="N269" s="25"/>
      <c r="P269" s="59">
        <v>8</v>
      </c>
      <c r="Q269" s="20">
        <v>1915</v>
      </c>
      <c r="R269" s="21" t="s">
        <v>63</v>
      </c>
      <c r="S269" s="62"/>
      <c r="T269" s="78"/>
      <c r="U269" s="62"/>
      <c r="V269" s="62"/>
      <c r="W269" s="62"/>
      <c r="X269" s="81"/>
      <c r="Y269" s="80"/>
      <c r="Z269" s="79"/>
    </row>
    <row r="270" spans="2:26" ht="15" hidden="1" customHeight="1" outlineLevel="1">
      <c r="B270" s="19">
        <v>10</v>
      </c>
      <c r="C270" s="20">
        <v>1920</v>
      </c>
      <c r="D270" s="21" t="s">
        <v>64</v>
      </c>
      <c r="E270" s="48"/>
      <c r="F270" s="48"/>
      <c r="G270" s="51"/>
      <c r="H270" s="49"/>
      <c r="I270" s="27"/>
      <c r="J270" s="48"/>
      <c r="K270" s="48"/>
      <c r="L270" s="51"/>
      <c r="M270" s="49"/>
      <c r="N270" s="25"/>
      <c r="P270" s="59">
        <v>10</v>
      </c>
      <c r="Q270" s="20">
        <v>1920</v>
      </c>
      <c r="R270" s="21" t="s">
        <v>64</v>
      </c>
      <c r="S270" s="62"/>
      <c r="T270" s="78"/>
      <c r="U270" s="62"/>
      <c r="V270" s="62"/>
      <c r="W270" s="62"/>
      <c r="X270" s="81"/>
      <c r="Y270" s="80"/>
      <c r="Z270" s="79"/>
    </row>
    <row r="271" spans="2:26" ht="15" hidden="1" customHeight="1" outlineLevel="1">
      <c r="B271" s="19">
        <v>50</v>
      </c>
      <c r="C271" s="28">
        <v>1925</v>
      </c>
      <c r="D271" s="21" t="s">
        <v>65</v>
      </c>
      <c r="E271" s="48"/>
      <c r="F271" s="48"/>
      <c r="G271" s="51"/>
      <c r="H271" s="49"/>
      <c r="I271" s="27"/>
      <c r="J271" s="48"/>
      <c r="K271" s="48"/>
      <c r="L271" s="51"/>
      <c r="M271" s="49"/>
      <c r="N271" s="25"/>
      <c r="P271" s="59">
        <v>50</v>
      </c>
      <c r="Q271" s="28">
        <v>1925</v>
      </c>
      <c r="R271" s="21" t="s">
        <v>65</v>
      </c>
      <c r="S271" s="62"/>
      <c r="T271" s="78"/>
      <c r="U271" s="62"/>
      <c r="V271" s="62"/>
      <c r="W271" s="62"/>
      <c r="X271" s="81"/>
      <c r="Y271" s="80"/>
      <c r="Z271" s="79"/>
    </row>
    <row r="272" spans="2:26" ht="15" hidden="1" customHeight="1" outlineLevel="1">
      <c r="B272" s="19">
        <v>10</v>
      </c>
      <c r="C272" s="20">
        <v>1930</v>
      </c>
      <c r="D272" s="21" t="s">
        <v>66</v>
      </c>
      <c r="E272" s="48"/>
      <c r="F272" s="48"/>
      <c r="G272" s="51"/>
      <c r="H272" s="49"/>
      <c r="I272" s="27"/>
      <c r="J272" s="48"/>
      <c r="K272" s="48"/>
      <c r="L272" s="51"/>
      <c r="M272" s="49"/>
      <c r="N272" s="25"/>
      <c r="P272" s="59">
        <v>10</v>
      </c>
      <c r="Q272" s="20">
        <v>1930</v>
      </c>
      <c r="R272" s="21" t="s">
        <v>66</v>
      </c>
      <c r="S272" s="62"/>
      <c r="T272" s="78"/>
      <c r="U272" s="62"/>
      <c r="V272" s="62"/>
      <c r="W272" s="62"/>
      <c r="X272" s="81"/>
      <c r="Y272" s="80"/>
      <c r="Z272" s="79"/>
    </row>
    <row r="273" spans="2:26" ht="15" hidden="1" customHeight="1" outlineLevel="1">
      <c r="B273" s="19">
        <v>8</v>
      </c>
      <c r="C273" s="20">
        <v>1935</v>
      </c>
      <c r="D273" s="21" t="s">
        <v>67</v>
      </c>
      <c r="E273" s="48"/>
      <c r="F273" s="48"/>
      <c r="G273" s="51"/>
      <c r="H273" s="49"/>
      <c r="I273" s="27"/>
      <c r="J273" s="48"/>
      <c r="K273" s="48"/>
      <c r="L273" s="51"/>
      <c r="M273" s="49"/>
      <c r="N273" s="25"/>
      <c r="P273" s="59">
        <v>8</v>
      </c>
      <c r="Q273" s="20">
        <v>1935</v>
      </c>
      <c r="R273" s="21" t="s">
        <v>67</v>
      </c>
      <c r="S273" s="62"/>
      <c r="T273" s="78"/>
      <c r="U273" s="62"/>
      <c r="V273" s="62"/>
      <c r="W273" s="62"/>
      <c r="X273" s="81"/>
      <c r="Y273" s="80"/>
      <c r="Z273" s="79"/>
    </row>
    <row r="274" spans="2:26" ht="15" hidden="1" customHeight="1" outlineLevel="1">
      <c r="B274" s="19">
        <v>8</v>
      </c>
      <c r="C274" s="20">
        <v>1940</v>
      </c>
      <c r="D274" s="21" t="s">
        <v>68</v>
      </c>
      <c r="E274" s="48"/>
      <c r="F274" s="48"/>
      <c r="G274" s="51"/>
      <c r="H274" s="49"/>
      <c r="I274" s="27"/>
      <c r="J274" s="48"/>
      <c r="K274" s="48"/>
      <c r="L274" s="51"/>
      <c r="M274" s="49"/>
      <c r="N274" s="25"/>
      <c r="P274" s="59">
        <v>8</v>
      </c>
      <c r="Q274" s="20">
        <v>1940</v>
      </c>
      <c r="R274" s="21" t="s">
        <v>68</v>
      </c>
      <c r="S274" s="62"/>
      <c r="T274" s="78"/>
      <c r="U274" s="62"/>
      <c r="V274" s="62"/>
      <c r="W274" s="62"/>
      <c r="X274" s="81"/>
      <c r="Y274" s="80"/>
      <c r="Z274" s="79"/>
    </row>
    <row r="275" spans="2:26" ht="15" hidden="1" customHeight="1" outlineLevel="1">
      <c r="B275" s="19">
        <v>8</v>
      </c>
      <c r="C275" s="20">
        <v>1945</v>
      </c>
      <c r="D275" s="21" t="s">
        <v>69</v>
      </c>
      <c r="E275" s="48"/>
      <c r="F275" s="48"/>
      <c r="G275" s="51"/>
      <c r="H275" s="49"/>
      <c r="I275" s="27"/>
      <c r="J275" s="48"/>
      <c r="K275" s="48"/>
      <c r="L275" s="51"/>
      <c r="M275" s="49"/>
      <c r="N275" s="25"/>
      <c r="P275" s="59">
        <v>8</v>
      </c>
      <c r="Q275" s="20">
        <v>1945</v>
      </c>
      <c r="R275" s="21" t="s">
        <v>69</v>
      </c>
      <c r="S275" s="62"/>
      <c r="T275" s="78"/>
      <c r="U275" s="62"/>
      <c r="V275" s="62"/>
      <c r="W275" s="62"/>
      <c r="X275" s="81"/>
      <c r="Y275" s="80"/>
      <c r="Z275" s="79"/>
    </row>
    <row r="276" spans="2:26" ht="15" hidden="1" customHeight="1" outlineLevel="1">
      <c r="B276" s="19">
        <v>8</v>
      </c>
      <c r="C276" s="20">
        <v>1950</v>
      </c>
      <c r="D276" s="21" t="s">
        <v>70</v>
      </c>
      <c r="E276" s="48"/>
      <c r="F276" s="48"/>
      <c r="G276" s="51"/>
      <c r="H276" s="49"/>
      <c r="I276" s="27"/>
      <c r="J276" s="48"/>
      <c r="K276" s="48"/>
      <c r="L276" s="51"/>
      <c r="M276" s="49"/>
      <c r="N276" s="25"/>
      <c r="P276" s="59">
        <v>8</v>
      </c>
      <c r="Q276" s="20">
        <v>1950</v>
      </c>
      <c r="R276" s="21" t="s">
        <v>70</v>
      </c>
      <c r="S276" s="62"/>
      <c r="T276" s="78"/>
      <c r="U276" s="62"/>
      <c r="V276" s="62"/>
      <c r="W276" s="62"/>
      <c r="X276" s="81"/>
      <c r="Y276" s="80"/>
      <c r="Z276" s="79"/>
    </row>
    <row r="277" spans="2:26" ht="15" hidden="1" customHeight="1" outlineLevel="1">
      <c r="B277" s="19">
        <v>8</v>
      </c>
      <c r="C277" s="20">
        <v>1955</v>
      </c>
      <c r="D277" s="21" t="s">
        <v>71</v>
      </c>
      <c r="E277" s="48"/>
      <c r="F277" s="48"/>
      <c r="G277" s="51"/>
      <c r="H277" s="49"/>
      <c r="I277" s="27"/>
      <c r="J277" s="48"/>
      <c r="K277" s="48"/>
      <c r="L277" s="51"/>
      <c r="M277" s="49"/>
      <c r="N277" s="25"/>
      <c r="P277" s="59">
        <v>8</v>
      </c>
      <c r="Q277" s="20">
        <v>1955</v>
      </c>
      <c r="R277" s="21" t="s">
        <v>71</v>
      </c>
      <c r="S277" s="62"/>
      <c r="T277" s="78"/>
      <c r="U277" s="62"/>
      <c r="V277" s="62"/>
      <c r="W277" s="62"/>
      <c r="X277" s="81"/>
      <c r="Y277" s="80"/>
      <c r="Z277" s="79"/>
    </row>
    <row r="278" spans="2:26" ht="14.25" hidden="1" outlineLevel="1">
      <c r="B278" s="19">
        <v>8</v>
      </c>
      <c r="C278" s="20">
        <v>1960</v>
      </c>
      <c r="D278" s="21" t="s">
        <v>72</v>
      </c>
      <c r="E278" s="48"/>
      <c r="F278" s="48"/>
      <c r="G278" s="51"/>
      <c r="H278" s="49"/>
      <c r="I278" s="27"/>
      <c r="J278" s="48"/>
      <c r="K278" s="48"/>
      <c r="L278" s="51"/>
      <c r="M278" s="49"/>
      <c r="N278" s="25"/>
      <c r="P278" s="59">
        <v>8</v>
      </c>
      <c r="Q278" s="20">
        <v>1960</v>
      </c>
      <c r="R278" s="21" t="s">
        <v>72</v>
      </c>
      <c r="S278" s="62"/>
      <c r="T278" s="78"/>
      <c r="U278" s="62"/>
      <c r="V278" s="62"/>
      <c r="W278" s="62"/>
      <c r="X278" s="81"/>
      <c r="Y278" s="80"/>
      <c r="Z278" s="79"/>
    </row>
    <row r="279" spans="2:26" ht="25.5" hidden="1" customHeight="1" outlineLevel="1">
      <c r="B279" s="30">
        <v>47</v>
      </c>
      <c r="C279" s="20">
        <v>1970</v>
      </c>
      <c r="D279" s="21" t="s">
        <v>73</v>
      </c>
      <c r="E279" s="48"/>
      <c r="F279" s="48"/>
      <c r="G279" s="51"/>
      <c r="H279" s="49"/>
      <c r="I279" s="27"/>
      <c r="J279" s="48"/>
      <c r="K279" s="48"/>
      <c r="L279" s="51"/>
      <c r="M279" s="49"/>
      <c r="N279" s="25"/>
      <c r="P279" s="72">
        <v>47</v>
      </c>
      <c r="Q279" s="20">
        <v>1970</v>
      </c>
      <c r="R279" s="21" t="s">
        <v>73</v>
      </c>
      <c r="S279" s="62"/>
      <c r="T279" s="78"/>
      <c r="U279" s="62"/>
      <c r="V279" s="62"/>
      <c r="W279" s="62"/>
      <c r="X279" s="81"/>
      <c r="Y279" s="80"/>
      <c r="Z279" s="79"/>
    </row>
    <row r="280" spans="2:26" ht="25.5" hidden="1" customHeight="1" outlineLevel="1">
      <c r="B280" s="19">
        <v>47</v>
      </c>
      <c r="C280" s="20">
        <v>1975</v>
      </c>
      <c r="D280" s="21" t="s">
        <v>74</v>
      </c>
      <c r="E280" s="48"/>
      <c r="F280" s="48"/>
      <c r="G280" s="51"/>
      <c r="H280" s="49"/>
      <c r="I280" s="27"/>
      <c r="J280" s="48"/>
      <c r="K280" s="48"/>
      <c r="L280" s="51"/>
      <c r="M280" s="49"/>
      <c r="N280" s="25"/>
      <c r="P280" s="59">
        <v>47</v>
      </c>
      <c r="Q280" s="20">
        <v>1975</v>
      </c>
      <c r="R280" s="21" t="s">
        <v>74</v>
      </c>
      <c r="S280" s="62"/>
      <c r="T280" s="78"/>
      <c r="U280" s="62"/>
      <c r="V280" s="62"/>
      <c r="W280" s="62"/>
      <c r="X280" s="81"/>
      <c r="Y280" s="80"/>
      <c r="Z280" s="79"/>
    </row>
    <row r="281" spans="2:26" ht="15" hidden="1" customHeight="1" outlineLevel="1">
      <c r="B281" s="19">
        <v>47</v>
      </c>
      <c r="C281" s="20">
        <v>1980</v>
      </c>
      <c r="D281" s="21" t="s">
        <v>75</v>
      </c>
      <c r="E281" s="48"/>
      <c r="F281" s="48"/>
      <c r="G281" s="51"/>
      <c r="H281" s="49"/>
      <c r="I281" s="27"/>
      <c r="J281" s="48"/>
      <c r="K281" s="48"/>
      <c r="L281" s="51"/>
      <c r="M281" s="49"/>
      <c r="N281" s="25"/>
      <c r="P281" s="59">
        <v>47</v>
      </c>
      <c r="Q281" s="20">
        <v>1980</v>
      </c>
      <c r="R281" s="21" t="s">
        <v>75</v>
      </c>
      <c r="S281" s="62"/>
      <c r="T281" s="78"/>
      <c r="U281" s="62"/>
      <c r="V281" s="62"/>
      <c r="W281" s="62"/>
      <c r="X281" s="81"/>
      <c r="Y281" s="80"/>
      <c r="Z281" s="79"/>
    </row>
    <row r="282" spans="2:26" ht="15" hidden="1" customHeight="1" outlineLevel="1">
      <c r="B282" s="19">
        <v>47</v>
      </c>
      <c r="C282" s="20">
        <v>1985</v>
      </c>
      <c r="D282" s="21" t="s">
        <v>76</v>
      </c>
      <c r="E282" s="48"/>
      <c r="F282" s="48"/>
      <c r="G282" s="51"/>
      <c r="H282" s="49"/>
      <c r="I282" s="27"/>
      <c r="J282" s="48"/>
      <c r="K282" s="48"/>
      <c r="L282" s="51"/>
      <c r="M282" s="49"/>
      <c r="N282" s="25"/>
      <c r="P282" s="59">
        <v>47</v>
      </c>
      <c r="Q282" s="20">
        <v>1985</v>
      </c>
      <c r="R282" s="21" t="s">
        <v>76</v>
      </c>
      <c r="S282" s="62"/>
      <c r="T282" s="78"/>
      <c r="U282" s="62"/>
      <c r="V282" s="62"/>
      <c r="W282" s="62"/>
      <c r="X282" s="81"/>
      <c r="Y282" s="80"/>
      <c r="Z282" s="79"/>
    </row>
    <row r="283" spans="2:26" ht="15" hidden="1" customHeight="1" outlineLevel="1">
      <c r="B283" s="30">
        <v>47</v>
      </c>
      <c r="C283" s="20">
        <v>1990</v>
      </c>
      <c r="D283" s="31" t="s">
        <v>77</v>
      </c>
      <c r="E283" s="48"/>
      <c r="F283" s="48"/>
      <c r="G283" s="51"/>
      <c r="H283" s="49"/>
      <c r="I283" s="27"/>
      <c r="J283" s="48"/>
      <c r="K283" s="48"/>
      <c r="L283" s="51"/>
      <c r="M283" s="49"/>
      <c r="N283" s="25"/>
      <c r="P283" s="72">
        <v>47</v>
      </c>
      <c r="Q283" s="20">
        <v>1990</v>
      </c>
      <c r="R283" s="31" t="s">
        <v>77</v>
      </c>
      <c r="S283" s="62"/>
      <c r="T283" s="78"/>
      <c r="U283" s="62"/>
      <c r="V283" s="62"/>
      <c r="W283" s="62"/>
      <c r="X283" s="81"/>
      <c r="Y283" s="80"/>
      <c r="Z283" s="79"/>
    </row>
    <row r="284" spans="2:26" ht="15" hidden="1" customHeight="1" outlineLevel="1">
      <c r="B284" s="19">
        <v>47</v>
      </c>
      <c r="C284" s="20">
        <v>1995</v>
      </c>
      <c r="D284" s="21" t="s">
        <v>78</v>
      </c>
      <c r="E284" s="48"/>
      <c r="F284" s="48"/>
      <c r="G284" s="51"/>
      <c r="H284" s="49"/>
      <c r="I284" s="27"/>
      <c r="J284" s="48"/>
      <c r="K284" s="48"/>
      <c r="L284" s="51"/>
      <c r="M284" s="49"/>
      <c r="N284" s="25"/>
      <c r="P284" s="59">
        <v>47</v>
      </c>
      <c r="Q284" s="20">
        <v>1995</v>
      </c>
      <c r="R284" s="21" t="s">
        <v>78</v>
      </c>
      <c r="S284" s="62"/>
      <c r="T284" s="78"/>
      <c r="U284" s="62"/>
      <c r="V284" s="62"/>
      <c r="W284" s="62"/>
      <c r="X284" s="81"/>
      <c r="Y284" s="80"/>
      <c r="Z284" s="79"/>
    </row>
    <row r="285" spans="2:26" ht="15" hidden="1" customHeight="1" outlineLevel="1">
      <c r="B285" s="19">
        <v>47</v>
      </c>
      <c r="C285" s="20">
        <v>2440</v>
      </c>
      <c r="D285" s="21" t="s">
        <v>79</v>
      </c>
      <c r="E285" s="48"/>
      <c r="F285" s="48"/>
      <c r="G285" s="51"/>
      <c r="H285" s="49"/>
      <c r="J285" s="48"/>
      <c r="K285" s="48"/>
      <c r="L285" s="51"/>
      <c r="M285" s="49"/>
      <c r="N285" s="25"/>
      <c r="P285" s="59">
        <v>47</v>
      </c>
      <c r="Q285" s="20">
        <v>2440</v>
      </c>
      <c r="R285" s="21" t="s">
        <v>79</v>
      </c>
      <c r="S285" s="62"/>
      <c r="T285" s="78"/>
      <c r="U285" s="62"/>
      <c r="V285" s="62"/>
      <c r="W285" s="62"/>
      <c r="X285" s="81"/>
      <c r="Y285" s="80"/>
      <c r="Z285" s="79"/>
    </row>
    <row r="286" spans="2:26" ht="15" collapsed="1">
      <c r="B286" s="32"/>
      <c r="C286" s="33"/>
      <c r="D286" s="34"/>
      <c r="E286" s="34"/>
      <c r="F286" s="34"/>
      <c r="G286" s="58"/>
      <c r="H286" s="49"/>
      <c r="J286" s="34"/>
      <c r="K286" s="48">
        <v>0</v>
      </c>
      <c r="L286" s="51"/>
      <c r="M286" s="49"/>
      <c r="N286" s="25"/>
      <c r="P286" s="32"/>
      <c r="Q286" s="33"/>
      <c r="R286" s="73" t="s">
        <v>80</v>
      </c>
      <c r="S286" s="36">
        <f>SUM(S248:S285)</f>
        <v>111701798.34999999</v>
      </c>
      <c r="T286" s="36">
        <f t="shared" ref="T286:W286" si="46">SUM(T248:T285)</f>
        <v>0</v>
      </c>
      <c r="U286" s="36">
        <f t="shared" si="46"/>
        <v>111701798.34999999</v>
      </c>
      <c r="V286" s="36">
        <f t="shared" si="46"/>
        <v>0</v>
      </c>
      <c r="W286" s="36">
        <f t="shared" si="46"/>
        <v>111701798.34999999</v>
      </c>
      <c r="X286" s="77"/>
      <c r="Y286" s="82"/>
      <c r="Z286" s="36">
        <f t="shared" ref="Z286" si="47">SUM(Z248:Z285)</f>
        <v>1335041.9375211219</v>
      </c>
    </row>
    <row r="287" spans="2:26">
      <c r="B287" s="32"/>
      <c r="C287" s="33"/>
      <c r="D287" s="35" t="s">
        <v>81</v>
      </c>
      <c r="E287" s="36">
        <f>SUM(E248:E286)</f>
        <v>111701798.34999999</v>
      </c>
      <c r="F287" s="36">
        <f>SUM(F248:F286)</f>
        <v>0</v>
      </c>
      <c r="G287" s="36">
        <f>SUM(G248:G286)</f>
        <v>0</v>
      </c>
      <c r="H287" s="36">
        <f>SUM(H248:H286)</f>
        <v>111701798.34999999</v>
      </c>
      <c r="I287" s="35"/>
      <c r="J287" s="36">
        <f>SUM(J248:J286)</f>
        <v>3671365.3281830852</v>
      </c>
      <c r="K287" s="36">
        <f>SUM(K248:K286)</f>
        <v>1335041.9375211219</v>
      </c>
      <c r="L287" s="36">
        <f>SUM(L248:L285)</f>
        <v>0</v>
      </c>
      <c r="M287" s="36">
        <f>SUM(M248:M286)</f>
        <v>5006407.2657042071</v>
      </c>
      <c r="N287" s="25">
        <f>SUM(N248:N286)</f>
        <v>106695391.08429579</v>
      </c>
    </row>
    <row r="288" spans="2:26" ht="38.25">
      <c r="B288" s="32"/>
      <c r="C288" s="33"/>
      <c r="D288" s="37" t="s">
        <v>105</v>
      </c>
      <c r="E288" s="25"/>
      <c r="F288" s="52"/>
      <c r="G288" s="52"/>
      <c r="H288" s="49"/>
      <c r="I288" s="26"/>
      <c r="J288" s="52"/>
      <c r="K288" s="52"/>
      <c r="L288" s="52"/>
      <c r="M288" s="49">
        <f>J288+K288+L288</f>
        <v>0</v>
      </c>
      <c r="N288" s="25">
        <f>H288-M288</f>
        <v>0</v>
      </c>
    </row>
    <row r="289" spans="2:14" ht="25.5">
      <c r="B289" s="32"/>
      <c r="C289" s="33"/>
      <c r="D289" s="38" t="s">
        <v>106</v>
      </c>
      <c r="E289" s="25"/>
      <c r="F289" s="52"/>
      <c r="G289" s="52"/>
      <c r="H289" s="49"/>
      <c r="I289" s="26"/>
      <c r="J289" s="52"/>
      <c r="K289" s="52"/>
      <c r="L289" s="52"/>
      <c r="M289" s="49">
        <f>J289+K289+L289</f>
        <v>0</v>
      </c>
      <c r="N289" s="25">
        <f>H289-M289</f>
        <v>0</v>
      </c>
    </row>
    <row r="290" spans="2:14">
      <c r="B290" s="32"/>
      <c r="C290" s="33"/>
      <c r="D290" s="35" t="s">
        <v>84</v>
      </c>
      <c r="E290" s="36">
        <f>SUM(E287:E289)</f>
        <v>111701798.34999999</v>
      </c>
      <c r="F290" s="36">
        <f t="shared" ref="F290:G290" si="48">SUM(F287:F289)</f>
        <v>0</v>
      </c>
      <c r="G290" s="36">
        <f t="shared" si="48"/>
        <v>0</v>
      </c>
      <c r="H290" s="36">
        <f>SUM(H287:H289)</f>
        <v>111701798.34999999</v>
      </c>
      <c r="I290" s="35"/>
      <c r="J290" s="36">
        <f>SUM(J287:J289)</f>
        <v>3671365.3281830852</v>
      </c>
      <c r="K290" s="36">
        <f t="shared" ref="K290:L290" si="49">SUM(K287:K289)</f>
        <v>1335041.9375211219</v>
      </c>
      <c r="L290" s="36">
        <f t="shared" si="49"/>
        <v>0</v>
      </c>
      <c r="M290" s="36">
        <f>SUM(M287:M289)</f>
        <v>5006407.2657042071</v>
      </c>
      <c r="N290" s="25">
        <f>H290-M290</f>
        <v>106695391.08429578</v>
      </c>
    </row>
    <row r="291" spans="2:14" ht="14.25">
      <c r="B291" s="32"/>
      <c r="C291" s="33"/>
      <c r="D291" s="97" t="s">
        <v>85</v>
      </c>
      <c r="E291" s="98"/>
      <c r="F291" s="98"/>
      <c r="G291" s="98"/>
      <c r="H291" s="98"/>
      <c r="I291" s="98"/>
      <c r="J291" s="99"/>
      <c r="K291" s="52"/>
      <c r="L291" s="26"/>
      <c r="M291" s="39"/>
      <c r="N291" s="26"/>
    </row>
    <row r="292" spans="2:14" ht="14.25">
      <c r="B292" s="32"/>
      <c r="C292" s="33"/>
      <c r="D292" s="89" t="s">
        <v>80</v>
      </c>
      <c r="E292" s="90"/>
      <c r="F292" s="90"/>
      <c r="G292" s="90"/>
      <c r="H292" s="90"/>
      <c r="I292" s="90"/>
      <c r="J292" s="91"/>
      <c r="K292" s="35">
        <f>K290+K291</f>
        <v>1335041.9375211219</v>
      </c>
      <c r="M292" s="39"/>
      <c r="N292" s="26"/>
    </row>
    <row r="294" spans="2:14">
      <c r="E294" s="40"/>
      <c r="J294" s="3" t="s">
        <v>86</v>
      </c>
    </row>
    <row r="295" spans="2:14" ht="14.25">
      <c r="B295" s="32">
        <v>10</v>
      </c>
      <c r="C295" s="33"/>
      <c r="D295" s="34" t="s">
        <v>87</v>
      </c>
      <c r="E295" s="29"/>
      <c r="J295" s="3" t="s">
        <v>87</v>
      </c>
      <c r="L295" s="67"/>
    </row>
    <row r="296" spans="2:14" ht="14.25">
      <c r="B296" s="32">
        <v>8</v>
      </c>
      <c r="C296" s="33"/>
      <c r="D296" s="34" t="s">
        <v>67</v>
      </c>
      <c r="E296" s="41"/>
      <c r="J296" s="3" t="s">
        <v>67</v>
      </c>
      <c r="L296" s="68"/>
    </row>
    <row r="297" spans="2:14" ht="14.25">
      <c r="J297" s="4" t="s">
        <v>88</v>
      </c>
      <c r="L297" s="65">
        <f>K292-L295-L296</f>
        <v>1335041.9375211219</v>
      </c>
      <c r="M297" s="26"/>
    </row>
    <row r="299" spans="2:14" hidden="1" outlineLevel="1">
      <c r="B299" s="43" t="s">
        <v>89</v>
      </c>
    </row>
    <row r="300" spans="2:14" hidden="1" outlineLevel="1">
      <c r="E300" s="26"/>
      <c r="J300" s="26"/>
    </row>
    <row r="301" spans="2:14" hidden="1" outlineLevel="1">
      <c r="B301" s="44">
        <v>1</v>
      </c>
      <c r="C301" s="87" t="s">
        <v>90</v>
      </c>
      <c r="D301" s="87"/>
      <c r="E301" s="87"/>
      <c r="F301" s="87"/>
      <c r="G301" s="87"/>
      <c r="H301" s="87"/>
      <c r="I301" s="87"/>
      <c r="J301" s="87"/>
      <c r="K301" s="87"/>
      <c r="L301" s="87"/>
      <c r="M301" s="87"/>
      <c r="N301" s="87"/>
    </row>
    <row r="302" spans="2:14" hidden="1" outlineLevel="1">
      <c r="B302" s="44"/>
      <c r="C302" s="87"/>
      <c r="D302" s="87"/>
      <c r="E302" s="87"/>
      <c r="F302" s="87"/>
      <c r="G302" s="87"/>
      <c r="H302" s="87"/>
      <c r="I302" s="87"/>
      <c r="J302" s="87"/>
      <c r="K302" s="87"/>
      <c r="L302" s="87"/>
      <c r="M302" s="87"/>
      <c r="N302" s="87"/>
    </row>
    <row r="303" spans="2:14" hidden="1" outlineLevel="1">
      <c r="B303" s="44"/>
      <c r="C303" s="45"/>
      <c r="D303" s="46"/>
      <c r="E303" s="46"/>
      <c r="F303" s="46"/>
      <c r="G303" s="46"/>
      <c r="H303" s="46"/>
      <c r="I303" s="46"/>
      <c r="J303" s="46"/>
      <c r="K303" s="46"/>
      <c r="L303" s="46"/>
      <c r="M303" s="46"/>
      <c r="N303" s="46"/>
    </row>
    <row r="304" spans="2:14" hidden="1" outlineLevel="1">
      <c r="B304" s="44">
        <v>2</v>
      </c>
      <c r="C304" s="87" t="s">
        <v>91</v>
      </c>
      <c r="D304" s="87"/>
      <c r="E304" s="87"/>
      <c r="F304" s="87"/>
      <c r="G304" s="87"/>
      <c r="H304" s="87"/>
      <c r="I304" s="87"/>
      <c r="J304" s="87"/>
      <c r="K304" s="87"/>
      <c r="L304" s="87"/>
      <c r="M304" s="87"/>
      <c r="N304" s="87"/>
    </row>
    <row r="305" spans="2:26" hidden="1" outlineLevel="1">
      <c r="B305" s="44"/>
      <c r="C305" s="87"/>
      <c r="D305" s="87"/>
      <c r="E305" s="87"/>
      <c r="F305" s="87"/>
      <c r="G305" s="87"/>
      <c r="H305" s="87"/>
      <c r="I305" s="87"/>
      <c r="J305" s="87"/>
      <c r="K305" s="87"/>
      <c r="L305" s="87"/>
      <c r="M305" s="87"/>
      <c r="N305" s="87"/>
    </row>
    <row r="306" spans="2:26" hidden="1" outlineLevel="1">
      <c r="B306" s="44"/>
      <c r="C306" s="45"/>
      <c r="D306" s="46"/>
      <c r="E306" s="46"/>
      <c r="F306" s="46"/>
      <c r="G306" s="46"/>
      <c r="H306" s="46"/>
      <c r="I306" s="46"/>
      <c r="J306" s="46"/>
      <c r="K306" s="46"/>
      <c r="L306" s="46"/>
      <c r="M306" s="46"/>
      <c r="N306" s="46"/>
    </row>
    <row r="307" spans="2:26" hidden="1" outlineLevel="1">
      <c r="B307" s="44">
        <v>3</v>
      </c>
      <c r="C307" s="87" t="s">
        <v>92</v>
      </c>
      <c r="D307" s="87"/>
      <c r="E307" s="87"/>
      <c r="F307" s="87"/>
      <c r="G307" s="87"/>
      <c r="H307" s="87"/>
      <c r="I307" s="87"/>
      <c r="J307" s="87"/>
      <c r="K307" s="87"/>
      <c r="L307" s="87"/>
      <c r="M307" s="87"/>
      <c r="N307" s="87"/>
    </row>
    <row r="308" spans="2:26" hidden="1" outlineLevel="1">
      <c r="B308" s="44"/>
      <c r="C308" s="45"/>
      <c r="D308" s="46"/>
      <c r="E308" s="46"/>
      <c r="F308" s="46"/>
      <c r="G308" s="46"/>
      <c r="H308" s="46"/>
      <c r="I308" s="46"/>
      <c r="J308" s="46"/>
      <c r="K308" s="46"/>
      <c r="L308" s="46"/>
      <c r="M308" s="46"/>
      <c r="N308" s="46"/>
    </row>
    <row r="309" spans="2:26" hidden="1" outlineLevel="1">
      <c r="B309" s="44">
        <v>4</v>
      </c>
      <c r="C309" s="47" t="s">
        <v>93</v>
      </c>
      <c r="D309" s="46"/>
      <c r="E309" s="46"/>
      <c r="F309" s="46"/>
      <c r="G309" s="46"/>
      <c r="H309" s="46"/>
      <c r="I309" s="46"/>
      <c r="J309" s="46"/>
      <c r="K309" s="46"/>
      <c r="L309" s="46"/>
      <c r="M309" s="46"/>
      <c r="N309" s="46"/>
    </row>
    <row r="310" spans="2:26" hidden="1" outlineLevel="1">
      <c r="B310" s="44"/>
      <c r="C310" s="45"/>
      <c r="D310" s="46"/>
      <c r="E310" s="46"/>
      <c r="F310" s="46"/>
      <c r="G310" s="46"/>
      <c r="H310" s="46"/>
      <c r="I310" s="46"/>
      <c r="J310" s="46"/>
      <c r="K310" s="46"/>
      <c r="L310" s="46"/>
      <c r="M310" s="46"/>
      <c r="N310" s="46"/>
    </row>
    <row r="311" spans="2:26" hidden="1" outlineLevel="1">
      <c r="B311" s="44">
        <v>5</v>
      </c>
      <c r="C311" s="47" t="s">
        <v>94</v>
      </c>
      <c r="D311" s="46"/>
      <c r="E311" s="46"/>
      <c r="F311" s="46"/>
      <c r="G311" s="46"/>
      <c r="H311" s="46"/>
      <c r="I311" s="46"/>
      <c r="J311" s="46"/>
      <c r="K311" s="46"/>
      <c r="L311" s="46"/>
      <c r="M311" s="46"/>
      <c r="N311" s="46"/>
    </row>
    <row r="312" spans="2:26" hidden="1" outlineLevel="1">
      <c r="B312" s="44"/>
      <c r="C312" s="45"/>
      <c r="D312" s="46"/>
      <c r="E312" s="46"/>
      <c r="F312" s="46"/>
      <c r="G312" s="46"/>
      <c r="H312" s="46"/>
      <c r="I312" s="46"/>
      <c r="J312" s="46"/>
      <c r="K312" s="46"/>
      <c r="L312" s="46"/>
      <c r="M312" s="46"/>
      <c r="N312" s="46"/>
    </row>
    <row r="313" spans="2:26" hidden="1" outlineLevel="1">
      <c r="B313" s="44">
        <v>6</v>
      </c>
      <c r="C313" s="87" t="s">
        <v>95</v>
      </c>
      <c r="D313" s="87"/>
      <c r="E313" s="87"/>
      <c r="F313" s="87"/>
      <c r="G313" s="87"/>
      <c r="H313" s="87"/>
      <c r="I313" s="87"/>
      <c r="J313" s="87"/>
      <c r="K313" s="87"/>
      <c r="L313" s="87"/>
      <c r="M313" s="87"/>
      <c r="N313" s="87"/>
    </row>
    <row r="314" spans="2:26" hidden="1" outlineLevel="1">
      <c r="B314" s="46"/>
      <c r="C314" s="87"/>
      <c r="D314" s="87"/>
      <c r="E314" s="87"/>
      <c r="F314" s="87"/>
      <c r="G314" s="87"/>
      <c r="H314" s="87"/>
      <c r="I314" s="87"/>
      <c r="J314" s="87"/>
      <c r="K314" s="87"/>
      <c r="L314" s="87"/>
      <c r="M314" s="87"/>
      <c r="N314" s="87"/>
    </row>
    <row r="315" spans="2:26" hidden="1" outlineLevel="1">
      <c r="B315" s="46"/>
      <c r="C315" s="87"/>
      <c r="D315" s="87"/>
      <c r="E315" s="87"/>
      <c r="F315" s="87"/>
      <c r="G315" s="87"/>
      <c r="H315" s="87"/>
      <c r="I315" s="87"/>
      <c r="J315" s="87"/>
      <c r="K315" s="87"/>
      <c r="L315" s="87"/>
      <c r="M315" s="87"/>
      <c r="N315" s="87"/>
    </row>
    <row r="316" spans="2:26" hidden="1" outlineLevel="1"/>
    <row r="317" spans="2:26" collapsed="1"/>
    <row r="318" spans="2:26" ht="21">
      <c r="B318" s="88" t="s">
        <v>107</v>
      </c>
      <c r="C318" s="88"/>
      <c r="D318" s="88"/>
      <c r="E318" s="88"/>
      <c r="F318" s="88"/>
      <c r="G318" s="88"/>
      <c r="H318" s="88"/>
      <c r="I318" s="88"/>
      <c r="J318" s="88"/>
      <c r="K318" s="88"/>
      <c r="L318" s="88"/>
      <c r="M318" s="88"/>
      <c r="N318" s="88"/>
      <c r="P318" s="100" t="s">
        <v>108</v>
      </c>
      <c r="Q318" s="100"/>
      <c r="R318" s="100"/>
      <c r="S318" s="100"/>
      <c r="T318" s="100"/>
      <c r="U318" s="100"/>
      <c r="V318" s="100"/>
      <c r="W318" s="100"/>
      <c r="X318" s="100"/>
      <c r="Y318" s="100"/>
      <c r="Z318" s="100"/>
    </row>
    <row r="320" spans="2:26" ht="14.25">
      <c r="F320" s="7" t="s">
        <v>9</v>
      </c>
      <c r="G320" s="61" t="s">
        <v>10</v>
      </c>
      <c r="S320" s="7" t="s">
        <v>9</v>
      </c>
      <c r="T320" s="61" t="s">
        <v>10</v>
      </c>
    </row>
    <row r="321" spans="2:26" ht="15">
      <c r="F321" s="7" t="s">
        <v>11</v>
      </c>
      <c r="G321" s="93" t="s">
        <v>101</v>
      </c>
      <c r="H321" s="93"/>
      <c r="S321" s="7" t="s">
        <v>11</v>
      </c>
      <c r="T321" s="93" t="str">
        <f>G321</f>
        <v>1/1/26 - 12/31/26</v>
      </c>
      <c r="U321" s="93"/>
    </row>
    <row r="323" spans="2:26">
      <c r="E323" s="94" t="s">
        <v>13</v>
      </c>
      <c r="F323" s="95"/>
      <c r="G323" s="95"/>
      <c r="H323" s="96"/>
      <c r="J323" s="9"/>
      <c r="K323" s="10" t="s">
        <v>14</v>
      </c>
      <c r="L323" s="10"/>
      <c r="M323" s="11"/>
      <c r="S323" s="74" t="s">
        <v>15</v>
      </c>
      <c r="T323" s="74" t="s">
        <v>16</v>
      </c>
      <c r="U323" s="74" t="s">
        <v>17</v>
      </c>
      <c r="V323" s="74" t="s">
        <v>18</v>
      </c>
      <c r="W323" s="74" t="s">
        <v>19</v>
      </c>
      <c r="X323" s="74" t="s">
        <v>20</v>
      </c>
      <c r="Y323" s="74" t="s">
        <v>21</v>
      </c>
      <c r="Z323" s="74" t="s">
        <v>99</v>
      </c>
    </row>
    <row r="324" spans="2:26" ht="27">
      <c r="B324" s="12" t="s">
        <v>23</v>
      </c>
      <c r="C324" s="13" t="s">
        <v>24</v>
      </c>
      <c r="D324" s="14" t="s">
        <v>25</v>
      </c>
      <c r="E324" s="15" t="s">
        <v>26</v>
      </c>
      <c r="F324" s="16" t="s">
        <v>27</v>
      </c>
      <c r="G324" s="16" t="s">
        <v>28</v>
      </c>
      <c r="H324" s="12" t="s">
        <v>29</v>
      </c>
      <c r="I324" s="17"/>
      <c r="J324" s="18" t="s">
        <v>26</v>
      </c>
      <c r="K324" s="16" t="s">
        <v>30</v>
      </c>
      <c r="L324" s="16" t="s">
        <v>28</v>
      </c>
      <c r="M324" s="12" t="s">
        <v>29</v>
      </c>
      <c r="N324" s="12" t="s">
        <v>31</v>
      </c>
      <c r="P324" s="75" t="s">
        <v>32</v>
      </c>
      <c r="Q324" s="75" t="s">
        <v>33</v>
      </c>
      <c r="R324" s="75" t="s">
        <v>34</v>
      </c>
      <c r="S324" s="76" t="s">
        <v>35</v>
      </c>
      <c r="T324" s="76" t="s">
        <v>36</v>
      </c>
      <c r="U324" s="76" t="s">
        <v>37</v>
      </c>
      <c r="V324" s="76" t="s">
        <v>38</v>
      </c>
      <c r="W324" s="76" t="s">
        <v>39</v>
      </c>
      <c r="X324" s="76" t="s">
        <v>40</v>
      </c>
      <c r="Y324" s="76" t="s">
        <v>41</v>
      </c>
      <c r="Z324" s="76" t="s">
        <v>42</v>
      </c>
    </row>
    <row r="325" spans="2:26" ht="15" hidden="1" customHeight="1" outlineLevel="1">
      <c r="B325" s="19">
        <v>12</v>
      </c>
      <c r="C325" s="20">
        <v>1610</v>
      </c>
      <c r="D325" s="21" t="s">
        <v>43</v>
      </c>
      <c r="E325" s="22"/>
      <c r="F325" s="22"/>
      <c r="G325" s="50"/>
      <c r="H325" s="23"/>
      <c r="I325" s="24"/>
      <c r="J325" s="22"/>
      <c r="K325" s="22"/>
      <c r="L325" s="50"/>
      <c r="M325" s="23"/>
      <c r="N325" s="25"/>
      <c r="P325" s="59">
        <v>12</v>
      </c>
      <c r="Q325" s="20">
        <v>1610</v>
      </c>
      <c r="R325" s="21" t="s">
        <v>43</v>
      </c>
      <c r="S325" s="62"/>
      <c r="T325" s="78"/>
      <c r="U325" s="62"/>
      <c r="V325" s="62"/>
      <c r="W325" s="62"/>
      <c r="X325" s="81"/>
      <c r="Y325" s="80"/>
      <c r="Z325" s="79"/>
    </row>
    <row r="326" spans="2:26" ht="25.5" hidden="1" customHeight="1" outlineLevel="1">
      <c r="B326" s="19">
        <v>12</v>
      </c>
      <c r="C326" s="20">
        <v>1611</v>
      </c>
      <c r="D326" s="21" t="s">
        <v>44</v>
      </c>
      <c r="E326" s="22"/>
      <c r="F326" s="22"/>
      <c r="G326" s="50"/>
      <c r="H326" s="23"/>
      <c r="I326" s="27"/>
      <c r="J326" s="22"/>
      <c r="K326" s="22"/>
      <c r="L326" s="50"/>
      <c r="M326" s="23"/>
      <c r="N326" s="25"/>
      <c r="P326" s="59">
        <v>12</v>
      </c>
      <c r="Q326" s="20">
        <v>1611</v>
      </c>
      <c r="R326" s="21" t="s">
        <v>44</v>
      </c>
      <c r="S326" s="62"/>
      <c r="T326" s="78"/>
      <c r="U326" s="62"/>
      <c r="V326" s="62"/>
      <c r="W326" s="62"/>
      <c r="X326" s="81"/>
      <c r="Y326" s="80"/>
      <c r="Z326" s="79"/>
    </row>
    <row r="327" spans="2:26" ht="25.5" hidden="1" customHeight="1" outlineLevel="1">
      <c r="B327" s="19" t="s">
        <v>45</v>
      </c>
      <c r="C327" s="20">
        <v>1612</v>
      </c>
      <c r="D327" s="21" t="s">
        <v>46</v>
      </c>
      <c r="E327" s="22"/>
      <c r="F327" s="22"/>
      <c r="G327" s="50"/>
      <c r="H327" s="23"/>
      <c r="I327" s="27"/>
      <c r="J327" s="22"/>
      <c r="K327" s="22"/>
      <c r="L327" s="50"/>
      <c r="M327" s="23"/>
      <c r="N327" s="25"/>
      <c r="P327" s="59" t="s">
        <v>45</v>
      </c>
      <c r="Q327" s="20">
        <v>1612</v>
      </c>
      <c r="R327" s="21" t="s">
        <v>46</v>
      </c>
      <c r="S327" s="62"/>
      <c r="T327" s="78"/>
      <c r="U327" s="62"/>
      <c r="V327" s="62"/>
      <c r="W327" s="62"/>
      <c r="X327" s="81"/>
      <c r="Y327" s="80"/>
      <c r="Z327" s="79"/>
    </row>
    <row r="328" spans="2:26" ht="15" hidden="1" customHeight="1" outlineLevel="1">
      <c r="B328" s="19"/>
      <c r="C328" s="20">
        <v>1665</v>
      </c>
      <c r="D328" s="21" t="s">
        <v>47</v>
      </c>
      <c r="E328" s="22"/>
      <c r="F328" s="22"/>
      <c r="G328" s="50"/>
      <c r="H328" s="23"/>
      <c r="I328" s="27"/>
      <c r="J328" s="22"/>
      <c r="K328" s="22"/>
      <c r="L328" s="50"/>
      <c r="M328" s="23"/>
      <c r="N328" s="25"/>
      <c r="P328" s="59"/>
      <c r="Q328" s="20">
        <v>1665</v>
      </c>
      <c r="R328" s="21" t="s">
        <v>47</v>
      </c>
      <c r="S328" s="62"/>
      <c r="T328" s="78"/>
      <c r="U328" s="62"/>
      <c r="V328" s="62"/>
      <c r="W328" s="62"/>
      <c r="X328" s="81"/>
      <c r="Y328" s="80"/>
      <c r="Z328" s="79"/>
    </row>
    <row r="329" spans="2:26" ht="15" hidden="1" customHeight="1" outlineLevel="1">
      <c r="B329" s="19"/>
      <c r="C329" s="20">
        <v>1675</v>
      </c>
      <c r="D329" s="21" t="s">
        <v>48</v>
      </c>
      <c r="E329" s="22"/>
      <c r="F329" s="22"/>
      <c r="G329" s="50"/>
      <c r="H329" s="23"/>
      <c r="I329" s="27"/>
      <c r="J329" s="22"/>
      <c r="K329" s="22"/>
      <c r="L329" s="50"/>
      <c r="M329" s="23"/>
      <c r="N329" s="25"/>
      <c r="P329" s="59"/>
      <c r="Q329" s="20">
        <v>1675</v>
      </c>
      <c r="R329" s="21" t="s">
        <v>48</v>
      </c>
      <c r="S329" s="62"/>
      <c r="T329" s="78"/>
      <c r="U329" s="62"/>
      <c r="V329" s="62"/>
      <c r="W329" s="62"/>
      <c r="X329" s="81"/>
      <c r="Y329" s="80"/>
      <c r="Z329" s="79"/>
    </row>
    <row r="330" spans="2:26" ht="15" hidden="1" customHeight="1" outlineLevel="1">
      <c r="B330" s="19" t="s">
        <v>49</v>
      </c>
      <c r="C330" s="28">
        <v>1615</v>
      </c>
      <c r="D330" s="21" t="s">
        <v>50</v>
      </c>
      <c r="E330" s="22"/>
      <c r="F330" s="22"/>
      <c r="G330" s="50"/>
      <c r="H330" s="23"/>
      <c r="I330" s="27"/>
      <c r="J330" s="22"/>
      <c r="K330" s="22"/>
      <c r="L330" s="50"/>
      <c r="M330" s="23"/>
      <c r="N330" s="25"/>
      <c r="P330" s="59" t="s">
        <v>49</v>
      </c>
      <c r="Q330" s="28">
        <v>1615</v>
      </c>
      <c r="R330" s="21" t="s">
        <v>50</v>
      </c>
      <c r="S330" s="62"/>
      <c r="T330" s="78"/>
      <c r="U330" s="62"/>
      <c r="V330" s="62"/>
      <c r="W330" s="62"/>
      <c r="X330" s="81"/>
      <c r="Y330" s="80"/>
      <c r="Z330" s="79"/>
    </row>
    <row r="331" spans="2:26" ht="15" hidden="1" customHeight="1" outlineLevel="1">
      <c r="B331" s="19">
        <v>1</v>
      </c>
      <c r="C331" s="28">
        <v>1620</v>
      </c>
      <c r="D331" s="21" t="s">
        <v>51</v>
      </c>
      <c r="E331" s="22"/>
      <c r="F331" s="22"/>
      <c r="G331" s="50"/>
      <c r="H331" s="23"/>
      <c r="I331" s="27"/>
      <c r="J331" s="22"/>
      <c r="K331" s="22"/>
      <c r="L331" s="50"/>
      <c r="M331" s="23"/>
      <c r="N331" s="25"/>
      <c r="P331" s="59">
        <v>1</v>
      </c>
      <c r="Q331" s="28">
        <v>1620</v>
      </c>
      <c r="R331" s="21" t="s">
        <v>51</v>
      </c>
      <c r="S331" s="62"/>
      <c r="T331" s="78"/>
      <c r="U331" s="62"/>
      <c r="V331" s="62"/>
      <c r="W331" s="62"/>
      <c r="X331" s="81"/>
      <c r="Y331" s="80"/>
      <c r="Z331" s="79"/>
    </row>
    <row r="332" spans="2:26" collapsed="1">
      <c r="B332" s="59" t="s">
        <v>49</v>
      </c>
      <c r="C332" s="20">
        <v>1705</v>
      </c>
      <c r="D332" s="21" t="s">
        <v>50</v>
      </c>
      <c r="E332" s="48"/>
      <c r="F332" s="48"/>
      <c r="G332" s="51"/>
      <c r="H332" s="49"/>
      <c r="I332" s="27"/>
      <c r="J332" s="48"/>
      <c r="K332" s="48"/>
      <c r="L332" s="51"/>
      <c r="M332" s="49"/>
      <c r="N332" s="25"/>
      <c r="P332" s="59" t="s">
        <v>49</v>
      </c>
      <c r="Q332" s="20">
        <v>1705</v>
      </c>
      <c r="R332" s="21" t="s">
        <v>50</v>
      </c>
      <c r="S332" s="69"/>
      <c r="T332" s="83"/>
      <c r="U332" s="69"/>
      <c r="V332" s="69"/>
      <c r="W332" s="69"/>
      <c r="X332" s="84"/>
      <c r="Y332" s="85"/>
      <c r="Z332" s="86"/>
    </row>
    <row r="333" spans="2:26">
      <c r="B333" s="59">
        <v>14.1</v>
      </c>
      <c r="C333" s="28">
        <v>1706</v>
      </c>
      <c r="D333" s="21" t="s">
        <v>52</v>
      </c>
      <c r="E333" s="48">
        <f>H256</f>
        <v>4983214.798649611</v>
      </c>
      <c r="F333" s="48"/>
      <c r="G333" s="51"/>
      <c r="H333" s="49">
        <f t="shared" ref="H333" si="50">E333+F333+G333</f>
        <v>4983214.798649611</v>
      </c>
      <c r="I333" s="27"/>
      <c r="J333" s="48">
        <f>M256</f>
        <v>186870.5549493604</v>
      </c>
      <c r="K333" s="48">
        <f>Z333</f>
        <v>49832.147986496107</v>
      </c>
      <c r="L333" s="51"/>
      <c r="M333" s="49">
        <f t="shared" ref="M333" si="51">J333+K333-L333</f>
        <v>236702.70293585651</v>
      </c>
      <c r="N333" s="25">
        <f t="shared" ref="N333" si="52">H333-M333</f>
        <v>4746512.0957137542</v>
      </c>
      <c r="P333" s="59">
        <v>14.1</v>
      </c>
      <c r="Q333" s="28">
        <v>1706</v>
      </c>
      <c r="R333" s="21" t="s">
        <v>52</v>
      </c>
      <c r="S333" s="69">
        <f>E333</f>
        <v>4983214.798649611</v>
      </c>
      <c r="T333" s="83"/>
      <c r="U333" s="69">
        <f t="shared" ref="U333" si="53">S333-T333</f>
        <v>4983214.798649611</v>
      </c>
      <c r="V333" s="69"/>
      <c r="W333" s="69">
        <f t="shared" ref="W333" si="54">U333+(V333/2)</f>
        <v>4983214.798649611</v>
      </c>
      <c r="X333" s="84">
        <v>100</v>
      </c>
      <c r="Y333" s="85">
        <f t="shared" ref="Y333:Y337" si="55">1/X333</f>
        <v>0.01</v>
      </c>
      <c r="Z333" s="69">
        <f>W333*Y333</f>
        <v>49832.147986496107</v>
      </c>
    </row>
    <row r="334" spans="2:26">
      <c r="B334" s="59">
        <v>1</v>
      </c>
      <c r="C334" s="20">
        <v>1708</v>
      </c>
      <c r="D334" s="21" t="s">
        <v>51</v>
      </c>
      <c r="E334" s="48"/>
      <c r="F334" s="48"/>
      <c r="G334" s="51"/>
      <c r="H334" s="49"/>
      <c r="I334" s="27"/>
      <c r="J334" s="48"/>
      <c r="K334" s="48"/>
      <c r="L334" s="51"/>
      <c r="M334" s="49"/>
      <c r="N334" s="25"/>
      <c r="P334" s="59">
        <v>1</v>
      </c>
      <c r="Q334" s="20">
        <v>1708</v>
      </c>
      <c r="R334" s="21" t="s">
        <v>51</v>
      </c>
      <c r="S334" s="69"/>
      <c r="T334" s="83"/>
      <c r="U334" s="69"/>
      <c r="V334" s="69"/>
      <c r="W334" s="69"/>
      <c r="X334" s="84"/>
      <c r="Y334" s="85"/>
      <c r="Z334" s="86"/>
    </row>
    <row r="335" spans="2:26" ht="15" customHeight="1">
      <c r="B335" s="59">
        <v>47</v>
      </c>
      <c r="C335" s="20">
        <v>1715</v>
      </c>
      <c r="D335" s="21" t="s">
        <v>53</v>
      </c>
      <c r="E335" s="48"/>
      <c r="F335" s="48"/>
      <c r="G335" s="51"/>
      <c r="H335" s="49"/>
      <c r="I335" s="27"/>
      <c r="J335" s="48"/>
      <c r="K335" s="48"/>
      <c r="L335" s="51"/>
      <c r="M335" s="49"/>
      <c r="N335" s="25"/>
      <c r="P335" s="59">
        <v>47</v>
      </c>
      <c r="Q335" s="20">
        <v>1715</v>
      </c>
      <c r="R335" s="21" t="s">
        <v>53</v>
      </c>
      <c r="S335" s="69"/>
      <c r="T335" s="83"/>
      <c r="U335" s="69"/>
      <c r="V335" s="69"/>
      <c r="W335" s="69"/>
      <c r="X335" s="84"/>
      <c r="Y335" s="85"/>
      <c r="Z335" s="86"/>
    </row>
    <row r="336" spans="2:26">
      <c r="B336" s="59">
        <v>47</v>
      </c>
      <c r="C336" s="20">
        <v>1720</v>
      </c>
      <c r="D336" s="21" t="s">
        <v>54</v>
      </c>
      <c r="E336" s="48">
        <f>H259</f>
        <v>83460939.724783093</v>
      </c>
      <c r="F336" s="48"/>
      <c r="G336" s="51"/>
      <c r="H336" s="49">
        <f t="shared" ref="H336:H337" si="56">E336+F336+G336</f>
        <v>83460939.724783093</v>
      </c>
      <c r="I336" s="27"/>
      <c r="J336" s="48">
        <f>M259</f>
        <v>3477539.1551992958</v>
      </c>
      <c r="K336" s="48">
        <f>Z336</f>
        <v>927343.77471981221</v>
      </c>
      <c r="L336" s="51"/>
      <c r="M336" s="49">
        <f t="shared" ref="M336:M337" si="57">J336+K336-L336</f>
        <v>4404882.9299191078</v>
      </c>
      <c r="N336" s="25">
        <f t="shared" ref="N336:N337" si="58">H336-M336</f>
        <v>79056056.794863984</v>
      </c>
      <c r="P336" s="59">
        <v>47</v>
      </c>
      <c r="Q336" s="20">
        <v>1720</v>
      </c>
      <c r="R336" s="21" t="s">
        <v>54</v>
      </c>
      <c r="S336" s="69">
        <f>E336</f>
        <v>83460939.724783093</v>
      </c>
      <c r="T336" s="83"/>
      <c r="U336" s="69">
        <f t="shared" ref="U336:U337" si="59">S336-T336</f>
        <v>83460939.724783093</v>
      </c>
      <c r="V336" s="69"/>
      <c r="W336" s="69">
        <f t="shared" ref="W336:W337" si="60">U336+(V336/2)</f>
        <v>83460939.724783093</v>
      </c>
      <c r="X336" s="84">
        <v>90</v>
      </c>
      <c r="Y336" s="85">
        <f t="shared" si="55"/>
        <v>1.1111111111111112E-2</v>
      </c>
      <c r="Z336" s="69">
        <f>W336*Y336</f>
        <v>927343.77471981221</v>
      </c>
    </row>
    <row r="337" spans="2:26">
      <c r="B337" s="59">
        <v>47</v>
      </c>
      <c r="C337" s="20">
        <v>1730</v>
      </c>
      <c r="D337" s="21" t="s">
        <v>55</v>
      </c>
      <c r="E337" s="48">
        <f>H260</f>
        <v>23257643.826567292</v>
      </c>
      <c r="F337" s="48"/>
      <c r="G337" s="51"/>
      <c r="H337" s="49">
        <f t="shared" si="56"/>
        <v>23257643.826567292</v>
      </c>
      <c r="I337" s="27"/>
      <c r="J337" s="48">
        <f>M260</f>
        <v>1341997.5555555508</v>
      </c>
      <c r="K337" s="48">
        <f>Z337</f>
        <v>357866.01481481356</v>
      </c>
      <c r="L337" s="51"/>
      <c r="M337" s="49">
        <f t="shared" si="57"/>
        <v>1699863.5703703645</v>
      </c>
      <c r="N337" s="25">
        <f t="shared" si="58"/>
        <v>21557780.256196927</v>
      </c>
      <c r="P337" s="59">
        <v>47</v>
      </c>
      <c r="Q337" s="20">
        <v>1730</v>
      </c>
      <c r="R337" s="21" t="s">
        <v>55</v>
      </c>
      <c r="S337" s="69">
        <f>E337</f>
        <v>23257643.826567292</v>
      </c>
      <c r="T337" s="83"/>
      <c r="U337" s="69">
        <f t="shared" si="59"/>
        <v>23257643.826567292</v>
      </c>
      <c r="V337" s="69">
        <f>F337</f>
        <v>0</v>
      </c>
      <c r="W337" s="69">
        <f t="shared" si="60"/>
        <v>23257643.826567292</v>
      </c>
      <c r="X337" s="84">
        <v>64.989808653952579</v>
      </c>
      <c r="Y337" s="85">
        <f t="shared" si="55"/>
        <v>1.5387027915786632E-2</v>
      </c>
      <c r="Z337" s="69">
        <f>W337*Y337</f>
        <v>357866.01481481356</v>
      </c>
    </row>
    <row r="338" spans="2:26" ht="15" customHeight="1">
      <c r="B338" s="59">
        <v>47</v>
      </c>
      <c r="C338" s="20">
        <v>1735</v>
      </c>
      <c r="D338" s="21" t="s">
        <v>56</v>
      </c>
      <c r="E338" s="48"/>
      <c r="F338" s="48"/>
      <c r="G338" s="51"/>
      <c r="H338" s="49"/>
      <c r="I338" s="27"/>
      <c r="J338" s="48"/>
      <c r="K338" s="48"/>
      <c r="L338" s="51"/>
      <c r="M338" s="49"/>
      <c r="N338" s="25"/>
      <c r="P338" s="59">
        <v>47</v>
      </c>
      <c r="Q338" s="20">
        <v>1735</v>
      </c>
      <c r="R338" s="21" t="s">
        <v>56</v>
      </c>
      <c r="S338" s="69"/>
      <c r="T338" s="83"/>
      <c r="U338" s="69"/>
      <c r="V338" s="69"/>
      <c r="W338" s="69"/>
      <c r="X338" s="84"/>
      <c r="Y338" s="85"/>
      <c r="Z338" s="86"/>
    </row>
    <row r="339" spans="2:26" ht="15" customHeight="1">
      <c r="B339" s="59">
        <v>47</v>
      </c>
      <c r="C339" s="20">
        <v>1740</v>
      </c>
      <c r="D339" s="21" t="s">
        <v>57</v>
      </c>
      <c r="E339" s="48"/>
      <c r="F339" s="48"/>
      <c r="G339" s="51"/>
      <c r="H339" s="49"/>
      <c r="I339" s="27"/>
      <c r="J339" s="48"/>
      <c r="K339" s="48"/>
      <c r="L339" s="51"/>
      <c r="M339" s="49"/>
      <c r="N339" s="25"/>
      <c r="P339" s="59">
        <v>47</v>
      </c>
      <c r="Q339" s="20">
        <v>1740</v>
      </c>
      <c r="R339" s="21" t="s">
        <v>57</v>
      </c>
      <c r="S339" s="69"/>
      <c r="T339" s="83"/>
      <c r="U339" s="69"/>
      <c r="V339" s="69"/>
      <c r="W339" s="69"/>
      <c r="X339" s="84"/>
      <c r="Y339" s="85"/>
      <c r="Z339" s="86"/>
    </row>
    <row r="340" spans="2:26">
      <c r="B340" s="59">
        <v>17</v>
      </c>
      <c r="C340" s="20">
        <v>1745</v>
      </c>
      <c r="D340" s="21" t="s">
        <v>58</v>
      </c>
      <c r="E340" s="48"/>
      <c r="F340" s="48"/>
      <c r="G340" s="51"/>
      <c r="H340" s="49"/>
      <c r="I340" s="27"/>
      <c r="J340" s="48"/>
      <c r="K340" s="48"/>
      <c r="L340" s="51"/>
      <c r="M340" s="49"/>
      <c r="N340" s="25"/>
      <c r="P340" s="59">
        <v>17</v>
      </c>
      <c r="Q340" s="20">
        <v>1745</v>
      </c>
      <c r="R340" s="21" t="s">
        <v>58</v>
      </c>
      <c r="S340" s="69"/>
      <c r="T340" s="83"/>
      <c r="U340" s="69"/>
      <c r="V340" s="69"/>
      <c r="W340" s="69"/>
      <c r="X340" s="84"/>
      <c r="Y340" s="85"/>
      <c r="Z340" s="86"/>
    </row>
    <row r="341" spans="2:26" ht="15" hidden="1" customHeight="1" outlineLevel="1">
      <c r="B341" s="19">
        <v>47</v>
      </c>
      <c r="C341" s="20">
        <v>1830</v>
      </c>
      <c r="D341" s="21" t="s">
        <v>59</v>
      </c>
      <c r="E341" s="48"/>
      <c r="F341" s="48"/>
      <c r="G341" s="51"/>
      <c r="H341" s="49"/>
      <c r="I341" s="27"/>
      <c r="J341" s="48"/>
      <c r="K341" s="48"/>
      <c r="L341" s="51"/>
      <c r="M341" s="49"/>
      <c r="N341" s="25"/>
      <c r="P341" s="59">
        <v>47</v>
      </c>
      <c r="Q341" s="20">
        <v>1830</v>
      </c>
      <c r="R341" s="21" t="s">
        <v>59</v>
      </c>
      <c r="S341" s="62"/>
      <c r="T341" s="78"/>
      <c r="U341" s="62"/>
      <c r="V341" s="62"/>
      <c r="W341" s="62"/>
      <c r="X341" s="81"/>
      <c r="Y341" s="80"/>
      <c r="Z341" s="79"/>
    </row>
    <row r="342" spans="2:26" ht="14.25" hidden="1" outlineLevel="1">
      <c r="B342" s="19">
        <v>47</v>
      </c>
      <c r="C342" s="20">
        <v>1835</v>
      </c>
      <c r="D342" s="21" t="s">
        <v>60</v>
      </c>
      <c r="E342" s="48"/>
      <c r="F342" s="48"/>
      <c r="G342" s="51"/>
      <c r="H342" s="49"/>
      <c r="I342" s="27"/>
      <c r="J342" s="48"/>
      <c r="K342" s="48"/>
      <c r="L342" s="51"/>
      <c r="M342" s="49"/>
      <c r="N342" s="25"/>
      <c r="P342" s="59">
        <v>47</v>
      </c>
      <c r="Q342" s="20">
        <v>1835</v>
      </c>
      <c r="R342" s="21" t="s">
        <v>60</v>
      </c>
      <c r="S342" s="62"/>
      <c r="T342" s="78"/>
      <c r="U342" s="62"/>
      <c r="V342" s="62"/>
      <c r="W342" s="62"/>
      <c r="X342" s="81"/>
      <c r="Y342" s="80"/>
      <c r="Z342" s="79"/>
    </row>
    <row r="343" spans="2:26" ht="15" hidden="1" customHeight="1" outlineLevel="1">
      <c r="B343" s="19" t="s">
        <v>49</v>
      </c>
      <c r="C343" s="20">
        <v>1905</v>
      </c>
      <c r="D343" s="21" t="s">
        <v>50</v>
      </c>
      <c r="E343" s="48"/>
      <c r="F343" s="48"/>
      <c r="G343" s="51"/>
      <c r="H343" s="49"/>
      <c r="I343" s="27"/>
      <c r="J343" s="48"/>
      <c r="K343" s="48"/>
      <c r="L343" s="51"/>
      <c r="M343" s="49"/>
      <c r="N343" s="25"/>
      <c r="P343" s="59" t="s">
        <v>49</v>
      </c>
      <c r="Q343" s="20">
        <v>1905</v>
      </c>
      <c r="R343" s="21" t="s">
        <v>50</v>
      </c>
      <c r="S343" s="62"/>
      <c r="T343" s="78"/>
      <c r="U343" s="62"/>
      <c r="V343" s="62"/>
      <c r="W343" s="62"/>
      <c r="X343" s="81"/>
      <c r="Y343" s="80"/>
      <c r="Z343" s="79"/>
    </row>
    <row r="344" spans="2:26" ht="15" hidden="1" customHeight="1" outlineLevel="1">
      <c r="B344" s="19">
        <v>47</v>
      </c>
      <c r="C344" s="20">
        <v>1908</v>
      </c>
      <c r="D344" s="21" t="s">
        <v>61</v>
      </c>
      <c r="E344" s="48"/>
      <c r="F344" s="48"/>
      <c r="G344" s="51"/>
      <c r="H344" s="49"/>
      <c r="I344" s="27"/>
      <c r="J344" s="48"/>
      <c r="K344" s="48"/>
      <c r="L344" s="51"/>
      <c r="M344" s="49"/>
      <c r="N344" s="25"/>
      <c r="P344" s="59">
        <v>47</v>
      </c>
      <c r="Q344" s="20">
        <v>1908</v>
      </c>
      <c r="R344" s="21" t="s">
        <v>61</v>
      </c>
      <c r="S344" s="62"/>
      <c r="T344" s="78"/>
      <c r="U344" s="62"/>
      <c r="V344" s="62"/>
      <c r="W344" s="62"/>
      <c r="X344" s="81"/>
      <c r="Y344" s="80"/>
      <c r="Z344" s="79"/>
    </row>
    <row r="345" spans="2:26" ht="15" hidden="1" customHeight="1" outlineLevel="1">
      <c r="B345" s="19">
        <v>13</v>
      </c>
      <c r="C345" s="20">
        <v>1910</v>
      </c>
      <c r="D345" s="21" t="s">
        <v>62</v>
      </c>
      <c r="E345" s="48"/>
      <c r="F345" s="48"/>
      <c r="G345" s="51"/>
      <c r="H345" s="49"/>
      <c r="I345" s="27"/>
      <c r="J345" s="48"/>
      <c r="K345" s="48"/>
      <c r="L345" s="51"/>
      <c r="M345" s="49"/>
      <c r="N345" s="25"/>
      <c r="P345" s="59">
        <v>13</v>
      </c>
      <c r="Q345" s="20">
        <v>1910</v>
      </c>
      <c r="R345" s="21" t="s">
        <v>62</v>
      </c>
      <c r="S345" s="62"/>
      <c r="T345" s="78"/>
      <c r="U345" s="62"/>
      <c r="V345" s="62"/>
      <c r="W345" s="62"/>
      <c r="X345" s="81"/>
      <c r="Y345" s="80"/>
      <c r="Z345" s="79"/>
    </row>
    <row r="346" spans="2:26" ht="15" hidden="1" customHeight="1" outlineLevel="1">
      <c r="B346" s="19">
        <v>8</v>
      </c>
      <c r="C346" s="20">
        <v>1915</v>
      </c>
      <c r="D346" s="21" t="s">
        <v>63</v>
      </c>
      <c r="E346" s="48"/>
      <c r="F346" s="48"/>
      <c r="G346" s="51"/>
      <c r="H346" s="49"/>
      <c r="I346" s="27"/>
      <c r="J346" s="48"/>
      <c r="K346" s="48"/>
      <c r="L346" s="51"/>
      <c r="M346" s="49"/>
      <c r="N346" s="25"/>
      <c r="P346" s="59">
        <v>8</v>
      </c>
      <c r="Q346" s="20">
        <v>1915</v>
      </c>
      <c r="R346" s="21" t="s">
        <v>63</v>
      </c>
      <c r="S346" s="62"/>
      <c r="T346" s="78"/>
      <c r="U346" s="62"/>
      <c r="V346" s="62"/>
      <c r="W346" s="62"/>
      <c r="X346" s="81"/>
      <c r="Y346" s="80"/>
      <c r="Z346" s="79"/>
    </row>
    <row r="347" spans="2:26" ht="15" hidden="1" customHeight="1" outlineLevel="1">
      <c r="B347" s="19">
        <v>10</v>
      </c>
      <c r="C347" s="20">
        <v>1920</v>
      </c>
      <c r="D347" s="21" t="s">
        <v>64</v>
      </c>
      <c r="E347" s="48"/>
      <c r="F347" s="48"/>
      <c r="G347" s="51"/>
      <c r="H347" s="49"/>
      <c r="I347" s="27"/>
      <c r="J347" s="48"/>
      <c r="K347" s="48"/>
      <c r="L347" s="51"/>
      <c r="M347" s="49"/>
      <c r="N347" s="25"/>
      <c r="P347" s="59">
        <v>10</v>
      </c>
      <c r="Q347" s="20">
        <v>1920</v>
      </c>
      <c r="R347" s="21" t="s">
        <v>64</v>
      </c>
      <c r="S347" s="62"/>
      <c r="T347" s="78"/>
      <c r="U347" s="62"/>
      <c r="V347" s="62"/>
      <c r="W347" s="62"/>
      <c r="X347" s="81"/>
      <c r="Y347" s="80"/>
      <c r="Z347" s="79"/>
    </row>
    <row r="348" spans="2:26" ht="15" hidden="1" customHeight="1" outlineLevel="1">
      <c r="B348" s="19">
        <v>50</v>
      </c>
      <c r="C348" s="28">
        <v>1925</v>
      </c>
      <c r="D348" s="21" t="s">
        <v>65</v>
      </c>
      <c r="E348" s="48"/>
      <c r="F348" s="48"/>
      <c r="G348" s="51"/>
      <c r="H348" s="49"/>
      <c r="I348" s="27"/>
      <c r="J348" s="48"/>
      <c r="K348" s="48"/>
      <c r="L348" s="51"/>
      <c r="M348" s="49"/>
      <c r="N348" s="25"/>
      <c r="P348" s="59">
        <v>50</v>
      </c>
      <c r="Q348" s="28">
        <v>1925</v>
      </c>
      <c r="R348" s="21" t="s">
        <v>65</v>
      </c>
      <c r="S348" s="62"/>
      <c r="T348" s="78"/>
      <c r="U348" s="62"/>
      <c r="V348" s="62"/>
      <c r="W348" s="62"/>
      <c r="X348" s="81"/>
      <c r="Y348" s="80"/>
      <c r="Z348" s="79"/>
    </row>
    <row r="349" spans="2:26" ht="15" hidden="1" customHeight="1" outlineLevel="1">
      <c r="B349" s="19">
        <v>10</v>
      </c>
      <c r="C349" s="20">
        <v>1930</v>
      </c>
      <c r="D349" s="21" t="s">
        <v>66</v>
      </c>
      <c r="E349" s="48"/>
      <c r="F349" s="48"/>
      <c r="G349" s="51"/>
      <c r="H349" s="49"/>
      <c r="I349" s="27"/>
      <c r="J349" s="48"/>
      <c r="K349" s="48"/>
      <c r="L349" s="51"/>
      <c r="M349" s="49"/>
      <c r="N349" s="25"/>
      <c r="P349" s="59">
        <v>10</v>
      </c>
      <c r="Q349" s="20">
        <v>1930</v>
      </c>
      <c r="R349" s="21" t="s">
        <v>66</v>
      </c>
      <c r="S349" s="62"/>
      <c r="T349" s="78"/>
      <c r="U349" s="62"/>
      <c r="V349" s="62"/>
      <c r="W349" s="62"/>
      <c r="X349" s="81"/>
      <c r="Y349" s="80"/>
      <c r="Z349" s="79"/>
    </row>
    <row r="350" spans="2:26" ht="15" hidden="1" customHeight="1" outlineLevel="1">
      <c r="B350" s="19">
        <v>8</v>
      </c>
      <c r="C350" s="20">
        <v>1935</v>
      </c>
      <c r="D350" s="21" t="s">
        <v>67</v>
      </c>
      <c r="E350" s="48"/>
      <c r="F350" s="48"/>
      <c r="G350" s="51"/>
      <c r="H350" s="49"/>
      <c r="I350" s="27"/>
      <c r="J350" s="48"/>
      <c r="K350" s="48"/>
      <c r="L350" s="51"/>
      <c r="M350" s="49"/>
      <c r="N350" s="25"/>
      <c r="P350" s="59">
        <v>8</v>
      </c>
      <c r="Q350" s="20">
        <v>1935</v>
      </c>
      <c r="R350" s="21" t="s">
        <v>67</v>
      </c>
      <c r="S350" s="62"/>
      <c r="T350" s="78"/>
      <c r="U350" s="62"/>
      <c r="V350" s="62"/>
      <c r="W350" s="62"/>
      <c r="X350" s="81"/>
      <c r="Y350" s="80"/>
      <c r="Z350" s="79"/>
    </row>
    <row r="351" spans="2:26" ht="15" hidden="1" customHeight="1" outlineLevel="1">
      <c r="B351" s="19">
        <v>8</v>
      </c>
      <c r="C351" s="20">
        <v>1940</v>
      </c>
      <c r="D351" s="21" t="s">
        <v>68</v>
      </c>
      <c r="E351" s="48"/>
      <c r="F351" s="48"/>
      <c r="G351" s="51"/>
      <c r="H351" s="49"/>
      <c r="I351" s="27"/>
      <c r="J351" s="48"/>
      <c r="K351" s="48"/>
      <c r="L351" s="51"/>
      <c r="M351" s="49"/>
      <c r="N351" s="25"/>
      <c r="P351" s="59">
        <v>8</v>
      </c>
      <c r="Q351" s="20">
        <v>1940</v>
      </c>
      <c r="R351" s="21" t="s">
        <v>68</v>
      </c>
      <c r="S351" s="62"/>
      <c r="T351" s="78"/>
      <c r="U351" s="62"/>
      <c r="V351" s="62"/>
      <c r="W351" s="62"/>
      <c r="X351" s="81"/>
      <c r="Y351" s="80"/>
      <c r="Z351" s="79"/>
    </row>
    <row r="352" spans="2:26" ht="15" hidden="1" customHeight="1" outlineLevel="1">
      <c r="B352" s="19">
        <v>8</v>
      </c>
      <c r="C352" s="20">
        <v>1945</v>
      </c>
      <c r="D352" s="21" t="s">
        <v>69</v>
      </c>
      <c r="E352" s="48"/>
      <c r="F352" s="48"/>
      <c r="G352" s="51"/>
      <c r="H352" s="49"/>
      <c r="I352" s="27"/>
      <c r="J352" s="48"/>
      <c r="K352" s="48"/>
      <c r="L352" s="51"/>
      <c r="M352" s="49"/>
      <c r="N352" s="25"/>
      <c r="P352" s="59">
        <v>8</v>
      </c>
      <c r="Q352" s="20">
        <v>1945</v>
      </c>
      <c r="R352" s="21" t="s">
        <v>69</v>
      </c>
      <c r="S352" s="62"/>
      <c r="T352" s="78"/>
      <c r="U352" s="62"/>
      <c r="V352" s="62"/>
      <c r="W352" s="62"/>
      <c r="X352" s="81"/>
      <c r="Y352" s="80"/>
      <c r="Z352" s="79"/>
    </row>
    <row r="353" spans="2:26" ht="15" hidden="1" customHeight="1" outlineLevel="1">
      <c r="B353" s="19">
        <v>8</v>
      </c>
      <c r="C353" s="20">
        <v>1950</v>
      </c>
      <c r="D353" s="21" t="s">
        <v>70</v>
      </c>
      <c r="E353" s="48"/>
      <c r="F353" s="48"/>
      <c r="G353" s="51"/>
      <c r="H353" s="49"/>
      <c r="I353" s="27"/>
      <c r="J353" s="48"/>
      <c r="K353" s="48"/>
      <c r="L353" s="51"/>
      <c r="M353" s="49"/>
      <c r="N353" s="25"/>
      <c r="P353" s="59">
        <v>8</v>
      </c>
      <c r="Q353" s="20">
        <v>1950</v>
      </c>
      <c r="R353" s="21" t="s">
        <v>70</v>
      </c>
      <c r="S353" s="62"/>
      <c r="T353" s="78"/>
      <c r="U353" s="62"/>
      <c r="V353" s="62"/>
      <c r="W353" s="62"/>
      <c r="X353" s="81"/>
      <c r="Y353" s="80"/>
      <c r="Z353" s="79"/>
    </row>
    <row r="354" spans="2:26" ht="15" hidden="1" customHeight="1" outlineLevel="1">
      <c r="B354" s="19">
        <v>8</v>
      </c>
      <c r="C354" s="20">
        <v>1955</v>
      </c>
      <c r="D354" s="21" t="s">
        <v>71</v>
      </c>
      <c r="E354" s="48"/>
      <c r="F354" s="48"/>
      <c r="G354" s="51"/>
      <c r="H354" s="49"/>
      <c r="I354" s="27"/>
      <c r="J354" s="48"/>
      <c r="K354" s="48"/>
      <c r="L354" s="51"/>
      <c r="M354" s="49"/>
      <c r="N354" s="25"/>
      <c r="P354" s="59">
        <v>8</v>
      </c>
      <c r="Q354" s="20">
        <v>1955</v>
      </c>
      <c r="R354" s="21" t="s">
        <v>71</v>
      </c>
      <c r="S354" s="62"/>
      <c r="T354" s="78"/>
      <c r="U354" s="62"/>
      <c r="V354" s="62"/>
      <c r="W354" s="62"/>
      <c r="X354" s="81"/>
      <c r="Y354" s="80"/>
      <c r="Z354" s="79"/>
    </row>
    <row r="355" spans="2:26" ht="14.25" hidden="1" outlineLevel="1">
      <c r="B355" s="19">
        <v>8</v>
      </c>
      <c r="C355" s="20">
        <v>1960</v>
      </c>
      <c r="D355" s="21" t="s">
        <v>72</v>
      </c>
      <c r="E355" s="48"/>
      <c r="F355" s="48"/>
      <c r="G355" s="51"/>
      <c r="H355" s="49"/>
      <c r="I355" s="27"/>
      <c r="J355" s="48"/>
      <c r="K355" s="48"/>
      <c r="L355" s="51"/>
      <c r="M355" s="49"/>
      <c r="N355" s="25"/>
      <c r="P355" s="59">
        <v>8</v>
      </c>
      <c r="Q355" s="20">
        <v>1960</v>
      </c>
      <c r="R355" s="21" t="s">
        <v>72</v>
      </c>
      <c r="S355" s="62"/>
      <c r="T355" s="78"/>
      <c r="U355" s="62"/>
      <c r="V355" s="62"/>
      <c r="W355" s="62"/>
      <c r="X355" s="81"/>
      <c r="Y355" s="80"/>
      <c r="Z355" s="79"/>
    </row>
    <row r="356" spans="2:26" ht="25.5" hidden="1" customHeight="1" outlineLevel="1">
      <c r="B356" s="30">
        <v>47</v>
      </c>
      <c r="C356" s="20">
        <v>1970</v>
      </c>
      <c r="D356" s="21" t="s">
        <v>73</v>
      </c>
      <c r="E356" s="48"/>
      <c r="F356" s="48"/>
      <c r="G356" s="51"/>
      <c r="H356" s="49"/>
      <c r="I356" s="27"/>
      <c r="J356" s="48"/>
      <c r="K356" s="48"/>
      <c r="L356" s="51"/>
      <c r="M356" s="49"/>
      <c r="N356" s="25"/>
      <c r="P356" s="72">
        <v>47</v>
      </c>
      <c r="Q356" s="20">
        <v>1970</v>
      </c>
      <c r="R356" s="21" t="s">
        <v>73</v>
      </c>
      <c r="S356" s="62"/>
      <c r="T356" s="78"/>
      <c r="U356" s="62"/>
      <c r="V356" s="62"/>
      <c r="W356" s="62"/>
      <c r="X356" s="81"/>
      <c r="Y356" s="80"/>
      <c r="Z356" s="79"/>
    </row>
    <row r="357" spans="2:26" ht="25.5" hidden="1" customHeight="1" outlineLevel="1">
      <c r="B357" s="19">
        <v>47</v>
      </c>
      <c r="C357" s="20">
        <v>1975</v>
      </c>
      <c r="D357" s="21" t="s">
        <v>74</v>
      </c>
      <c r="E357" s="48"/>
      <c r="F357" s="48"/>
      <c r="G357" s="51"/>
      <c r="H357" s="49"/>
      <c r="I357" s="27"/>
      <c r="J357" s="48"/>
      <c r="K357" s="48"/>
      <c r="L357" s="51"/>
      <c r="M357" s="49"/>
      <c r="N357" s="25"/>
      <c r="P357" s="59">
        <v>47</v>
      </c>
      <c r="Q357" s="20">
        <v>1975</v>
      </c>
      <c r="R357" s="21" t="s">
        <v>74</v>
      </c>
      <c r="S357" s="62"/>
      <c r="T357" s="78"/>
      <c r="U357" s="62"/>
      <c r="V357" s="62"/>
      <c r="W357" s="62"/>
      <c r="X357" s="81"/>
      <c r="Y357" s="80"/>
      <c r="Z357" s="79"/>
    </row>
    <row r="358" spans="2:26" ht="15" hidden="1" customHeight="1" outlineLevel="1">
      <c r="B358" s="19">
        <v>47</v>
      </c>
      <c r="C358" s="20">
        <v>1980</v>
      </c>
      <c r="D358" s="21" t="s">
        <v>75</v>
      </c>
      <c r="E358" s="48"/>
      <c r="F358" s="48"/>
      <c r="G358" s="51"/>
      <c r="H358" s="49"/>
      <c r="I358" s="27"/>
      <c r="J358" s="48"/>
      <c r="K358" s="48"/>
      <c r="L358" s="51"/>
      <c r="M358" s="49"/>
      <c r="N358" s="25"/>
      <c r="P358" s="59">
        <v>47</v>
      </c>
      <c r="Q358" s="20">
        <v>1980</v>
      </c>
      <c r="R358" s="21" t="s">
        <v>75</v>
      </c>
      <c r="S358" s="62"/>
      <c r="T358" s="78"/>
      <c r="U358" s="62"/>
      <c r="V358" s="62"/>
      <c r="W358" s="62"/>
      <c r="X358" s="81"/>
      <c r="Y358" s="80"/>
      <c r="Z358" s="79"/>
    </row>
    <row r="359" spans="2:26" ht="15" hidden="1" customHeight="1" outlineLevel="1">
      <c r="B359" s="19">
        <v>47</v>
      </c>
      <c r="C359" s="20">
        <v>1985</v>
      </c>
      <c r="D359" s="21" t="s">
        <v>76</v>
      </c>
      <c r="E359" s="48"/>
      <c r="F359" s="48"/>
      <c r="G359" s="51"/>
      <c r="H359" s="49"/>
      <c r="I359" s="27"/>
      <c r="J359" s="48"/>
      <c r="K359" s="48"/>
      <c r="L359" s="51"/>
      <c r="M359" s="49"/>
      <c r="N359" s="25"/>
      <c r="P359" s="59">
        <v>47</v>
      </c>
      <c r="Q359" s="20">
        <v>1985</v>
      </c>
      <c r="R359" s="21" t="s">
        <v>76</v>
      </c>
      <c r="S359" s="62"/>
      <c r="T359" s="78"/>
      <c r="U359" s="62"/>
      <c r="V359" s="62"/>
      <c r="W359" s="62"/>
      <c r="X359" s="81"/>
      <c r="Y359" s="80"/>
      <c r="Z359" s="79"/>
    </row>
    <row r="360" spans="2:26" ht="15" hidden="1" customHeight="1" outlineLevel="1">
      <c r="B360" s="30">
        <v>47</v>
      </c>
      <c r="C360" s="20">
        <v>1990</v>
      </c>
      <c r="D360" s="31" t="s">
        <v>77</v>
      </c>
      <c r="E360" s="48"/>
      <c r="F360" s="48"/>
      <c r="G360" s="51"/>
      <c r="H360" s="49"/>
      <c r="I360" s="27"/>
      <c r="J360" s="48"/>
      <c r="K360" s="48"/>
      <c r="L360" s="51"/>
      <c r="M360" s="49"/>
      <c r="N360" s="25"/>
      <c r="P360" s="72">
        <v>47</v>
      </c>
      <c r="Q360" s="20">
        <v>1990</v>
      </c>
      <c r="R360" s="31" t="s">
        <v>77</v>
      </c>
      <c r="S360" s="62"/>
      <c r="T360" s="78"/>
      <c r="U360" s="62"/>
      <c r="V360" s="62"/>
      <c r="W360" s="62"/>
      <c r="X360" s="81"/>
      <c r="Y360" s="80"/>
      <c r="Z360" s="79"/>
    </row>
    <row r="361" spans="2:26" ht="15" hidden="1" customHeight="1" outlineLevel="1">
      <c r="B361" s="19">
        <v>47</v>
      </c>
      <c r="C361" s="20">
        <v>1995</v>
      </c>
      <c r="D361" s="21" t="s">
        <v>78</v>
      </c>
      <c r="E361" s="48"/>
      <c r="F361" s="48"/>
      <c r="G361" s="51"/>
      <c r="H361" s="49"/>
      <c r="I361" s="27"/>
      <c r="J361" s="48"/>
      <c r="K361" s="48"/>
      <c r="L361" s="51"/>
      <c r="M361" s="49"/>
      <c r="N361" s="25"/>
      <c r="P361" s="59">
        <v>47</v>
      </c>
      <c r="Q361" s="20">
        <v>1995</v>
      </c>
      <c r="R361" s="21" t="s">
        <v>78</v>
      </c>
      <c r="S361" s="62"/>
      <c r="T361" s="78"/>
      <c r="U361" s="62"/>
      <c r="V361" s="62"/>
      <c r="W361" s="62"/>
      <c r="X361" s="81"/>
      <c r="Y361" s="80"/>
      <c r="Z361" s="79"/>
    </row>
    <row r="362" spans="2:26" ht="15" hidden="1" customHeight="1" outlineLevel="1">
      <c r="B362" s="19">
        <v>47</v>
      </c>
      <c r="C362" s="20">
        <v>2440</v>
      </c>
      <c r="D362" s="21" t="s">
        <v>79</v>
      </c>
      <c r="E362" s="48"/>
      <c r="F362" s="48"/>
      <c r="G362" s="51"/>
      <c r="H362" s="49"/>
      <c r="J362" s="48"/>
      <c r="K362" s="48"/>
      <c r="L362" s="51"/>
      <c r="M362" s="49"/>
      <c r="N362" s="25"/>
      <c r="P362" s="59">
        <v>47</v>
      </c>
      <c r="Q362" s="20">
        <v>2440</v>
      </c>
      <c r="R362" s="21" t="s">
        <v>79</v>
      </c>
      <c r="S362" s="62"/>
      <c r="T362" s="78"/>
      <c r="U362" s="62"/>
      <c r="V362" s="62"/>
      <c r="W362" s="62"/>
      <c r="X362" s="81"/>
      <c r="Y362" s="80"/>
      <c r="Z362" s="79"/>
    </row>
    <row r="363" spans="2:26" ht="15" collapsed="1">
      <c r="B363" s="32"/>
      <c r="C363" s="33"/>
      <c r="D363" s="34"/>
      <c r="E363" s="34"/>
      <c r="F363" s="34"/>
      <c r="G363" s="58"/>
      <c r="H363" s="49"/>
      <c r="J363" s="34"/>
      <c r="K363" s="48"/>
      <c r="L363" s="51"/>
      <c r="M363" s="49"/>
      <c r="N363" s="25"/>
      <c r="P363" s="32"/>
      <c r="Q363" s="33"/>
      <c r="R363" s="73" t="s">
        <v>80</v>
      </c>
      <c r="S363" s="36">
        <f>SUM(S325:S362)</f>
        <v>111701798.34999999</v>
      </c>
      <c r="T363" s="36">
        <f t="shared" ref="T363:W363" si="61">SUM(T325:T362)</f>
        <v>0</v>
      </c>
      <c r="U363" s="36">
        <f t="shared" si="61"/>
        <v>111701798.34999999</v>
      </c>
      <c r="V363" s="36">
        <f t="shared" si="61"/>
        <v>0</v>
      </c>
      <c r="W363" s="36">
        <f t="shared" si="61"/>
        <v>111701798.34999999</v>
      </c>
      <c r="X363" s="77"/>
      <c r="Y363" s="82"/>
      <c r="Z363" s="36">
        <f t="shared" ref="Z363" si="62">SUM(Z325:Z362)</f>
        <v>1335041.9375211219</v>
      </c>
    </row>
    <row r="364" spans="2:26">
      <c r="B364" s="32"/>
      <c r="C364" s="33"/>
      <c r="D364" s="35" t="s">
        <v>81</v>
      </c>
      <c r="E364" s="36">
        <f>SUM(E325:E363)</f>
        <v>111701798.34999999</v>
      </c>
      <c r="F364" s="36">
        <f>SUM(F325:F363)</f>
        <v>0</v>
      </c>
      <c r="G364" s="36">
        <f>SUM(G325:G363)</f>
        <v>0</v>
      </c>
      <c r="H364" s="36">
        <f>SUM(H325:H363)</f>
        <v>111701798.34999999</v>
      </c>
      <c r="I364" s="35"/>
      <c r="J364" s="36">
        <f>SUM(J325:J363)</f>
        <v>5006407.2657042071</v>
      </c>
      <c r="K364" s="36">
        <f>SUM(K325:K363)</f>
        <v>1335041.9375211219</v>
      </c>
      <c r="L364" s="36">
        <f>SUM(L325:L362)</f>
        <v>0</v>
      </c>
      <c r="M364" s="36">
        <f>SUM(M325:M363)</f>
        <v>6341449.2032253295</v>
      </c>
      <c r="N364" s="25">
        <f>SUM(N325:N363)</f>
        <v>105360349.14677466</v>
      </c>
    </row>
    <row r="365" spans="2:26" ht="38.25">
      <c r="B365" s="32"/>
      <c r="C365" s="33"/>
      <c r="D365" s="37" t="s">
        <v>105</v>
      </c>
      <c r="E365" s="25"/>
      <c r="F365" s="52"/>
      <c r="G365" s="52"/>
      <c r="H365" s="49"/>
      <c r="I365" s="26"/>
      <c r="J365" s="52"/>
      <c r="K365" s="52"/>
      <c r="L365" s="52"/>
      <c r="M365" s="49">
        <f>J365+K365+L365</f>
        <v>0</v>
      </c>
      <c r="N365" s="25">
        <f>H365-M365</f>
        <v>0</v>
      </c>
    </row>
    <row r="366" spans="2:26" ht="25.5">
      <c r="B366" s="32"/>
      <c r="C366" s="33"/>
      <c r="D366" s="38" t="s">
        <v>106</v>
      </c>
      <c r="E366" s="25"/>
      <c r="F366" s="52"/>
      <c r="G366" s="52"/>
      <c r="H366" s="49"/>
      <c r="I366" s="26"/>
      <c r="J366" s="52"/>
      <c r="K366" s="52"/>
      <c r="L366" s="52"/>
      <c r="M366" s="49">
        <f>J366+K366+L366</f>
        <v>0</v>
      </c>
      <c r="N366" s="25">
        <f>H366-M366</f>
        <v>0</v>
      </c>
    </row>
    <row r="367" spans="2:26">
      <c r="B367" s="32"/>
      <c r="C367" s="33"/>
      <c r="D367" s="35" t="s">
        <v>84</v>
      </c>
      <c r="E367" s="36">
        <f>SUM(E364:E366)</f>
        <v>111701798.34999999</v>
      </c>
      <c r="F367" s="36">
        <f t="shared" ref="F367:G367" si="63">SUM(F364:F366)</f>
        <v>0</v>
      </c>
      <c r="G367" s="36">
        <f t="shared" si="63"/>
        <v>0</v>
      </c>
      <c r="H367" s="36">
        <f>SUM(H364:H366)</f>
        <v>111701798.34999999</v>
      </c>
      <c r="I367" s="35"/>
      <c r="J367" s="36">
        <f>SUM(J364:J366)</f>
        <v>5006407.2657042071</v>
      </c>
      <c r="K367" s="36">
        <f t="shared" ref="K367:L367" si="64">SUM(K364:K366)</f>
        <v>1335041.9375211219</v>
      </c>
      <c r="L367" s="36">
        <f t="shared" si="64"/>
        <v>0</v>
      </c>
      <c r="M367" s="36">
        <f>SUM(M364:M366)</f>
        <v>6341449.2032253295</v>
      </c>
      <c r="N367" s="25">
        <f>H367-M367</f>
        <v>105360349.14677466</v>
      </c>
    </row>
    <row r="368" spans="2:26" ht="14.25">
      <c r="B368" s="32"/>
      <c r="C368" s="33"/>
      <c r="D368" s="97" t="s">
        <v>85</v>
      </c>
      <c r="E368" s="98"/>
      <c r="F368" s="98"/>
      <c r="G368" s="98"/>
      <c r="H368" s="98"/>
      <c r="I368" s="98"/>
      <c r="J368" s="99"/>
      <c r="K368" s="52"/>
      <c r="L368" s="26"/>
      <c r="M368" s="39"/>
      <c r="N368" s="26"/>
    </row>
    <row r="369" spans="2:14" ht="14.25">
      <c r="B369" s="32"/>
      <c r="C369" s="33"/>
      <c r="D369" s="89" t="s">
        <v>80</v>
      </c>
      <c r="E369" s="90"/>
      <c r="F369" s="90"/>
      <c r="G369" s="90"/>
      <c r="H369" s="90"/>
      <c r="I369" s="90"/>
      <c r="J369" s="91"/>
      <c r="K369" s="35">
        <f>K367+K368</f>
        <v>1335041.9375211219</v>
      </c>
      <c r="M369" s="39"/>
      <c r="N369" s="26"/>
    </row>
    <row r="371" spans="2:14">
      <c r="E371" s="40"/>
      <c r="J371" s="3" t="s">
        <v>86</v>
      </c>
    </row>
    <row r="372" spans="2:14" ht="14.25">
      <c r="B372" s="32">
        <v>10</v>
      </c>
      <c r="C372" s="33"/>
      <c r="D372" s="34" t="s">
        <v>87</v>
      </c>
      <c r="E372" s="29"/>
      <c r="J372" s="3" t="s">
        <v>87</v>
      </c>
      <c r="L372" s="67"/>
    </row>
    <row r="373" spans="2:14" ht="14.25">
      <c r="B373" s="32">
        <v>8</v>
      </c>
      <c r="C373" s="33"/>
      <c r="D373" s="34" t="s">
        <v>67</v>
      </c>
      <c r="E373" s="41"/>
      <c r="J373" s="3" t="s">
        <v>67</v>
      </c>
      <c r="L373" s="68"/>
    </row>
    <row r="374" spans="2:14" ht="14.25">
      <c r="J374" s="4" t="s">
        <v>88</v>
      </c>
      <c r="L374" s="65">
        <f>K369-L372-L373</f>
        <v>1335041.9375211219</v>
      </c>
      <c r="M374" s="26"/>
    </row>
    <row r="376" spans="2:14" hidden="1" outlineLevel="1">
      <c r="B376" s="43" t="s">
        <v>89</v>
      </c>
    </row>
    <row r="377" spans="2:14" hidden="1" outlineLevel="1">
      <c r="E377" s="26"/>
      <c r="J377" s="26"/>
    </row>
    <row r="378" spans="2:14" hidden="1" outlineLevel="1">
      <c r="B378" s="44">
        <v>1</v>
      </c>
      <c r="C378" s="87" t="s">
        <v>90</v>
      </c>
      <c r="D378" s="87"/>
      <c r="E378" s="87"/>
      <c r="F378" s="87"/>
      <c r="G378" s="87"/>
      <c r="H378" s="87"/>
      <c r="I378" s="87"/>
      <c r="J378" s="87"/>
      <c r="K378" s="87"/>
      <c r="L378" s="87"/>
      <c r="M378" s="87"/>
      <c r="N378" s="87"/>
    </row>
    <row r="379" spans="2:14" hidden="1" outlineLevel="1">
      <c r="B379" s="44"/>
      <c r="C379" s="87"/>
      <c r="D379" s="87"/>
      <c r="E379" s="87"/>
      <c r="F379" s="87"/>
      <c r="G379" s="87"/>
      <c r="H379" s="87"/>
      <c r="I379" s="87"/>
      <c r="J379" s="87"/>
      <c r="K379" s="87"/>
      <c r="L379" s="87"/>
      <c r="M379" s="87"/>
      <c r="N379" s="87"/>
    </row>
    <row r="380" spans="2:14" hidden="1" outlineLevel="1">
      <c r="B380" s="44"/>
      <c r="C380" s="45"/>
      <c r="D380" s="46"/>
      <c r="E380" s="46"/>
      <c r="F380" s="46"/>
      <c r="G380" s="46"/>
      <c r="H380" s="46"/>
      <c r="I380" s="46"/>
      <c r="J380" s="46"/>
      <c r="K380" s="46"/>
      <c r="L380" s="46"/>
      <c r="M380" s="46"/>
      <c r="N380" s="46"/>
    </row>
    <row r="381" spans="2:14" hidden="1" outlineLevel="1">
      <c r="B381" s="44">
        <v>2</v>
      </c>
      <c r="C381" s="87" t="s">
        <v>91</v>
      </c>
      <c r="D381" s="87"/>
      <c r="E381" s="87"/>
      <c r="F381" s="87"/>
      <c r="G381" s="87"/>
      <c r="H381" s="87"/>
      <c r="I381" s="87"/>
      <c r="J381" s="87"/>
      <c r="K381" s="87"/>
      <c r="L381" s="87"/>
      <c r="M381" s="87"/>
      <c r="N381" s="87"/>
    </row>
    <row r="382" spans="2:14" hidden="1" outlineLevel="1">
      <c r="B382" s="44"/>
      <c r="C382" s="87"/>
      <c r="D382" s="87"/>
      <c r="E382" s="87"/>
      <c r="F382" s="87"/>
      <c r="G382" s="87"/>
      <c r="H382" s="87"/>
      <c r="I382" s="87"/>
      <c r="J382" s="87"/>
      <c r="K382" s="87"/>
      <c r="L382" s="87"/>
      <c r="M382" s="87"/>
      <c r="N382" s="87"/>
    </row>
    <row r="383" spans="2:14" hidden="1" outlineLevel="1">
      <c r="B383" s="44"/>
      <c r="C383" s="45"/>
      <c r="D383" s="46"/>
      <c r="E383" s="46"/>
      <c r="F383" s="46"/>
      <c r="G383" s="46"/>
      <c r="H383" s="46"/>
      <c r="I383" s="46"/>
      <c r="J383" s="46"/>
      <c r="K383" s="46"/>
      <c r="L383" s="46"/>
      <c r="M383" s="46"/>
      <c r="N383" s="46"/>
    </row>
    <row r="384" spans="2:14" hidden="1" outlineLevel="1">
      <c r="B384" s="44">
        <v>3</v>
      </c>
      <c r="C384" s="87" t="s">
        <v>92</v>
      </c>
      <c r="D384" s="87"/>
      <c r="E384" s="87"/>
      <c r="F384" s="87"/>
      <c r="G384" s="87"/>
      <c r="H384" s="87"/>
      <c r="I384" s="87"/>
      <c r="J384" s="87"/>
      <c r="K384" s="87"/>
      <c r="L384" s="87"/>
      <c r="M384" s="87"/>
      <c r="N384" s="87"/>
    </row>
    <row r="385" spans="2:26" hidden="1" outlineLevel="1">
      <c r="B385" s="44"/>
      <c r="C385" s="45"/>
      <c r="D385" s="46"/>
      <c r="E385" s="46"/>
      <c r="F385" s="46"/>
      <c r="G385" s="46"/>
      <c r="H385" s="46"/>
      <c r="I385" s="46"/>
      <c r="J385" s="46"/>
      <c r="K385" s="46"/>
      <c r="L385" s="46"/>
      <c r="M385" s="46"/>
      <c r="N385" s="46"/>
    </row>
    <row r="386" spans="2:26" hidden="1" outlineLevel="1">
      <c r="B386" s="44">
        <v>4</v>
      </c>
      <c r="C386" s="47" t="s">
        <v>93</v>
      </c>
      <c r="D386" s="46"/>
      <c r="E386" s="46"/>
      <c r="F386" s="46"/>
      <c r="G386" s="46"/>
      <c r="H386" s="46"/>
      <c r="I386" s="46"/>
      <c r="J386" s="46"/>
      <c r="K386" s="46"/>
      <c r="L386" s="46"/>
      <c r="M386" s="46"/>
      <c r="N386" s="46"/>
    </row>
    <row r="387" spans="2:26" hidden="1" outlineLevel="1">
      <c r="B387" s="44"/>
      <c r="C387" s="45"/>
      <c r="D387" s="46"/>
      <c r="E387" s="46"/>
      <c r="F387" s="46"/>
      <c r="G387" s="46"/>
      <c r="H387" s="46"/>
      <c r="I387" s="46"/>
      <c r="J387" s="46"/>
      <c r="K387" s="46"/>
      <c r="L387" s="46"/>
      <c r="M387" s="46"/>
      <c r="N387" s="46"/>
    </row>
    <row r="388" spans="2:26" hidden="1" outlineLevel="1">
      <c r="B388" s="44">
        <v>5</v>
      </c>
      <c r="C388" s="47" t="s">
        <v>94</v>
      </c>
      <c r="D388" s="46"/>
      <c r="E388" s="46"/>
      <c r="F388" s="46"/>
      <c r="G388" s="46"/>
      <c r="H388" s="46"/>
      <c r="I388" s="46"/>
      <c r="J388" s="46"/>
      <c r="K388" s="46"/>
      <c r="L388" s="46"/>
      <c r="M388" s="46"/>
      <c r="N388" s="46"/>
    </row>
    <row r="389" spans="2:26" hidden="1" outlineLevel="1">
      <c r="B389" s="44"/>
      <c r="C389" s="45"/>
      <c r="D389" s="46"/>
      <c r="E389" s="46"/>
      <c r="F389" s="46"/>
      <c r="G389" s="46"/>
      <c r="H389" s="46"/>
      <c r="I389" s="46"/>
      <c r="J389" s="46"/>
      <c r="K389" s="46"/>
      <c r="L389" s="46"/>
      <c r="M389" s="46"/>
      <c r="N389" s="46"/>
    </row>
    <row r="390" spans="2:26" hidden="1" outlineLevel="1">
      <c r="B390" s="44">
        <v>6</v>
      </c>
      <c r="C390" s="87" t="s">
        <v>95</v>
      </c>
      <c r="D390" s="87"/>
      <c r="E390" s="87"/>
      <c r="F390" s="87"/>
      <c r="G390" s="87"/>
      <c r="H390" s="87"/>
      <c r="I390" s="87"/>
      <c r="J390" s="87"/>
      <c r="K390" s="87"/>
      <c r="L390" s="87"/>
      <c r="M390" s="87"/>
      <c r="N390" s="87"/>
    </row>
    <row r="391" spans="2:26" hidden="1" outlineLevel="1">
      <c r="B391" s="46"/>
      <c r="C391" s="87"/>
      <c r="D391" s="87"/>
      <c r="E391" s="87"/>
      <c r="F391" s="87"/>
      <c r="G391" s="87"/>
      <c r="H391" s="87"/>
      <c r="I391" s="87"/>
      <c r="J391" s="87"/>
      <c r="K391" s="87"/>
      <c r="L391" s="87"/>
      <c r="M391" s="87"/>
      <c r="N391" s="87"/>
    </row>
    <row r="392" spans="2:26" hidden="1" outlineLevel="1">
      <c r="B392" s="46"/>
      <c r="C392" s="87"/>
      <c r="D392" s="87"/>
      <c r="E392" s="87"/>
      <c r="F392" s="87"/>
      <c r="G392" s="87"/>
      <c r="H392" s="87"/>
      <c r="I392" s="87"/>
      <c r="J392" s="87"/>
      <c r="K392" s="87"/>
      <c r="L392" s="87"/>
      <c r="M392" s="87"/>
      <c r="N392" s="87"/>
    </row>
    <row r="393" spans="2:26" hidden="1" outlineLevel="1"/>
    <row r="394" spans="2:26" collapsed="1"/>
    <row r="395" spans="2:26" ht="21">
      <c r="B395" s="88" t="s">
        <v>107</v>
      </c>
      <c r="C395" s="88"/>
      <c r="D395" s="88"/>
      <c r="E395" s="88"/>
      <c r="F395" s="88"/>
      <c r="G395" s="88"/>
      <c r="H395" s="88"/>
      <c r="I395" s="88"/>
      <c r="J395" s="88"/>
      <c r="K395" s="88"/>
      <c r="L395" s="88"/>
      <c r="M395" s="88"/>
      <c r="N395" s="88"/>
      <c r="P395" s="100" t="s">
        <v>108</v>
      </c>
      <c r="Q395" s="100"/>
      <c r="R395" s="100"/>
      <c r="S395" s="100"/>
      <c r="T395" s="100"/>
      <c r="U395" s="100"/>
      <c r="V395" s="100"/>
      <c r="W395" s="100"/>
      <c r="X395" s="100"/>
      <c r="Y395" s="100"/>
      <c r="Z395" s="100"/>
    </row>
    <row r="397" spans="2:26" ht="14.25">
      <c r="F397" s="7" t="s">
        <v>9</v>
      </c>
      <c r="G397" s="61" t="s">
        <v>10</v>
      </c>
      <c r="S397" s="7" t="s">
        <v>9</v>
      </c>
      <c r="T397" s="61" t="s">
        <v>10</v>
      </c>
    </row>
    <row r="398" spans="2:26" ht="15">
      <c r="F398" s="7" t="s">
        <v>11</v>
      </c>
      <c r="G398" s="93" t="s">
        <v>102</v>
      </c>
      <c r="H398" s="93"/>
      <c r="S398" s="7" t="s">
        <v>11</v>
      </c>
      <c r="T398" s="93" t="str">
        <f>G398</f>
        <v>1/1/27 - 12/31/27</v>
      </c>
      <c r="U398" s="93"/>
    </row>
    <row r="400" spans="2:26">
      <c r="E400" s="94" t="s">
        <v>13</v>
      </c>
      <c r="F400" s="95"/>
      <c r="G400" s="95"/>
      <c r="H400" s="96"/>
      <c r="J400" s="9"/>
      <c r="K400" s="10" t="s">
        <v>14</v>
      </c>
      <c r="L400" s="10"/>
      <c r="M400" s="11"/>
      <c r="S400" s="74" t="s">
        <v>15</v>
      </c>
      <c r="T400" s="74" t="s">
        <v>16</v>
      </c>
      <c r="U400" s="74" t="s">
        <v>17</v>
      </c>
      <c r="V400" s="74" t="s">
        <v>18</v>
      </c>
      <c r="W400" s="74" t="s">
        <v>19</v>
      </c>
      <c r="X400" s="74" t="s">
        <v>20</v>
      </c>
      <c r="Y400" s="74" t="s">
        <v>21</v>
      </c>
      <c r="Z400" s="74" t="s">
        <v>99</v>
      </c>
    </row>
    <row r="401" spans="2:26" ht="27">
      <c r="B401" s="12" t="s">
        <v>23</v>
      </c>
      <c r="C401" s="13" t="s">
        <v>24</v>
      </c>
      <c r="D401" s="14" t="s">
        <v>25</v>
      </c>
      <c r="E401" s="15" t="s">
        <v>26</v>
      </c>
      <c r="F401" s="16" t="s">
        <v>27</v>
      </c>
      <c r="G401" s="16" t="s">
        <v>28</v>
      </c>
      <c r="H401" s="12" t="s">
        <v>29</v>
      </c>
      <c r="I401" s="17"/>
      <c r="J401" s="18" t="s">
        <v>26</v>
      </c>
      <c r="K401" s="16" t="s">
        <v>30</v>
      </c>
      <c r="L401" s="16" t="s">
        <v>28</v>
      </c>
      <c r="M401" s="12" t="s">
        <v>29</v>
      </c>
      <c r="N401" s="12" t="s">
        <v>31</v>
      </c>
      <c r="P401" s="75" t="s">
        <v>32</v>
      </c>
      <c r="Q401" s="75" t="s">
        <v>33</v>
      </c>
      <c r="R401" s="75" t="s">
        <v>34</v>
      </c>
      <c r="S401" s="76" t="s">
        <v>35</v>
      </c>
      <c r="T401" s="76" t="s">
        <v>36</v>
      </c>
      <c r="U401" s="76" t="s">
        <v>37</v>
      </c>
      <c r="V401" s="76" t="s">
        <v>38</v>
      </c>
      <c r="W401" s="76" t="s">
        <v>39</v>
      </c>
      <c r="X401" s="76" t="s">
        <v>40</v>
      </c>
      <c r="Y401" s="76" t="s">
        <v>41</v>
      </c>
      <c r="Z401" s="76" t="s">
        <v>42</v>
      </c>
    </row>
    <row r="402" spans="2:26" ht="15" hidden="1" customHeight="1" outlineLevel="1">
      <c r="B402" s="19">
        <v>12</v>
      </c>
      <c r="C402" s="20">
        <v>1610</v>
      </c>
      <c r="D402" s="21" t="s">
        <v>43</v>
      </c>
      <c r="E402" s="22"/>
      <c r="F402" s="22"/>
      <c r="G402" s="50"/>
      <c r="H402" s="23"/>
      <c r="I402" s="24"/>
      <c r="J402" s="22"/>
      <c r="K402" s="22"/>
      <c r="L402" s="50"/>
      <c r="M402" s="23"/>
      <c r="N402" s="25"/>
      <c r="P402" s="59">
        <v>12</v>
      </c>
      <c r="Q402" s="20">
        <v>1610</v>
      </c>
      <c r="R402" s="21" t="s">
        <v>43</v>
      </c>
      <c r="S402" s="62"/>
      <c r="T402" s="78"/>
      <c r="U402" s="62"/>
      <c r="V402" s="62"/>
      <c r="W402" s="62"/>
      <c r="X402" s="81"/>
      <c r="Y402" s="80"/>
      <c r="Z402" s="79"/>
    </row>
    <row r="403" spans="2:26" ht="25.5" hidden="1" customHeight="1" outlineLevel="1">
      <c r="B403" s="19">
        <v>12</v>
      </c>
      <c r="C403" s="20">
        <v>1611</v>
      </c>
      <c r="D403" s="21" t="s">
        <v>44</v>
      </c>
      <c r="E403" s="22"/>
      <c r="F403" s="22"/>
      <c r="G403" s="50"/>
      <c r="H403" s="23"/>
      <c r="I403" s="27"/>
      <c r="J403" s="22"/>
      <c r="K403" s="22"/>
      <c r="L403" s="50"/>
      <c r="M403" s="23"/>
      <c r="N403" s="25"/>
      <c r="P403" s="59">
        <v>12</v>
      </c>
      <c r="Q403" s="20">
        <v>1611</v>
      </c>
      <c r="R403" s="21" t="s">
        <v>44</v>
      </c>
      <c r="S403" s="62"/>
      <c r="T403" s="78"/>
      <c r="U403" s="62"/>
      <c r="V403" s="62"/>
      <c r="W403" s="62"/>
      <c r="X403" s="81"/>
      <c r="Y403" s="80"/>
      <c r="Z403" s="79"/>
    </row>
    <row r="404" spans="2:26" ht="25.5" hidden="1" customHeight="1" outlineLevel="1">
      <c r="B404" s="19" t="s">
        <v>45</v>
      </c>
      <c r="C404" s="20">
        <v>1612</v>
      </c>
      <c r="D404" s="21" t="s">
        <v>46</v>
      </c>
      <c r="E404" s="22"/>
      <c r="F404" s="22"/>
      <c r="G404" s="50"/>
      <c r="H404" s="23"/>
      <c r="I404" s="27"/>
      <c r="J404" s="22"/>
      <c r="K404" s="22"/>
      <c r="L404" s="50"/>
      <c r="M404" s="23"/>
      <c r="N404" s="25"/>
      <c r="P404" s="59" t="s">
        <v>45</v>
      </c>
      <c r="Q404" s="20">
        <v>1612</v>
      </c>
      <c r="R404" s="21" t="s">
        <v>46</v>
      </c>
      <c r="S404" s="62"/>
      <c r="T404" s="78"/>
      <c r="U404" s="62"/>
      <c r="V404" s="62"/>
      <c r="W404" s="62"/>
      <c r="X404" s="81"/>
      <c r="Y404" s="80"/>
      <c r="Z404" s="79"/>
    </row>
    <row r="405" spans="2:26" ht="15" hidden="1" customHeight="1" outlineLevel="1">
      <c r="B405" s="19"/>
      <c r="C405" s="20">
        <v>1665</v>
      </c>
      <c r="D405" s="21" t="s">
        <v>47</v>
      </c>
      <c r="E405" s="22"/>
      <c r="F405" s="22"/>
      <c r="G405" s="50"/>
      <c r="H405" s="23"/>
      <c r="I405" s="27"/>
      <c r="J405" s="22"/>
      <c r="K405" s="22"/>
      <c r="L405" s="50"/>
      <c r="M405" s="23"/>
      <c r="N405" s="25"/>
      <c r="P405" s="59"/>
      <c r="Q405" s="20">
        <v>1665</v>
      </c>
      <c r="R405" s="21" t="s">
        <v>47</v>
      </c>
      <c r="S405" s="62"/>
      <c r="T405" s="78"/>
      <c r="U405" s="62"/>
      <c r="V405" s="62"/>
      <c r="W405" s="62"/>
      <c r="X405" s="81"/>
      <c r="Y405" s="80"/>
      <c r="Z405" s="79"/>
    </row>
    <row r="406" spans="2:26" ht="15" hidden="1" customHeight="1" outlineLevel="1">
      <c r="B406" s="19"/>
      <c r="C406" s="20">
        <v>1675</v>
      </c>
      <c r="D406" s="21" t="s">
        <v>48</v>
      </c>
      <c r="E406" s="22"/>
      <c r="F406" s="22"/>
      <c r="G406" s="50"/>
      <c r="H406" s="23"/>
      <c r="I406" s="27"/>
      <c r="J406" s="22"/>
      <c r="K406" s="22"/>
      <c r="L406" s="50"/>
      <c r="M406" s="23"/>
      <c r="N406" s="25"/>
      <c r="P406" s="59"/>
      <c r="Q406" s="20">
        <v>1675</v>
      </c>
      <c r="R406" s="21" t="s">
        <v>48</v>
      </c>
      <c r="S406" s="62"/>
      <c r="T406" s="78"/>
      <c r="U406" s="62"/>
      <c r="V406" s="62"/>
      <c r="W406" s="62"/>
      <c r="X406" s="81"/>
      <c r="Y406" s="80"/>
      <c r="Z406" s="79"/>
    </row>
    <row r="407" spans="2:26" ht="15" hidden="1" customHeight="1" outlineLevel="1">
      <c r="B407" s="19" t="s">
        <v>49</v>
      </c>
      <c r="C407" s="28">
        <v>1615</v>
      </c>
      <c r="D407" s="21" t="s">
        <v>50</v>
      </c>
      <c r="E407" s="22"/>
      <c r="F407" s="22"/>
      <c r="G407" s="50"/>
      <c r="H407" s="23"/>
      <c r="I407" s="27"/>
      <c r="J407" s="22"/>
      <c r="K407" s="22"/>
      <c r="L407" s="50"/>
      <c r="M407" s="23"/>
      <c r="N407" s="25"/>
      <c r="P407" s="59" t="s">
        <v>49</v>
      </c>
      <c r="Q407" s="28">
        <v>1615</v>
      </c>
      <c r="R407" s="21" t="s">
        <v>50</v>
      </c>
      <c r="S407" s="62"/>
      <c r="T407" s="78"/>
      <c r="U407" s="62"/>
      <c r="V407" s="62"/>
      <c r="W407" s="62"/>
      <c r="X407" s="81"/>
      <c r="Y407" s="80"/>
      <c r="Z407" s="79"/>
    </row>
    <row r="408" spans="2:26" ht="15" hidden="1" customHeight="1" outlineLevel="1">
      <c r="B408" s="19">
        <v>1</v>
      </c>
      <c r="C408" s="28">
        <v>1620</v>
      </c>
      <c r="D408" s="21" t="s">
        <v>51</v>
      </c>
      <c r="E408" s="22"/>
      <c r="F408" s="22"/>
      <c r="G408" s="50"/>
      <c r="H408" s="23"/>
      <c r="I408" s="27"/>
      <c r="J408" s="22"/>
      <c r="K408" s="22"/>
      <c r="L408" s="50"/>
      <c r="M408" s="23"/>
      <c r="N408" s="25"/>
      <c r="P408" s="59">
        <v>1</v>
      </c>
      <c r="Q408" s="28">
        <v>1620</v>
      </c>
      <c r="R408" s="21" t="s">
        <v>51</v>
      </c>
      <c r="S408" s="62"/>
      <c r="T408" s="78"/>
      <c r="U408" s="62"/>
      <c r="V408" s="62"/>
      <c r="W408" s="62"/>
      <c r="X408" s="81"/>
      <c r="Y408" s="80"/>
      <c r="Z408" s="79"/>
    </row>
    <row r="409" spans="2:26" collapsed="1">
      <c r="B409" s="59" t="s">
        <v>49</v>
      </c>
      <c r="C409" s="20">
        <v>1705</v>
      </c>
      <c r="D409" s="21" t="s">
        <v>50</v>
      </c>
      <c r="E409" s="48"/>
      <c r="F409" s="48"/>
      <c r="G409" s="51"/>
      <c r="H409" s="49"/>
      <c r="I409" s="27"/>
      <c r="J409" s="48"/>
      <c r="K409" s="48"/>
      <c r="L409" s="51"/>
      <c r="M409" s="49"/>
      <c r="N409" s="25"/>
      <c r="P409" s="59" t="s">
        <v>49</v>
      </c>
      <c r="Q409" s="20">
        <v>1705</v>
      </c>
      <c r="R409" s="21" t="s">
        <v>50</v>
      </c>
      <c r="S409" s="69"/>
      <c r="T409" s="83"/>
      <c r="U409" s="69"/>
      <c r="V409" s="69"/>
      <c r="W409" s="69"/>
      <c r="X409" s="84"/>
      <c r="Y409" s="85"/>
      <c r="Z409" s="86"/>
    </row>
    <row r="410" spans="2:26">
      <c r="B410" s="59">
        <v>14.1</v>
      </c>
      <c r="C410" s="28">
        <v>1706</v>
      </c>
      <c r="D410" s="21" t="s">
        <v>52</v>
      </c>
      <c r="E410" s="48">
        <f>H333</f>
        <v>4983214.798649611</v>
      </c>
      <c r="F410" s="48"/>
      <c r="G410" s="51"/>
      <c r="H410" s="49">
        <f t="shared" ref="H410" si="65">E410+F410+G410</f>
        <v>4983214.798649611</v>
      </c>
      <c r="I410" s="27"/>
      <c r="J410" s="48">
        <f>M333</f>
        <v>236702.70293585651</v>
      </c>
      <c r="K410" s="48">
        <f>Z410</f>
        <v>49832.147986496107</v>
      </c>
      <c r="L410" s="51"/>
      <c r="M410" s="49">
        <f t="shared" ref="M410" si="66">J410+K410-L410</f>
        <v>286534.85092235263</v>
      </c>
      <c r="N410" s="25">
        <f t="shared" ref="N410" si="67">H410-M410</f>
        <v>4696679.9477272583</v>
      </c>
      <c r="P410" s="59">
        <v>14.1</v>
      </c>
      <c r="Q410" s="28">
        <v>1706</v>
      </c>
      <c r="R410" s="21" t="s">
        <v>52</v>
      </c>
      <c r="S410" s="69">
        <f>E410</f>
        <v>4983214.798649611</v>
      </c>
      <c r="T410" s="83"/>
      <c r="U410" s="69">
        <f t="shared" ref="U410" si="68">S410-T410</f>
        <v>4983214.798649611</v>
      </c>
      <c r="V410" s="69"/>
      <c r="W410" s="69">
        <f t="shared" ref="W410" si="69">U410+(V410/2)</f>
        <v>4983214.798649611</v>
      </c>
      <c r="X410" s="84">
        <v>100</v>
      </c>
      <c r="Y410" s="85">
        <f t="shared" ref="Y410:Y414" si="70">1/X410</f>
        <v>0.01</v>
      </c>
      <c r="Z410" s="69">
        <f>W410*Y410</f>
        <v>49832.147986496107</v>
      </c>
    </row>
    <row r="411" spans="2:26">
      <c r="B411" s="59">
        <v>1</v>
      </c>
      <c r="C411" s="20">
        <v>1708</v>
      </c>
      <c r="D411" s="21" t="s">
        <v>51</v>
      </c>
      <c r="E411" s="48"/>
      <c r="F411" s="48"/>
      <c r="G411" s="51"/>
      <c r="H411" s="49"/>
      <c r="I411" s="27"/>
      <c r="J411" s="48"/>
      <c r="K411" s="48"/>
      <c r="L411" s="51"/>
      <c r="M411" s="49"/>
      <c r="N411" s="25"/>
      <c r="P411" s="59">
        <v>1</v>
      </c>
      <c r="Q411" s="20">
        <v>1708</v>
      </c>
      <c r="R411" s="21" t="s">
        <v>51</v>
      </c>
      <c r="S411" s="69"/>
      <c r="T411" s="83"/>
      <c r="U411" s="69"/>
      <c r="V411" s="69"/>
      <c r="W411" s="69"/>
      <c r="X411" s="84"/>
      <c r="Y411" s="85"/>
      <c r="Z411" s="86"/>
    </row>
    <row r="412" spans="2:26" ht="15" customHeight="1">
      <c r="B412" s="59">
        <v>47</v>
      </c>
      <c r="C412" s="20">
        <v>1715</v>
      </c>
      <c r="D412" s="21" t="s">
        <v>53</v>
      </c>
      <c r="E412" s="48"/>
      <c r="F412" s="48"/>
      <c r="G412" s="51"/>
      <c r="H412" s="49"/>
      <c r="I412" s="27"/>
      <c r="J412" s="48"/>
      <c r="K412" s="48"/>
      <c r="L412" s="51"/>
      <c r="M412" s="49"/>
      <c r="N412" s="25"/>
      <c r="P412" s="59">
        <v>47</v>
      </c>
      <c r="Q412" s="20">
        <v>1715</v>
      </c>
      <c r="R412" s="21" t="s">
        <v>53</v>
      </c>
      <c r="S412" s="69"/>
      <c r="T412" s="83"/>
      <c r="U412" s="69"/>
      <c r="V412" s="69"/>
      <c r="W412" s="69"/>
      <c r="X412" s="84"/>
      <c r="Y412" s="85"/>
      <c r="Z412" s="86"/>
    </row>
    <row r="413" spans="2:26">
      <c r="B413" s="59">
        <v>47</v>
      </c>
      <c r="C413" s="20">
        <v>1720</v>
      </c>
      <c r="D413" s="21" t="s">
        <v>54</v>
      </c>
      <c r="E413" s="48">
        <f>H336</f>
        <v>83460939.724783093</v>
      </c>
      <c r="F413" s="48"/>
      <c r="G413" s="51"/>
      <c r="H413" s="49">
        <f t="shared" ref="H413:H414" si="71">E413+F413+G413</f>
        <v>83460939.724783093</v>
      </c>
      <c r="I413" s="27"/>
      <c r="J413" s="48">
        <f>M336</f>
        <v>4404882.9299191078</v>
      </c>
      <c r="K413" s="48">
        <f>Z413</f>
        <v>927343.77471981221</v>
      </c>
      <c r="L413" s="51"/>
      <c r="M413" s="49">
        <f t="shared" ref="M413:M414" si="72">J413+K413-L413</f>
        <v>5332226.7046389198</v>
      </c>
      <c r="N413" s="25">
        <f t="shared" ref="N413:N414" si="73">H413-M413</f>
        <v>78128713.020144179</v>
      </c>
      <c r="P413" s="59">
        <v>47</v>
      </c>
      <c r="Q413" s="20">
        <v>1720</v>
      </c>
      <c r="R413" s="21" t="s">
        <v>54</v>
      </c>
      <c r="S413" s="69">
        <f>E413</f>
        <v>83460939.724783093</v>
      </c>
      <c r="T413" s="83"/>
      <c r="U413" s="69">
        <f t="shared" ref="U413:U414" si="74">S413-T413</f>
        <v>83460939.724783093</v>
      </c>
      <c r="V413" s="69"/>
      <c r="W413" s="69">
        <f t="shared" ref="W413:W414" si="75">U413+(V413/2)</f>
        <v>83460939.724783093</v>
      </c>
      <c r="X413" s="84">
        <v>90</v>
      </c>
      <c r="Y413" s="85">
        <f t="shared" si="70"/>
        <v>1.1111111111111112E-2</v>
      </c>
      <c r="Z413" s="69">
        <f>W413*Y413</f>
        <v>927343.77471981221</v>
      </c>
    </row>
    <row r="414" spans="2:26">
      <c r="B414" s="59">
        <v>47</v>
      </c>
      <c r="C414" s="20">
        <v>1730</v>
      </c>
      <c r="D414" s="21" t="s">
        <v>55</v>
      </c>
      <c r="E414" s="48">
        <f>H337</f>
        <v>23257643.826567292</v>
      </c>
      <c r="F414" s="48"/>
      <c r="G414" s="51"/>
      <c r="H414" s="49">
        <f t="shared" si="71"/>
        <v>23257643.826567292</v>
      </c>
      <c r="I414" s="27"/>
      <c r="J414" s="48">
        <f>M337</f>
        <v>1699863.5703703645</v>
      </c>
      <c r="K414" s="48">
        <f>Z414</f>
        <v>357866.01481481356</v>
      </c>
      <c r="L414" s="51"/>
      <c r="M414" s="49">
        <f t="shared" si="72"/>
        <v>2057729.5851851781</v>
      </c>
      <c r="N414" s="25">
        <f t="shared" si="73"/>
        <v>21199914.241382115</v>
      </c>
      <c r="P414" s="59">
        <v>47</v>
      </c>
      <c r="Q414" s="20">
        <v>1730</v>
      </c>
      <c r="R414" s="21" t="s">
        <v>55</v>
      </c>
      <c r="S414" s="69">
        <f>E414</f>
        <v>23257643.826567292</v>
      </c>
      <c r="T414" s="83"/>
      <c r="U414" s="69">
        <f t="shared" si="74"/>
        <v>23257643.826567292</v>
      </c>
      <c r="V414" s="69">
        <f>F414</f>
        <v>0</v>
      </c>
      <c r="W414" s="69">
        <f t="shared" si="75"/>
        <v>23257643.826567292</v>
      </c>
      <c r="X414" s="84">
        <v>64.989808653952579</v>
      </c>
      <c r="Y414" s="85">
        <f t="shared" si="70"/>
        <v>1.5387027915786632E-2</v>
      </c>
      <c r="Z414" s="69">
        <f>W414*Y414</f>
        <v>357866.01481481356</v>
      </c>
    </row>
    <row r="415" spans="2:26" ht="15" customHeight="1">
      <c r="B415" s="59">
        <v>47</v>
      </c>
      <c r="C415" s="20">
        <v>1735</v>
      </c>
      <c r="D415" s="21" t="s">
        <v>56</v>
      </c>
      <c r="E415" s="48"/>
      <c r="F415" s="48"/>
      <c r="G415" s="51"/>
      <c r="H415" s="49"/>
      <c r="I415" s="27"/>
      <c r="J415" s="48"/>
      <c r="K415" s="48"/>
      <c r="L415" s="51"/>
      <c r="M415" s="49"/>
      <c r="N415" s="25"/>
      <c r="P415" s="59">
        <v>47</v>
      </c>
      <c r="Q415" s="20">
        <v>1735</v>
      </c>
      <c r="R415" s="21" t="s">
        <v>56</v>
      </c>
      <c r="S415" s="69"/>
      <c r="T415" s="83"/>
      <c r="U415" s="69"/>
      <c r="V415" s="69"/>
      <c r="W415" s="69"/>
      <c r="X415" s="84"/>
      <c r="Y415" s="85"/>
      <c r="Z415" s="86"/>
    </row>
    <row r="416" spans="2:26" ht="15" customHeight="1">
      <c r="B416" s="59">
        <v>47</v>
      </c>
      <c r="C416" s="20">
        <v>1740</v>
      </c>
      <c r="D416" s="21" t="s">
        <v>57</v>
      </c>
      <c r="E416" s="48"/>
      <c r="F416" s="48"/>
      <c r="G416" s="51"/>
      <c r="H416" s="49"/>
      <c r="I416" s="27"/>
      <c r="J416" s="48"/>
      <c r="K416" s="48"/>
      <c r="L416" s="51"/>
      <c r="M416" s="49"/>
      <c r="N416" s="25"/>
      <c r="P416" s="59">
        <v>47</v>
      </c>
      <c r="Q416" s="20">
        <v>1740</v>
      </c>
      <c r="R416" s="21" t="s">
        <v>57</v>
      </c>
      <c r="S416" s="69"/>
      <c r="T416" s="83"/>
      <c r="U416" s="69"/>
      <c r="V416" s="69"/>
      <c r="W416" s="69"/>
      <c r="X416" s="84"/>
      <c r="Y416" s="85"/>
      <c r="Z416" s="86"/>
    </row>
    <row r="417" spans="2:26">
      <c r="B417" s="59">
        <v>17</v>
      </c>
      <c r="C417" s="20">
        <v>1745</v>
      </c>
      <c r="D417" s="21" t="s">
        <v>58</v>
      </c>
      <c r="E417" s="48"/>
      <c r="F417" s="48"/>
      <c r="G417" s="51"/>
      <c r="H417" s="49"/>
      <c r="I417" s="27"/>
      <c r="J417" s="48"/>
      <c r="K417" s="48"/>
      <c r="L417" s="51"/>
      <c r="M417" s="49"/>
      <c r="N417" s="25"/>
      <c r="P417" s="59">
        <v>17</v>
      </c>
      <c r="Q417" s="20">
        <v>1745</v>
      </c>
      <c r="R417" s="21" t="s">
        <v>58</v>
      </c>
      <c r="S417" s="69"/>
      <c r="T417" s="83"/>
      <c r="U417" s="69"/>
      <c r="V417" s="69"/>
      <c r="W417" s="69"/>
      <c r="X417" s="84"/>
      <c r="Y417" s="85"/>
      <c r="Z417" s="86"/>
    </row>
    <row r="418" spans="2:26" ht="15" hidden="1" customHeight="1" outlineLevel="1">
      <c r="B418" s="19">
        <v>47</v>
      </c>
      <c r="C418" s="20">
        <v>1830</v>
      </c>
      <c r="D418" s="21" t="s">
        <v>59</v>
      </c>
      <c r="E418" s="48"/>
      <c r="F418" s="48"/>
      <c r="G418" s="51"/>
      <c r="H418" s="49"/>
      <c r="I418" s="27"/>
      <c r="J418" s="48"/>
      <c r="K418" s="48"/>
      <c r="L418" s="51"/>
      <c r="M418" s="49"/>
      <c r="N418" s="25"/>
      <c r="P418" s="59">
        <v>47</v>
      </c>
      <c r="Q418" s="20">
        <v>1830</v>
      </c>
      <c r="R418" s="21" t="s">
        <v>59</v>
      </c>
      <c r="S418" s="62"/>
      <c r="T418" s="78"/>
      <c r="U418" s="62"/>
      <c r="V418" s="62"/>
      <c r="W418" s="62"/>
      <c r="X418" s="81"/>
      <c r="Y418" s="80"/>
      <c r="Z418" s="79"/>
    </row>
    <row r="419" spans="2:26" ht="14.25" hidden="1" outlineLevel="1">
      <c r="B419" s="19">
        <v>47</v>
      </c>
      <c r="C419" s="20">
        <v>1835</v>
      </c>
      <c r="D419" s="21" t="s">
        <v>60</v>
      </c>
      <c r="E419" s="48"/>
      <c r="F419" s="48"/>
      <c r="G419" s="51"/>
      <c r="H419" s="49"/>
      <c r="I419" s="27"/>
      <c r="J419" s="48"/>
      <c r="K419" s="48"/>
      <c r="L419" s="51"/>
      <c r="M419" s="49"/>
      <c r="N419" s="25"/>
      <c r="P419" s="59">
        <v>47</v>
      </c>
      <c r="Q419" s="20">
        <v>1835</v>
      </c>
      <c r="R419" s="21" t="s">
        <v>60</v>
      </c>
      <c r="S419" s="62"/>
      <c r="T419" s="78"/>
      <c r="U419" s="62"/>
      <c r="V419" s="62"/>
      <c r="W419" s="62"/>
      <c r="X419" s="81"/>
      <c r="Y419" s="80"/>
      <c r="Z419" s="79"/>
    </row>
    <row r="420" spans="2:26" ht="15" hidden="1" customHeight="1" outlineLevel="1">
      <c r="B420" s="19" t="s">
        <v>49</v>
      </c>
      <c r="C420" s="20">
        <v>1905</v>
      </c>
      <c r="D420" s="21" t="s">
        <v>50</v>
      </c>
      <c r="E420" s="48"/>
      <c r="F420" s="48"/>
      <c r="G420" s="51"/>
      <c r="H420" s="49"/>
      <c r="I420" s="27"/>
      <c r="J420" s="48"/>
      <c r="K420" s="48"/>
      <c r="L420" s="51"/>
      <c r="M420" s="49"/>
      <c r="N420" s="25"/>
      <c r="P420" s="59" t="s">
        <v>49</v>
      </c>
      <c r="Q420" s="20">
        <v>1905</v>
      </c>
      <c r="R420" s="21" t="s">
        <v>50</v>
      </c>
      <c r="S420" s="62"/>
      <c r="T420" s="78"/>
      <c r="U420" s="62"/>
      <c r="V420" s="62"/>
      <c r="W420" s="62"/>
      <c r="X420" s="81"/>
      <c r="Y420" s="80"/>
      <c r="Z420" s="79"/>
    </row>
    <row r="421" spans="2:26" ht="15" hidden="1" customHeight="1" outlineLevel="1">
      <c r="B421" s="19">
        <v>47</v>
      </c>
      <c r="C421" s="20">
        <v>1908</v>
      </c>
      <c r="D421" s="21" t="s">
        <v>61</v>
      </c>
      <c r="E421" s="48"/>
      <c r="F421" s="48"/>
      <c r="G421" s="51"/>
      <c r="H421" s="49"/>
      <c r="I421" s="27"/>
      <c r="J421" s="48"/>
      <c r="K421" s="48"/>
      <c r="L421" s="51"/>
      <c r="M421" s="49"/>
      <c r="N421" s="25"/>
      <c r="P421" s="59">
        <v>47</v>
      </c>
      <c r="Q421" s="20">
        <v>1908</v>
      </c>
      <c r="R421" s="21" t="s">
        <v>61</v>
      </c>
      <c r="S421" s="62"/>
      <c r="T421" s="78"/>
      <c r="U421" s="62"/>
      <c r="V421" s="62"/>
      <c r="W421" s="62"/>
      <c r="X421" s="81"/>
      <c r="Y421" s="80"/>
      <c r="Z421" s="79"/>
    </row>
    <row r="422" spans="2:26" ht="15" hidden="1" customHeight="1" outlineLevel="1">
      <c r="B422" s="19">
        <v>13</v>
      </c>
      <c r="C422" s="20">
        <v>1910</v>
      </c>
      <c r="D422" s="21" t="s">
        <v>62</v>
      </c>
      <c r="E422" s="48"/>
      <c r="F422" s="48"/>
      <c r="G422" s="51"/>
      <c r="H422" s="49"/>
      <c r="I422" s="27"/>
      <c r="J422" s="48"/>
      <c r="K422" s="48"/>
      <c r="L422" s="51"/>
      <c r="M422" s="49"/>
      <c r="N422" s="25"/>
      <c r="P422" s="59">
        <v>13</v>
      </c>
      <c r="Q422" s="20">
        <v>1910</v>
      </c>
      <c r="R422" s="21" t="s">
        <v>62</v>
      </c>
      <c r="S422" s="62"/>
      <c r="T422" s="78"/>
      <c r="U422" s="62"/>
      <c r="V422" s="62"/>
      <c r="W422" s="62"/>
      <c r="X422" s="81"/>
      <c r="Y422" s="80"/>
      <c r="Z422" s="79"/>
    </row>
    <row r="423" spans="2:26" ht="15" hidden="1" customHeight="1" outlineLevel="1">
      <c r="B423" s="19">
        <v>8</v>
      </c>
      <c r="C423" s="20">
        <v>1915</v>
      </c>
      <c r="D423" s="21" t="s">
        <v>63</v>
      </c>
      <c r="E423" s="48"/>
      <c r="F423" s="48"/>
      <c r="G423" s="51"/>
      <c r="H423" s="49"/>
      <c r="I423" s="27"/>
      <c r="J423" s="48"/>
      <c r="K423" s="48"/>
      <c r="L423" s="51"/>
      <c r="M423" s="49"/>
      <c r="N423" s="25"/>
      <c r="P423" s="59">
        <v>8</v>
      </c>
      <c r="Q423" s="20">
        <v>1915</v>
      </c>
      <c r="R423" s="21" t="s">
        <v>63</v>
      </c>
      <c r="S423" s="62"/>
      <c r="T423" s="78"/>
      <c r="U423" s="62"/>
      <c r="V423" s="62"/>
      <c r="W423" s="62"/>
      <c r="X423" s="81"/>
      <c r="Y423" s="80"/>
      <c r="Z423" s="79"/>
    </row>
    <row r="424" spans="2:26" ht="15" hidden="1" customHeight="1" outlineLevel="1">
      <c r="B424" s="19">
        <v>10</v>
      </c>
      <c r="C424" s="20">
        <v>1920</v>
      </c>
      <c r="D424" s="21" t="s">
        <v>64</v>
      </c>
      <c r="E424" s="48"/>
      <c r="F424" s="48"/>
      <c r="G424" s="51"/>
      <c r="H424" s="49"/>
      <c r="I424" s="27"/>
      <c r="J424" s="48"/>
      <c r="K424" s="48"/>
      <c r="L424" s="51"/>
      <c r="M424" s="49"/>
      <c r="N424" s="25"/>
      <c r="P424" s="59">
        <v>10</v>
      </c>
      <c r="Q424" s="20">
        <v>1920</v>
      </c>
      <c r="R424" s="21" t="s">
        <v>64</v>
      </c>
      <c r="S424" s="62"/>
      <c r="T424" s="78"/>
      <c r="U424" s="62"/>
      <c r="V424" s="62"/>
      <c r="W424" s="62"/>
      <c r="X424" s="81"/>
      <c r="Y424" s="80"/>
      <c r="Z424" s="79"/>
    </row>
    <row r="425" spans="2:26" ht="15" hidden="1" customHeight="1" outlineLevel="1">
      <c r="B425" s="19">
        <v>50</v>
      </c>
      <c r="C425" s="28">
        <v>1925</v>
      </c>
      <c r="D425" s="21" t="s">
        <v>65</v>
      </c>
      <c r="E425" s="48"/>
      <c r="F425" s="48"/>
      <c r="G425" s="51"/>
      <c r="H425" s="49"/>
      <c r="I425" s="27"/>
      <c r="J425" s="48"/>
      <c r="K425" s="48"/>
      <c r="L425" s="51"/>
      <c r="M425" s="49"/>
      <c r="N425" s="25"/>
      <c r="P425" s="59">
        <v>50</v>
      </c>
      <c r="Q425" s="28">
        <v>1925</v>
      </c>
      <c r="R425" s="21" t="s">
        <v>65</v>
      </c>
      <c r="S425" s="62"/>
      <c r="T425" s="78"/>
      <c r="U425" s="62"/>
      <c r="V425" s="62"/>
      <c r="W425" s="62"/>
      <c r="X425" s="81"/>
      <c r="Y425" s="80"/>
      <c r="Z425" s="79"/>
    </row>
    <row r="426" spans="2:26" ht="15" hidden="1" customHeight="1" outlineLevel="1">
      <c r="B426" s="19">
        <v>10</v>
      </c>
      <c r="C426" s="20">
        <v>1930</v>
      </c>
      <c r="D426" s="21" t="s">
        <v>66</v>
      </c>
      <c r="E426" s="48"/>
      <c r="F426" s="48"/>
      <c r="G426" s="51"/>
      <c r="H426" s="49"/>
      <c r="I426" s="27"/>
      <c r="J426" s="48"/>
      <c r="K426" s="48"/>
      <c r="L426" s="51"/>
      <c r="M426" s="49"/>
      <c r="N426" s="25"/>
      <c r="P426" s="59">
        <v>10</v>
      </c>
      <c r="Q426" s="20">
        <v>1930</v>
      </c>
      <c r="R426" s="21" t="s">
        <v>66</v>
      </c>
      <c r="S426" s="62"/>
      <c r="T426" s="78"/>
      <c r="U426" s="62"/>
      <c r="V426" s="62"/>
      <c r="W426" s="62"/>
      <c r="X426" s="81"/>
      <c r="Y426" s="80"/>
      <c r="Z426" s="79"/>
    </row>
    <row r="427" spans="2:26" ht="15" hidden="1" customHeight="1" outlineLevel="1">
      <c r="B427" s="19">
        <v>8</v>
      </c>
      <c r="C427" s="20">
        <v>1935</v>
      </c>
      <c r="D427" s="21" t="s">
        <v>67</v>
      </c>
      <c r="E427" s="48"/>
      <c r="F427" s="48"/>
      <c r="G427" s="51"/>
      <c r="H427" s="49"/>
      <c r="I427" s="27"/>
      <c r="J427" s="48"/>
      <c r="K427" s="48"/>
      <c r="L427" s="51"/>
      <c r="M427" s="49"/>
      <c r="N427" s="25"/>
      <c r="P427" s="59">
        <v>8</v>
      </c>
      <c r="Q427" s="20">
        <v>1935</v>
      </c>
      <c r="R427" s="21" t="s">
        <v>67</v>
      </c>
      <c r="S427" s="62"/>
      <c r="T427" s="78"/>
      <c r="U427" s="62"/>
      <c r="V427" s="62"/>
      <c r="W427" s="62"/>
      <c r="X427" s="81"/>
      <c r="Y427" s="80"/>
      <c r="Z427" s="79"/>
    </row>
    <row r="428" spans="2:26" ht="15" hidden="1" customHeight="1" outlineLevel="1">
      <c r="B428" s="19">
        <v>8</v>
      </c>
      <c r="C428" s="20">
        <v>1940</v>
      </c>
      <c r="D428" s="21" t="s">
        <v>68</v>
      </c>
      <c r="E428" s="48"/>
      <c r="F428" s="48"/>
      <c r="G428" s="51"/>
      <c r="H428" s="49"/>
      <c r="I428" s="27"/>
      <c r="J428" s="48"/>
      <c r="K428" s="48"/>
      <c r="L428" s="51"/>
      <c r="M428" s="49"/>
      <c r="N428" s="25"/>
      <c r="P428" s="59">
        <v>8</v>
      </c>
      <c r="Q428" s="20">
        <v>1940</v>
      </c>
      <c r="R428" s="21" t="s">
        <v>68</v>
      </c>
      <c r="S428" s="62"/>
      <c r="T428" s="78"/>
      <c r="U428" s="62"/>
      <c r="V428" s="62"/>
      <c r="W428" s="62"/>
      <c r="X428" s="81"/>
      <c r="Y428" s="80"/>
      <c r="Z428" s="79"/>
    </row>
    <row r="429" spans="2:26" ht="15" hidden="1" customHeight="1" outlineLevel="1">
      <c r="B429" s="19">
        <v>8</v>
      </c>
      <c r="C429" s="20">
        <v>1945</v>
      </c>
      <c r="D429" s="21" t="s">
        <v>69</v>
      </c>
      <c r="E429" s="48"/>
      <c r="F429" s="48"/>
      <c r="G429" s="51"/>
      <c r="H429" s="49"/>
      <c r="I429" s="27"/>
      <c r="J429" s="48"/>
      <c r="K429" s="48"/>
      <c r="L429" s="51"/>
      <c r="M429" s="49"/>
      <c r="N429" s="25"/>
      <c r="P429" s="59">
        <v>8</v>
      </c>
      <c r="Q429" s="20">
        <v>1945</v>
      </c>
      <c r="R429" s="21" t="s">
        <v>69</v>
      </c>
      <c r="S429" s="62"/>
      <c r="T429" s="78"/>
      <c r="U429" s="62"/>
      <c r="V429" s="62"/>
      <c r="W429" s="62"/>
      <c r="X429" s="81"/>
      <c r="Y429" s="80"/>
      <c r="Z429" s="79"/>
    </row>
    <row r="430" spans="2:26" ht="15" hidden="1" customHeight="1" outlineLevel="1">
      <c r="B430" s="19">
        <v>8</v>
      </c>
      <c r="C430" s="20">
        <v>1950</v>
      </c>
      <c r="D430" s="21" t="s">
        <v>70</v>
      </c>
      <c r="E430" s="48"/>
      <c r="F430" s="48"/>
      <c r="G430" s="51"/>
      <c r="H430" s="49"/>
      <c r="I430" s="27"/>
      <c r="J430" s="48"/>
      <c r="K430" s="48"/>
      <c r="L430" s="51"/>
      <c r="M430" s="49"/>
      <c r="N430" s="25"/>
      <c r="P430" s="59">
        <v>8</v>
      </c>
      <c r="Q430" s="20">
        <v>1950</v>
      </c>
      <c r="R430" s="21" t="s">
        <v>70</v>
      </c>
      <c r="S430" s="62"/>
      <c r="T430" s="78"/>
      <c r="U430" s="62"/>
      <c r="V430" s="62"/>
      <c r="W430" s="62"/>
      <c r="X430" s="81"/>
      <c r="Y430" s="80"/>
      <c r="Z430" s="79"/>
    </row>
    <row r="431" spans="2:26" ht="15" hidden="1" customHeight="1" outlineLevel="1">
      <c r="B431" s="19">
        <v>8</v>
      </c>
      <c r="C431" s="20">
        <v>1955</v>
      </c>
      <c r="D431" s="21" t="s">
        <v>71</v>
      </c>
      <c r="E431" s="48"/>
      <c r="F431" s="48"/>
      <c r="G431" s="51"/>
      <c r="H431" s="49"/>
      <c r="I431" s="27"/>
      <c r="J431" s="48"/>
      <c r="K431" s="48"/>
      <c r="L431" s="51"/>
      <c r="M431" s="49"/>
      <c r="N431" s="25"/>
      <c r="P431" s="59">
        <v>8</v>
      </c>
      <c r="Q431" s="20">
        <v>1955</v>
      </c>
      <c r="R431" s="21" t="s">
        <v>71</v>
      </c>
      <c r="S431" s="62"/>
      <c r="T431" s="78"/>
      <c r="U431" s="62"/>
      <c r="V431" s="62"/>
      <c r="W431" s="62"/>
      <c r="X431" s="81"/>
      <c r="Y431" s="80"/>
      <c r="Z431" s="79"/>
    </row>
    <row r="432" spans="2:26" ht="14.25" hidden="1" outlineLevel="1">
      <c r="B432" s="19">
        <v>8</v>
      </c>
      <c r="C432" s="20">
        <v>1960</v>
      </c>
      <c r="D432" s="21" t="s">
        <v>72</v>
      </c>
      <c r="E432" s="48"/>
      <c r="F432" s="48"/>
      <c r="G432" s="51"/>
      <c r="H432" s="49"/>
      <c r="I432" s="27"/>
      <c r="J432" s="48"/>
      <c r="K432" s="48"/>
      <c r="L432" s="51"/>
      <c r="M432" s="49"/>
      <c r="N432" s="25"/>
      <c r="P432" s="59">
        <v>8</v>
      </c>
      <c r="Q432" s="20">
        <v>1960</v>
      </c>
      <c r="R432" s="21" t="s">
        <v>72</v>
      </c>
      <c r="S432" s="62"/>
      <c r="T432" s="78"/>
      <c r="U432" s="62"/>
      <c r="V432" s="62"/>
      <c r="W432" s="62"/>
      <c r="X432" s="81"/>
      <c r="Y432" s="80"/>
      <c r="Z432" s="79"/>
    </row>
    <row r="433" spans="2:26" ht="25.5" hidden="1" customHeight="1" outlineLevel="1">
      <c r="B433" s="30">
        <v>47</v>
      </c>
      <c r="C433" s="20">
        <v>1970</v>
      </c>
      <c r="D433" s="21" t="s">
        <v>73</v>
      </c>
      <c r="E433" s="48"/>
      <c r="F433" s="48"/>
      <c r="G433" s="51"/>
      <c r="H433" s="49"/>
      <c r="I433" s="27"/>
      <c r="J433" s="48"/>
      <c r="K433" s="48"/>
      <c r="L433" s="51"/>
      <c r="M433" s="49"/>
      <c r="N433" s="25"/>
      <c r="P433" s="72">
        <v>47</v>
      </c>
      <c r="Q433" s="20">
        <v>1970</v>
      </c>
      <c r="R433" s="21" t="s">
        <v>73</v>
      </c>
      <c r="S433" s="62"/>
      <c r="T433" s="78"/>
      <c r="U433" s="62"/>
      <c r="V433" s="62"/>
      <c r="W433" s="62"/>
      <c r="X433" s="81"/>
      <c r="Y433" s="80"/>
      <c r="Z433" s="79"/>
    </row>
    <row r="434" spans="2:26" ht="25.5" hidden="1" customHeight="1" outlineLevel="1">
      <c r="B434" s="19">
        <v>47</v>
      </c>
      <c r="C434" s="20">
        <v>1975</v>
      </c>
      <c r="D434" s="21" t="s">
        <v>74</v>
      </c>
      <c r="E434" s="48"/>
      <c r="F434" s="48"/>
      <c r="G434" s="51"/>
      <c r="H434" s="49"/>
      <c r="I434" s="27"/>
      <c r="J434" s="48"/>
      <c r="K434" s="48"/>
      <c r="L434" s="51"/>
      <c r="M434" s="49"/>
      <c r="N434" s="25"/>
      <c r="P434" s="59">
        <v>47</v>
      </c>
      <c r="Q434" s="20">
        <v>1975</v>
      </c>
      <c r="R434" s="21" t="s">
        <v>74</v>
      </c>
      <c r="S434" s="62"/>
      <c r="T434" s="78"/>
      <c r="U434" s="62"/>
      <c r="V434" s="62"/>
      <c r="W434" s="62"/>
      <c r="X434" s="81"/>
      <c r="Y434" s="80"/>
      <c r="Z434" s="79"/>
    </row>
    <row r="435" spans="2:26" ht="15" hidden="1" customHeight="1" outlineLevel="1">
      <c r="B435" s="19">
        <v>47</v>
      </c>
      <c r="C435" s="20">
        <v>1980</v>
      </c>
      <c r="D435" s="21" t="s">
        <v>75</v>
      </c>
      <c r="E435" s="48"/>
      <c r="F435" s="48"/>
      <c r="G435" s="51"/>
      <c r="H435" s="49"/>
      <c r="I435" s="27"/>
      <c r="J435" s="48"/>
      <c r="K435" s="48"/>
      <c r="L435" s="51"/>
      <c r="M435" s="49"/>
      <c r="N435" s="25"/>
      <c r="P435" s="59">
        <v>47</v>
      </c>
      <c r="Q435" s="20">
        <v>1980</v>
      </c>
      <c r="R435" s="21" t="s">
        <v>75</v>
      </c>
      <c r="S435" s="62"/>
      <c r="T435" s="78"/>
      <c r="U435" s="62"/>
      <c r="V435" s="62"/>
      <c r="W435" s="62"/>
      <c r="X435" s="81"/>
      <c r="Y435" s="80"/>
      <c r="Z435" s="79"/>
    </row>
    <row r="436" spans="2:26" ht="15" hidden="1" customHeight="1" outlineLevel="1">
      <c r="B436" s="19">
        <v>47</v>
      </c>
      <c r="C436" s="20">
        <v>1985</v>
      </c>
      <c r="D436" s="21" t="s">
        <v>76</v>
      </c>
      <c r="E436" s="48"/>
      <c r="F436" s="48"/>
      <c r="G436" s="51"/>
      <c r="H436" s="49"/>
      <c r="I436" s="27"/>
      <c r="J436" s="48"/>
      <c r="K436" s="48"/>
      <c r="L436" s="51"/>
      <c r="M436" s="49"/>
      <c r="N436" s="25"/>
      <c r="P436" s="59">
        <v>47</v>
      </c>
      <c r="Q436" s="20">
        <v>1985</v>
      </c>
      <c r="R436" s="21" t="s">
        <v>76</v>
      </c>
      <c r="S436" s="62"/>
      <c r="T436" s="78"/>
      <c r="U436" s="62"/>
      <c r="V436" s="62"/>
      <c r="W436" s="62"/>
      <c r="X436" s="81"/>
      <c r="Y436" s="80"/>
      <c r="Z436" s="79"/>
    </row>
    <row r="437" spans="2:26" ht="15" hidden="1" customHeight="1" outlineLevel="1">
      <c r="B437" s="30">
        <v>47</v>
      </c>
      <c r="C437" s="20">
        <v>1990</v>
      </c>
      <c r="D437" s="31" t="s">
        <v>77</v>
      </c>
      <c r="E437" s="48"/>
      <c r="F437" s="48"/>
      <c r="G437" s="51"/>
      <c r="H437" s="49"/>
      <c r="I437" s="27"/>
      <c r="J437" s="48"/>
      <c r="K437" s="48"/>
      <c r="L437" s="51"/>
      <c r="M437" s="49"/>
      <c r="N437" s="25"/>
      <c r="P437" s="72">
        <v>47</v>
      </c>
      <c r="Q437" s="20">
        <v>1990</v>
      </c>
      <c r="R437" s="31" t="s">
        <v>77</v>
      </c>
      <c r="S437" s="62"/>
      <c r="T437" s="78"/>
      <c r="U437" s="62"/>
      <c r="V437" s="62"/>
      <c r="W437" s="62"/>
      <c r="X437" s="81"/>
      <c r="Y437" s="80"/>
      <c r="Z437" s="79"/>
    </row>
    <row r="438" spans="2:26" ht="15" hidden="1" customHeight="1" outlineLevel="1">
      <c r="B438" s="19">
        <v>47</v>
      </c>
      <c r="C438" s="20">
        <v>1995</v>
      </c>
      <c r="D438" s="21" t="s">
        <v>78</v>
      </c>
      <c r="E438" s="48"/>
      <c r="F438" s="48"/>
      <c r="G438" s="51"/>
      <c r="H438" s="49"/>
      <c r="I438" s="27"/>
      <c r="J438" s="48"/>
      <c r="K438" s="48"/>
      <c r="L438" s="51"/>
      <c r="M438" s="49"/>
      <c r="N438" s="25"/>
      <c r="P438" s="59">
        <v>47</v>
      </c>
      <c r="Q438" s="20">
        <v>1995</v>
      </c>
      <c r="R438" s="21" t="s">
        <v>78</v>
      </c>
      <c r="S438" s="62"/>
      <c r="T438" s="78"/>
      <c r="U438" s="62"/>
      <c r="V438" s="62"/>
      <c r="W438" s="62"/>
      <c r="X438" s="81"/>
      <c r="Y438" s="80"/>
      <c r="Z438" s="79"/>
    </row>
    <row r="439" spans="2:26" ht="15" hidden="1" customHeight="1" outlineLevel="1">
      <c r="B439" s="19">
        <v>47</v>
      </c>
      <c r="C439" s="20">
        <v>2440</v>
      </c>
      <c r="D439" s="21" t="s">
        <v>79</v>
      </c>
      <c r="E439" s="48"/>
      <c r="F439" s="48"/>
      <c r="G439" s="51"/>
      <c r="H439" s="49"/>
      <c r="J439" s="48"/>
      <c r="K439" s="48"/>
      <c r="L439" s="51"/>
      <c r="M439" s="49"/>
      <c r="N439" s="25"/>
      <c r="P439" s="59">
        <v>47</v>
      </c>
      <c r="Q439" s="20">
        <v>2440</v>
      </c>
      <c r="R439" s="21" t="s">
        <v>79</v>
      </c>
      <c r="S439" s="62"/>
      <c r="T439" s="78"/>
      <c r="U439" s="62"/>
      <c r="V439" s="62"/>
      <c r="W439" s="62"/>
      <c r="X439" s="81"/>
      <c r="Y439" s="80"/>
      <c r="Z439" s="79"/>
    </row>
    <row r="440" spans="2:26" ht="15" collapsed="1">
      <c r="B440" s="32"/>
      <c r="C440" s="33"/>
      <c r="D440" s="34"/>
      <c r="E440" s="34"/>
      <c r="F440" s="34"/>
      <c r="G440" s="58"/>
      <c r="H440" s="49"/>
      <c r="J440" s="34"/>
      <c r="K440" s="48"/>
      <c r="L440" s="51"/>
      <c r="M440" s="49"/>
      <c r="N440" s="25"/>
      <c r="P440" s="32"/>
      <c r="Q440" s="33"/>
      <c r="R440" s="73" t="s">
        <v>80</v>
      </c>
      <c r="S440" s="36">
        <f>SUM(S402:S439)</f>
        <v>111701798.34999999</v>
      </c>
      <c r="T440" s="36">
        <f t="shared" ref="T440:W440" si="76">SUM(T402:T439)</f>
        <v>0</v>
      </c>
      <c r="U440" s="36">
        <f t="shared" si="76"/>
        <v>111701798.34999999</v>
      </c>
      <c r="V440" s="36">
        <f t="shared" si="76"/>
        <v>0</v>
      </c>
      <c r="W440" s="36">
        <f t="shared" si="76"/>
        <v>111701798.34999999</v>
      </c>
      <c r="X440" s="77"/>
      <c r="Y440" s="82"/>
      <c r="Z440" s="36">
        <f t="shared" ref="Z440" si="77">SUM(Z402:Z439)</f>
        <v>1335041.9375211219</v>
      </c>
    </row>
    <row r="441" spans="2:26">
      <c r="B441" s="32"/>
      <c r="C441" s="33"/>
      <c r="D441" s="35" t="s">
        <v>81</v>
      </c>
      <c r="E441" s="36">
        <f>SUM(E402:E440)</f>
        <v>111701798.34999999</v>
      </c>
      <c r="F441" s="36">
        <f>SUM(F402:F440)</f>
        <v>0</v>
      </c>
      <c r="G441" s="36">
        <f>SUM(G402:G440)</f>
        <v>0</v>
      </c>
      <c r="H441" s="36">
        <f>SUM(H402:H440)</f>
        <v>111701798.34999999</v>
      </c>
      <c r="I441" s="35"/>
      <c r="J441" s="36">
        <f>SUM(J402:J440)</f>
        <v>6341449.2032253295</v>
      </c>
      <c r="K441" s="36">
        <f>SUM(K402:K440)</f>
        <v>1335041.9375211219</v>
      </c>
      <c r="L441" s="36">
        <f>SUM(L402:L439)</f>
        <v>0</v>
      </c>
      <c r="M441" s="36">
        <f>SUM(M402:M440)</f>
        <v>7676491.1407464501</v>
      </c>
      <c r="N441" s="25">
        <f>SUM(N402:N440)</f>
        <v>104025307.20925355</v>
      </c>
    </row>
    <row r="442" spans="2:26" ht="38.25">
      <c r="B442" s="32"/>
      <c r="C442" s="33"/>
      <c r="D442" s="37" t="s">
        <v>105</v>
      </c>
      <c r="E442" s="25"/>
      <c r="F442" s="52"/>
      <c r="G442" s="52"/>
      <c r="H442" s="49"/>
      <c r="I442" s="26"/>
      <c r="J442" s="52"/>
      <c r="K442" s="52"/>
      <c r="L442" s="52"/>
      <c r="M442" s="49">
        <f>J442+K442+L442</f>
        <v>0</v>
      </c>
      <c r="N442" s="25">
        <f>H442-M442</f>
        <v>0</v>
      </c>
    </row>
    <row r="443" spans="2:26" ht="25.5">
      <c r="B443" s="32"/>
      <c r="C443" s="33"/>
      <c r="D443" s="38" t="s">
        <v>106</v>
      </c>
      <c r="E443" s="25"/>
      <c r="F443" s="52"/>
      <c r="G443" s="52"/>
      <c r="H443" s="49"/>
      <c r="I443" s="26"/>
      <c r="J443" s="52"/>
      <c r="K443" s="52"/>
      <c r="L443" s="52"/>
      <c r="M443" s="49">
        <f>J443+K443+L443</f>
        <v>0</v>
      </c>
      <c r="N443" s="25">
        <f>H443-M443</f>
        <v>0</v>
      </c>
    </row>
    <row r="444" spans="2:26">
      <c r="B444" s="32"/>
      <c r="C444" s="33"/>
      <c r="D444" s="35" t="s">
        <v>84</v>
      </c>
      <c r="E444" s="36">
        <f>SUM(E441:E443)</f>
        <v>111701798.34999999</v>
      </c>
      <c r="F444" s="36">
        <f t="shared" ref="F444:G444" si="78">SUM(F441:F443)</f>
        <v>0</v>
      </c>
      <c r="G444" s="36">
        <f t="shared" si="78"/>
        <v>0</v>
      </c>
      <c r="H444" s="36">
        <f>SUM(H441:H443)</f>
        <v>111701798.34999999</v>
      </c>
      <c r="I444" s="35"/>
      <c r="J444" s="36">
        <f>SUM(J441:J443)</f>
        <v>6341449.2032253295</v>
      </c>
      <c r="K444" s="36">
        <f t="shared" ref="K444:L444" si="79">SUM(K441:K443)</f>
        <v>1335041.9375211219</v>
      </c>
      <c r="L444" s="36">
        <f t="shared" si="79"/>
        <v>0</v>
      </c>
      <c r="M444" s="36">
        <f>SUM(M441:M443)</f>
        <v>7676491.1407464501</v>
      </c>
      <c r="N444" s="25">
        <f>H444-M444</f>
        <v>104025307.20925355</v>
      </c>
    </row>
    <row r="445" spans="2:26" ht="14.25">
      <c r="B445" s="32"/>
      <c r="C445" s="33"/>
      <c r="D445" s="97" t="s">
        <v>85</v>
      </c>
      <c r="E445" s="98"/>
      <c r="F445" s="98"/>
      <c r="G445" s="98"/>
      <c r="H445" s="98"/>
      <c r="I445" s="98"/>
      <c r="J445" s="99"/>
      <c r="K445" s="52"/>
      <c r="L445" s="26"/>
      <c r="M445" s="39"/>
      <c r="N445" s="26"/>
    </row>
    <row r="446" spans="2:26" ht="14.25">
      <c r="B446" s="32"/>
      <c r="C446" s="33"/>
      <c r="D446" s="89" t="s">
        <v>80</v>
      </c>
      <c r="E446" s="90"/>
      <c r="F446" s="90"/>
      <c r="G446" s="90"/>
      <c r="H446" s="90"/>
      <c r="I446" s="90"/>
      <c r="J446" s="91"/>
      <c r="K446" s="35">
        <f>K444+K445</f>
        <v>1335041.9375211219</v>
      </c>
      <c r="M446" s="39"/>
      <c r="N446" s="26"/>
    </row>
    <row r="448" spans="2:26">
      <c r="E448" s="40"/>
      <c r="J448" s="3" t="s">
        <v>86</v>
      </c>
    </row>
    <row r="449" spans="2:14" ht="14.25">
      <c r="B449" s="32">
        <v>10</v>
      </c>
      <c r="C449" s="33"/>
      <c r="D449" s="34" t="s">
        <v>87</v>
      </c>
      <c r="E449" s="29"/>
      <c r="J449" s="3" t="s">
        <v>87</v>
      </c>
      <c r="L449" s="67"/>
    </row>
    <row r="450" spans="2:14" ht="14.25">
      <c r="B450" s="32">
        <v>8</v>
      </c>
      <c r="C450" s="33"/>
      <c r="D450" s="34" t="s">
        <v>67</v>
      </c>
      <c r="E450" s="41"/>
      <c r="J450" s="3" t="s">
        <v>67</v>
      </c>
      <c r="L450" s="68"/>
    </row>
    <row r="451" spans="2:14" ht="14.25">
      <c r="J451" s="4" t="s">
        <v>88</v>
      </c>
      <c r="L451" s="65">
        <f>K446-L449-L450</f>
        <v>1335041.9375211219</v>
      </c>
      <c r="M451" s="26"/>
    </row>
    <row r="453" spans="2:14">
      <c r="B453" s="43" t="s">
        <v>89</v>
      </c>
    </row>
    <row r="454" spans="2:14">
      <c r="E454" s="26"/>
      <c r="J454" s="26"/>
    </row>
    <row r="455" spans="2:14">
      <c r="B455" s="44">
        <v>1</v>
      </c>
      <c r="C455" s="87" t="s">
        <v>90</v>
      </c>
      <c r="D455" s="87"/>
      <c r="E455" s="87"/>
      <c r="F455" s="87"/>
      <c r="G455" s="87"/>
      <c r="H455" s="87"/>
      <c r="I455" s="87"/>
      <c r="J455" s="87"/>
      <c r="K455" s="87"/>
      <c r="L455" s="87"/>
      <c r="M455" s="87"/>
      <c r="N455" s="87"/>
    </row>
    <row r="456" spans="2:14">
      <c r="B456" s="44"/>
      <c r="C456" s="87"/>
      <c r="D456" s="87"/>
      <c r="E456" s="87"/>
      <c r="F456" s="87"/>
      <c r="G456" s="87"/>
      <c r="H456" s="87"/>
      <c r="I456" s="87"/>
      <c r="J456" s="87"/>
      <c r="K456" s="87"/>
      <c r="L456" s="87"/>
      <c r="M456" s="87"/>
      <c r="N456" s="87"/>
    </row>
    <row r="457" spans="2:14">
      <c r="B457" s="44"/>
      <c r="C457" s="45"/>
      <c r="D457" s="46"/>
      <c r="E457" s="46"/>
      <c r="F457" s="46"/>
      <c r="G457" s="46"/>
      <c r="H457" s="46"/>
      <c r="I457" s="46"/>
      <c r="J457" s="46"/>
      <c r="K457" s="46"/>
      <c r="L457" s="46"/>
      <c r="M457" s="46"/>
      <c r="N457" s="46"/>
    </row>
    <row r="458" spans="2:14">
      <c r="B458" s="44">
        <v>2</v>
      </c>
      <c r="C458" s="87" t="s">
        <v>91</v>
      </c>
      <c r="D458" s="87"/>
      <c r="E458" s="87"/>
      <c r="F458" s="87"/>
      <c r="G458" s="87"/>
      <c r="H458" s="87"/>
      <c r="I458" s="87"/>
      <c r="J458" s="87"/>
      <c r="K458" s="87"/>
      <c r="L458" s="87"/>
      <c r="M458" s="87"/>
      <c r="N458" s="87"/>
    </row>
    <row r="459" spans="2:14">
      <c r="B459" s="44"/>
      <c r="C459" s="87"/>
      <c r="D459" s="87"/>
      <c r="E459" s="87"/>
      <c r="F459" s="87"/>
      <c r="G459" s="87"/>
      <c r="H459" s="87"/>
      <c r="I459" s="87"/>
      <c r="J459" s="87"/>
      <c r="K459" s="87"/>
      <c r="L459" s="87"/>
      <c r="M459" s="87"/>
      <c r="N459" s="87"/>
    </row>
    <row r="460" spans="2:14">
      <c r="B460" s="44"/>
      <c r="C460" s="45"/>
      <c r="D460" s="46"/>
      <c r="E460" s="46"/>
      <c r="F460" s="46"/>
      <c r="G460" s="46"/>
      <c r="H460" s="46"/>
      <c r="I460" s="46"/>
      <c r="J460" s="46"/>
      <c r="K460" s="46"/>
      <c r="L460" s="46"/>
      <c r="M460" s="46"/>
      <c r="N460" s="46"/>
    </row>
    <row r="461" spans="2:14">
      <c r="B461" s="44">
        <v>3</v>
      </c>
      <c r="C461" s="87" t="s">
        <v>92</v>
      </c>
      <c r="D461" s="87"/>
      <c r="E461" s="87"/>
      <c r="F461" s="87"/>
      <c r="G461" s="87"/>
      <c r="H461" s="87"/>
      <c r="I461" s="87"/>
      <c r="J461" s="87"/>
      <c r="K461" s="87"/>
      <c r="L461" s="87"/>
      <c r="M461" s="87"/>
      <c r="N461" s="87"/>
    </row>
    <row r="462" spans="2:14">
      <c r="B462" s="44"/>
      <c r="C462" s="45"/>
      <c r="D462" s="46"/>
      <c r="E462" s="46"/>
      <c r="F462" s="46"/>
      <c r="G462" s="46"/>
      <c r="H462" s="46"/>
      <c r="I462" s="46"/>
      <c r="J462" s="46"/>
      <c r="K462" s="46"/>
      <c r="L462" s="46"/>
      <c r="M462" s="46"/>
      <c r="N462" s="46"/>
    </row>
    <row r="463" spans="2:14">
      <c r="B463" s="44">
        <v>4</v>
      </c>
      <c r="C463" s="47" t="s">
        <v>93</v>
      </c>
      <c r="D463" s="46"/>
      <c r="E463" s="46"/>
      <c r="F463" s="46"/>
      <c r="G463" s="46"/>
      <c r="H463" s="46"/>
      <c r="I463" s="46"/>
      <c r="J463" s="46"/>
      <c r="K463" s="46"/>
      <c r="L463" s="46"/>
      <c r="M463" s="46"/>
      <c r="N463" s="46"/>
    </row>
    <row r="464" spans="2:14">
      <c r="B464" s="44"/>
      <c r="C464" s="45"/>
      <c r="D464" s="46"/>
      <c r="E464" s="46"/>
      <c r="F464" s="46"/>
      <c r="G464" s="46"/>
      <c r="H464" s="46"/>
      <c r="I464" s="46"/>
      <c r="J464" s="46"/>
      <c r="K464" s="46"/>
      <c r="L464" s="46"/>
      <c r="M464" s="46"/>
      <c r="N464" s="46"/>
    </row>
    <row r="465" spans="2:14">
      <c r="B465" s="44">
        <v>5</v>
      </c>
      <c r="C465" s="47" t="s">
        <v>94</v>
      </c>
      <c r="D465" s="46"/>
      <c r="E465" s="46"/>
      <c r="F465" s="46"/>
      <c r="G465" s="46"/>
      <c r="H465" s="46"/>
      <c r="I465" s="46"/>
      <c r="J465" s="46"/>
      <c r="K465" s="46"/>
      <c r="L465" s="46"/>
      <c r="M465" s="46"/>
      <c r="N465" s="46"/>
    </row>
    <row r="466" spans="2:14">
      <c r="B466" s="44"/>
      <c r="C466" s="45"/>
      <c r="D466" s="46"/>
      <c r="E466" s="46"/>
      <c r="F466" s="46"/>
      <c r="G466" s="46"/>
      <c r="H466" s="46"/>
      <c r="I466" s="46"/>
      <c r="J466" s="46"/>
      <c r="K466" s="46"/>
      <c r="L466" s="46"/>
      <c r="M466" s="46"/>
      <c r="N466" s="46"/>
    </row>
    <row r="467" spans="2:14">
      <c r="B467" s="44">
        <v>6</v>
      </c>
      <c r="C467" s="87" t="s">
        <v>95</v>
      </c>
      <c r="D467" s="87"/>
      <c r="E467" s="87"/>
      <c r="F467" s="87"/>
      <c r="G467" s="87"/>
      <c r="H467" s="87"/>
      <c r="I467" s="87"/>
      <c r="J467" s="87"/>
      <c r="K467" s="87"/>
      <c r="L467" s="87"/>
      <c r="M467" s="87"/>
      <c r="N467" s="87"/>
    </row>
    <row r="468" spans="2:14">
      <c r="B468" s="46"/>
      <c r="C468" s="87"/>
      <c r="D468" s="87"/>
      <c r="E468" s="87"/>
      <c r="F468" s="87"/>
      <c r="G468" s="87"/>
      <c r="H468" s="87"/>
      <c r="I468" s="87"/>
      <c r="J468" s="87"/>
      <c r="K468" s="87"/>
      <c r="L468" s="87"/>
      <c r="M468" s="87"/>
      <c r="N468" s="87"/>
    </row>
    <row r="469" spans="2:14">
      <c r="B469" s="46"/>
      <c r="C469" s="87"/>
      <c r="D469" s="87"/>
      <c r="E469" s="87"/>
      <c r="F469" s="87"/>
      <c r="G469" s="87"/>
      <c r="H469" s="87"/>
      <c r="I469" s="87"/>
      <c r="J469" s="87"/>
      <c r="K469" s="87"/>
      <c r="L469" s="87"/>
      <c r="M469" s="87"/>
      <c r="N469" s="87"/>
    </row>
  </sheetData>
  <mergeCells count="68">
    <mergeCell ref="T398:U398"/>
    <mergeCell ref="P241:Z241"/>
    <mergeCell ref="T244:U244"/>
    <mergeCell ref="P318:Z318"/>
    <mergeCell ref="T321:U321"/>
    <mergeCell ref="P395:Z395"/>
    <mergeCell ref="P9:Z9"/>
    <mergeCell ref="P87:Z87"/>
    <mergeCell ref="T90:U90"/>
    <mergeCell ref="P164:Z164"/>
    <mergeCell ref="T167:U167"/>
    <mergeCell ref="C467:N469"/>
    <mergeCell ref="C230:N230"/>
    <mergeCell ref="C307:N307"/>
    <mergeCell ref="C384:N384"/>
    <mergeCell ref="C461:N461"/>
    <mergeCell ref="C227:N228"/>
    <mergeCell ref="C304:N305"/>
    <mergeCell ref="C381:N382"/>
    <mergeCell ref="C458:N459"/>
    <mergeCell ref="D446:J446"/>
    <mergeCell ref="B395:N395"/>
    <mergeCell ref="C236:N238"/>
    <mergeCell ref="C313:N315"/>
    <mergeCell ref="C390:N392"/>
    <mergeCell ref="C224:N225"/>
    <mergeCell ref="C301:N302"/>
    <mergeCell ref="C378:N379"/>
    <mergeCell ref="C455:N456"/>
    <mergeCell ref="G244:H244"/>
    <mergeCell ref="G321:H321"/>
    <mergeCell ref="G398:H398"/>
    <mergeCell ref="D291:J291"/>
    <mergeCell ref="D368:J368"/>
    <mergeCell ref="D292:J292"/>
    <mergeCell ref="D369:J369"/>
    <mergeCell ref="E246:H246"/>
    <mergeCell ref="E323:H323"/>
    <mergeCell ref="E400:H400"/>
    <mergeCell ref="D445:J445"/>
    <mergeCell ref="B318:N318"/>
    <mergeCell ref="B9:N9"/>
    <mergeCell ref="B87:N87"/>
    <mergeCell ref="G90:H90"/>
    <mergeCell ref="B164:N164"/>
    <mergeCell ref="B241:N241"/>
    <mergeCell ref="G167:H167"/>
    <mergeCell ref="D214:J214"/>
    <mergeCell ref="C159:N161"/>
    <mergeCell ref="E92:H92"/>
    <mergeCell ref="D137:J137"/>
    <mergeCell ref="C147:N148"/>
    <mergeCell ref="C150:N151"/>
    <mergeCell ref="C153:N153"/>
    <mergeCell ref="D138:J138"/>
    <mergeCell ref="E169:H169"/>
    <mergeCell ref="D215:J215"/>
    <mergeCell ref="B10:N10"/>
    <mergeCell ref="P10:Z10"/>
    <mergeCell ref="G13:H13"/>
    <mergeCell ref="T13:U13"/>
    <mergeCell ref="E15:H15"/>
    <mergeCell ref="C82:N84"/>
    <mergeCell ref="D60:J60"/>
    <mergeCell ref="D61:J61"/>
    <mergeCell ref="C70:N71"/>
    <mergeCell ref="C73:N74"/>
    <mergeCell ref="C76:N76"/>
  </mergeCells>
  <dataValidations disablePrompts="1" count="1">
    <dataValidation type="list" allowBlank="1" showErrorMessage="1" error="Use the following date format when inserting a date:_x000a__x000a_Eg:  &quot;January 1, 2013&quot;" prompt="Use the following format eg: January 1, 2013" sqref="G89 G166 G243 G320 G397 T89 T166 T243 T320 T397 G12 T12" xr:uid="{FD892FF9-A91B-4F7F-972A-0515B708A976}">
      <formula1>"CGAAP, MIFRS,USGAAP, ASPE"</formula1>
    </dataValidation>
  </dataValidations>
  <printOptions horizontalCentered="1"/>
  <pageMargins left="0.7" right="0.7" top="0.75" bottom="0.75" header="0.3" footer="0.3"/>
  <pageSetup scale="37" fitToHeight="0" orientation="portrait" r:id="rId1"/>
  <rowBreaks count="1" manualBreakCount="1">
    <brk id="317" min="1" max="25" man="1"/>
  </rowBreaks>
  <colBreaks count="1" manualBreakCount="1">
    <brk id="15" min="8" max="46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108EE-0A1D-46B1-A6D9-0964DC2084EC}">
  <sheetPr>
    <tabColor theme="8" tint="0.79998168889431442"/>
  </sheetPr>
  <dimension ref="B1:Z469"/>
  <sheetViews>
    <sheetView showGridLines="0" zoomScale="70" zoomScaleNormal="70" zoomScaleSheetLayoutView="70" workbookViewId="0">
      <selection activeCell="O1" sqref="O1:Z1048576"/>
    </sheetView>
  </sheetViews>
  <sheetFormatPr defaultColWidth="9.140625" defaultRowHeight="12.75" outlineLevelRow="1"/>
  <cols>
    <col min="1" max="1" width="9.140625" style="3"/>
    <col min="2" max="2" width="7.5703125" style="1" customWidth="1"/>
    <col min="3" max="3" width="10.140625" style="2" customWidth="1"/>
    <col min="4" max="4" width="37.85546875" style="3" customWidth="1"/>
    <col min="5" max="5" width="26.42578125" style="3" customWidth="1"/>
    <col min="6" max="6" width="13" style="3" customWidth="1"/>
    <col min="7" max="7" width="13.42578125" style="3" bestFit="1" customWidth="1"/>
    <col min="8" max="8" width="17" style="3" customWidth="1"/>
    <col min="9" max="9" width="1.5703125" style="3" customWidth="1"/>
    <col min="10" max="10" width="14.42578125" style="3" customWidth="1"/>
    <col min="11" max="11" width="27.5703125" style="3" customWidth="1"/>
    <col min="12" max="12" width="16" style="3" customWidth="1"/>
    <col min="13" max="13" width="14.5703125" style="3" customWidth="1"/>
    <col min="14" max="14" width="15.5703125" style="3" customWidth="1"/>
    <col min="15" max="15" width="9.140625" style="3" hidden="1" customWidth="1"/>
    <col min="16" max="16" width="11.5703125" style="3" hidden="1" customWidth="1"/>
    <col min="17" max="17" width="5.85546875" style="3" hidden="1" customWidth="1"/>
    <col min="18" max="18" width="37.5703125" style="3" hidden="1" customWidth="1"/>
    <col min="19" max="19" width="15.5703125" style="3" hidden="1" customWidth="1"/>
    <col min="20" max="20" width="17" style="3" hidden="1" customWidth="1"/>
    <col min="21" max="21" width="15.5703125" style="3" hidden="1" customWidth="1"/>
    <col min="22" max="22" width="16.85546875" style="3" hidden="1" customWidth="1"/>
    <col min="23" max="23" width="16.5703125" style="3" hidden="1" customWidth="1"/>
    <col min="24" max="24" width="11.5703125" style="3" hidden="1" customWidth="1"/>
    <col min="25" max="25" width="18.85546875" style="3" hidden="1" customWidth="1"/>
    <col min="26" max="26" width="20" style="3" hidden="1" customWidth="1"/>
    <col min="27" max="16384" width="9.140625" style="3"/>
  </cols>
  <sheetData>
    <row r="1" spans="2:26">
      <c r="M1" s="4" t="s">
        <v>0</v>
      </c>
      <c r="N1" s="5"/>
      <c r="Y1" s="4" t="s">
        <v>0</v>
      </c>
      <c r="Z1" s="60"/>
    </row>
    <row r="2" spans="2:26" ht="12.75" customHeight="1">
      <c r="M2" s="4" t="s">
        <v>1</v>
      </c>
      <c r="N2" s="53"/>
      <c r="Y2" s="4" t="s">
        <v>1</v>
      </c>
      <c r="Z2" s="53"/>
    </row>
    <row r="3" spans="2:26" ht="12.75" customHeight="1">
      <c r="M3" s="4" t="s">
        <v>2</v>
      </c>
      <c r="N3" s="53"/>
      <c r="Y3" s="4" t="s">
        <v>2</v>
      </c>
      <c r="Z3" s="53"/>
    </row>
    <row r="4" spans="2:26" ht="12.75" customHeight="1">
      <c r="M4" s="4" t="s">
        <v>3</v>
      </c>
      <c r="N4" s="53"/>
      <c r="Y4" s="4" t="s">
        <v>3</v>
      </c>
      <c r="Z4" s="53"/>
    </row>
    <row r="5" spans="2:26" ht="12.75" customHeight="1">
      <c r="M5" s="4" t="s">
        <v>4</v>
      </c>
      <c r="N5" s="54"/>
      <c r="Y5" s="4" t="s">
        <v>4</v>
      </c>
      <c r="Z5" s="54"/>
    </row>
    <row r="6" spans="2:26" ht="12.75" customHeight="1">
      <c r="M6" s="4"/>
      <c r="N6" s="6"/>
      <c r="Y6" s="4"/>
      <c r="Z6" s="6"/>
    </row>
    <row r="7" spans="2:26">
      <c r="M7" s="4" t="s">
        <v>5</v>
      </c>
      <c r="N7" s="55"/>
      <c r="Y7" s="4" t="s">
        <v>5</v>
      </c>
      <c r="Z7" s="55"/>
    </row>
    <row r="8" spans="2:26">
      <c r="M8" s="4"/>
      <c r="N8" s="55"/>
    </row>
    <row r="9" spans="2:26" ht="18">
      <c r="B9" s="92" t="s">
        <v>6</v>
      </c>
      <c r="C9" s="92"/>
      <c r="D9" s="92"/>
      <c r="E9" s="92"/>
      <c r="F9" s="92"/>
      <c r="G9" s="92"/>
      <c r="H9" s="92"/>
      <c r="I9" s="92"/>
      <c r="J9" s="92"/>
      <c r="K9" s="92"/>
      <c r="L9" s="92"/>
      <c r="M9" s="92"/>
      <c r="N9" s="92"/>
      <c r="P9" s="92" t="s">
        <v>6</v>
      </c>
      <c r="Q9" s="92"/>
      <c r="R9" s="92"/>
      <c r="S9" s="92"/>
      <c r="T9" s="92"/>
      <c r="U9" s="92"/>
      <c r="V9" s="92"/>
      <c r="W9" s="92"/>
      <c r="X9" s="92"/>
      <c r="Y9" s="92"/>
      <c r="Z9" s="92"/>
    </row>
    <row r="10" spans="2:26" ht="21">
      <c r="B10" s="88" t="s">
        <v>109</v>
      </c>
      <c r="C10" s="88"/>
      <c r="D10" s="88"/>
      <c r="E10" s="88"/>
      <c r="F10" s="88"/>
      <c r="G10" s="88"/>
      <c r="H10" s="88"/>
      <c r="I10" s="88"/>
      <c r="J10" s="88"/>
      <c r="K10" s="88"/>
      <c r="L10" s="88"/>
      <c r="M10" s="88"/>
      <c r="N10" s="88"/>
      <c r="P10" s="100" t="s">
        <v>110</v>
      </c>
      <c r="Q10" s="100"/>
      <c r="R10" s="100"/>
      <c r="S10" s="100"/>
      <c r="T10" s="100"/>
      <c r="U10" s="100"/>
      <c r="V10" s="100"/>
      <c r="W10" s="100"/>
      <c r="X10" s="100"/>
      <c r="Y10" s="100"/>
      <c r="Z10" s="100"/>
    </row>
    <row r="12" spans="2:26" ht="14.25">
      <c r="F12" s="7" t="s">
        <v>9</v>
      </c>
      <c r="G12" s="8" t="s">
        <v>10</v>
      </c>
      <c r="S12" s="7" t="s">
        <v>9</v>
      </c>
      <c r="T12" s="61" t="s">
        <v>10</v>
      </c>
    </row>
    <row r="13" spans="2:26" ht="15">
      <c r="F13" s="7" t="s">
        <v>11</v>
      </c>
      <c r="G13" s="93" t="s">
        <v>12</v>
      </c>
      <c r="H13" s="93"/>
      <c r="S13" s="7" t="s">
        <v>11</v>
      </c>
      <c r="T13" s="93" t="s">
        <v>12</v>
      </c>
      <c r="U13" s="93"/>
    </row>
    <row r="15" spans="2:26">
      <c r="E15" s="94" t="s">
        <v>13</v>
      </c>
      <c r="F15" s="95"/>
      <c r="G15" s="95"/>
      <c r="H15" s="96"/>
      <c r="J15" s="9"/>
      <c r="K15" s="10" t="s">
        <v>14</v>
      </c>
      <c r="L15" s="10"/>
      <c r="M15" s="11"/>
      <c r="S15" s="74" t="s">
        <v>15</v>
      </c>
      <c r="T15" s="74" t="s">
        <v>16</v>
      </c>
      <c r="U15" s="74" t="s">
        <v>17</v>
      </c>
      <c r="V15" s="74" t="s">
        <v>18</v>
      </c>
      <c r="W15" s="74" t="s">
        <v>19</v>
      </c>
      <c r="X15" s="74" t="s">
        <v>20</v>
      </c>
      <c r="Y15" s="74" t="s">
        <v>21</v>
      </c>
      <c r="Z15" s="74" t="s">
        <v>22</v>
      </c>
    </row>
    <row r="16" spans="2:26" ht="27">
      <c r="B16" s="12" t="s">
        <v>23</v>
      </c>
      <c r="C16" s="13" t="s">
        <v>24</v>
      </c>
      <c r="D16" s="14" t="s">
        <v>25</v>
      </c>
      <c r="E16" s="15" t="s">
        <v>26</v>
      </c>
      <c r="F16" s="16" t="s">
        <v>27</v>
      </c>
      <c r="G16" s="16" t="s">
        <v>28</v>
      </c>
      <c r="H16" s="12" t="s">
        <v>29</v>
      </c>
      <c r="I16" s="17"/>
      <c r="J16" s="18" t="s">
        <v>26</v>
      </c>
      <c r="K16" s="16" t="s">
        <v>30</v>
      </c>
      <c r="L16" s="16" t="s">
        <v>28</v>
      </c>
      <c r="M16" s="12" t="s">
        <v>29</v>
      </c>
      <c r="N16" s="12" t="s">
        <v>31</v>
      </c>
      <c r="P16" s="75" t="s">
        <v>32</v>
      </c>
      <c r="Q16" s="75" t="s">
        <v>33</v>
      </c>
      <c r="R16" s="75" t="s">
        <v>34</v>
      </c>
      <c r="S16" s="76" t="s">
        <v>35</v>
      </c>
      <c r="T16" s="76" t="s">
        <v>36</v>
      </c>
      <c r="U16" s="76" t="s">
        <v>37</v>
      </c>
      <c r="V16" s="76" t="s">
        <v>38</v>
      </c>
      <c r="W16" s="76" t="s">
        <v>39</v>
      </c>
      <c r="X16" s="76" t="s">
        <v>40</v>
      </c>
      <c r="Y16" s="76" t="s">
        <v>41</v>
      </c>
      <c r="Z16" s="76" t="s">
        <v>42</v>
      </c>
    </row>
    <row r="17" spans="2:26" ht="15" hidden="1" customHeight="1" outlineLevel="1">
      <c r="B17" s="19">
        <v>12</v>
      </c>
      <c r="C17" s="20">
        <v>1610</v>
      </c>
      <c r="D17" s="21" t="s">
        <v>43</v>
      </c>
      <c r="E17" s="22"/>
      <c r="F17" s="22"/>
      <c r="G17" s="50"/>
      <c r="H17" s="23"/>
      <c r="I17" s="24"/>
      <c r="J17" s="22"/>
      <c r="K17" s="22"/>
      <c r="L17" s="50"/>
      <c r="M17" s="23"/>
      <c r="N17" s="25"/>
      <c r="P17" s="59">
        <v>12</v>
      </c>
      <c r="Q17" s="20">
        <v>1610</v>
      </c>
      <c r="R17" s="21" t="s">
        <v>43</v>
      </c>
      <c r="S17" s="62"/>
      <c r="T17" s="78"/>
      <c r="U17" s="62"/>
      <c r="V17" s="62"/>
      <c r="W17" s="62"/>
      <c r="X17" s="81"/>
      <c r="Y17" s="80"/>
      <c r="Z17" s="79"/>
    </row>
    <row r="18" spans="2:26" ht="25.5" hidden="1" customHeight="1" outlineLevel="1">
      <c r="B18" s="19">
        <v>12</v>
      </c>
      <c r="C18" s="20">
        <v>1611</v>
      </c>
      <c r="D18" s="21" t="s">
        <v>44</v>
      </c>
      <c r="E18" s="22"/>
      <c r="F18" s="22"/>
      <c r="G18" s="50"/>
      <c r="H18" s="23"/>
      <c r="I18" s="27"/>
      <c r="J18" s="22"/>
      <c r="K18" s="22"/>
      <c r="L18" s="50"/>
      <c r="M18" s="23"/>
      <c r="N18" s="25"/>
      <c r="P18" s="59">
        <v>12</v>
      </c>
      <c r="Q18" s="20">
        <v>1611</v>
      </c>
      <c r="R18" s="21" t="s">
        <v>44</v>
      </c>
      <c r="S18" s="62"/>
      <c r="T18" s="78"/>
      <c r="U18" s="62"/>
      <c r="V18" s="62"/>
      <c r="W18" s="62"/>
      <c r="X18" s="81"/>
      <c r="Y18" s="80"/>
      <c r="Z18" s="79"/>
    </row>
    <row r="19" spans="2:26" ht="25.5" hidden="1" customHeight="1" outlineLevel="1">
      <c r="B19" s="19" t="s">
        <v>45</v>
      </c>
      <c r="C19" s="20">
        <v>1612</v>
      </c>
      <c r="D19" s="21" t="s">
        <v>46</v>
      </c>
      <c r="E19" s="22"/>
      <c r="F19" s="22"/>
      <c r="G19" s="50"/>
      <c r="H19" s="23"/>
      <c r="I19" s="27"/>
      <c r="J19" s="22"/>
      <c r="K19" s="22"/>
      <c r="L19" s="50"/>
      <c r="M19" s="23"/>
      <c r="N19" s="25"/>
      <c r="P19" s="59" t="s">
        <v>45</v>
      </c>
      <c r="Q19" s="20">
        <v>1612</v>
      </c>
      <c r="R19" s="21" t="s">
        <v>46</v>
      </c>
      <c r="S19" s="62"/>
      <c r="T19" s="78"/>
      <c r="U19" s="62"/>
      <c r="V19" s="62"/>
      <c r="W19" s="62"/>
      <c r="X19" s="81"/>
      <c r="Y19" s="80"/>
      <c r="Z19" s="79"/>
    </row>
    <row r="20" spans="2:26" ht="15" hidden="1" customHeight="1" outlineLevel="1">
      <c r="B20" s="19"/>
      <c r="C20" s="20">
        <v>1665</v>
      </c>
      <c r="D20" s="21" t="s">
        <v>47</v>
      </c>
      <c r="E20" s="22"/>
      <c r="F20" s="22"/>
      <c r="G20" s="50"/>
      <c r="H20" s="23"/>
      <c r="I20" s="27"/>
      <c r="J20" s="22"/>
      <c r="K20" s="22"/>
      <c r="L20" s="50"/>
      <c r="M20" s="23"/>
      <c r="N20" s="25"/>
      <c r="P20" s="59"/>
      <c r="Q20" s="20">
        <v>1665</v>
      </c>
      <c r="R20" s="21" t="s">
        <v>47</v>
      </c>
      <c r="S20" s="62"/>
      <c r="T20" s="78"/>
      <c r="U20" s="62"/>
      <c r="V20" s="62"/>
      <c r="W20" s="62"/>
      <c r="X20" s="81"/>
      <c r="Y20" s="80"/>
      <c r="Z20" s="79"/>
    </row>
    <row r="21" spans="2:26" ht="15" hidden="1" customHeight="1" outlineLevel="1">
      <c r="B21" s="19"/>
      <c r="C21" s="20">
        <v>1675</v>
      </c>
      <c r="D21" s="21" t="s">
        <v>48</v>
      </c>
      <c r="E21" s="22"/>
      <c r="F21" s="22"/>
      <c r="G21" s="50"/>
      <c r="H21" s="23"/>
      <c r="I21" s="27"/>
      <c r="J21" s="22"/>
      <c r="K21" s="22"/>
      <c r="L21" s="50"/>
      <c r="M21" s="23"/>
      <c r="N21" s="25"/>
      <c r="P21" s="59"/>
      <c r="Q21" s="20">
        <v>1675</v>
      </c>
      <c r="R21" s="21" t="s">
        <v>48</v>
      </c>
      <c r="S21" s="62"/>
      <c r="T21" s="78"/>
      <c r="U21" s="62"/>
      <c r="V21" s="62"/>
      <c r="W21" s="62"/>
      <c r="X21" s="81"/>
      <c r="Y21" s="80"/>
      <c r="Z21" s="79"/>
    </row>
    <row r="22" spans="2:26" ht="15" hidden="1" customHeight="1" outlineLevel="1">
      <c r="B22" s="19" t="s">
        <v>49</v>
      </c>
      <c r="C22" s="28">
        <v>1615</v>
      </c>
      <c r="D22" s="21" t="s">
        <v>50</v>
      </c>
      <c r="E22" s="22"/>
      <c r="F22" s="22"/>
      <c r="G22" s="50"/>
      <c r="H22" s="23"/>
      <c r="I22" s="27"/>
      <c r="J22" s="22"/>
      <c r="K22" s="22"/>
      <c r="L22" s="50"/>
      <c r="M22" s="23"/>
      <c r="N22" s="25"/>
      <c r="P22" s="59" t="s">
        <v>49</v>
      </c>
      <c r="Q22" s="28">
        <v>1615</v>
      </c>
      <c r="R22" s="21" t="s">
        <v>50</v>
      </c>
      <c r="S22" s="62"/>
      <c r="T22" s="78"/>
      <c r="U22" s="62"/>
      <c r="V22" s="62"/>
      <c r="W22" s="62"/>
      <c r="X22" s="81"/>
      <c r="Y22" s="80"/>
      <c r="Z22" s="79"/>
    </row>
    <row r="23" spans="2:26" ht="15" hidden="1" customHeight="1" outlineLevel="1">
      <c r="B23" s="19">
        <v>1</v>
      </c>
      <c r="C23" s="28">
        <v>1620</v>
      </c>
      <c r="D23" s="21" t="s">
        <v>51</v>
      </c>
      <c r="E23" s="22"/>
      <c r="F23" s="22"/>
      <c r="G23" s="50"/>
      <c r="H23" s="23"/>
      <c r="I23" s="27"/>
      <c r="J23" s="22"/>
      <c r="K23" s="22"/>
      <c r="L23" s="50"/>
      <c r="M23" s="23"/>
      <c r="N23" s="25"/>
      <c r="P23" s="59">
        <v>1</v>
      </c>
      <c r="Q23" s="28">
        <v>1620</v>
      </c>
      <c r="R23" s="21" t="s">
        <v>51</v>
      </c>
      <c r="S23" s="62"/>
      <c r="T23" s="78"/>
      <c r="U23" s="62"/>
      <c r="V23" s="62"/>
      <c r="W23" s="62"/>
      <c r="X23" s="81"/>
      <c r="Y23" s="80"/>
      <c r="Z23" s="79"/>
    </row>
    <row r="24" spans="2:26" ht="14.25" collapsed="1">
      <c r="B24" s="59" t="s">
        <v>49</v>
      </c>
      <c r="C24" s="20">
        <v>1705</v>
      </c>
      <c r="D24" s="21" t="s">
        <v>50</v>
      </c>
      <c r="E24" s="22"/>
      <c r="F24" s="22"/>
      <c r="G24" s="50"/>
      <c r="H24" s="23"/>
      <c r="I24" s="27"/>
      <c r="J24" s="22"/>
      <c r="K24" s="22"/>
      <c r="L24" s="50"/>
      <c r="M24" s="23"/>
      <c r="N24" s="25"/>
      <c r="P24" s="59" t="s">
        <v>49</v>
      </c>
      <c r="Q24" s="20">
        <v>1705</v>
      </c>
      <c r="R24" s="21" t="s">
        <v>50</v>
      </c>
      <c r="S24" s="69"/>
      <c r="T24" s="83"/>
      <c r="U24" s="69"/>
      <c r="V24" s="69"/>
      <c r="W24" s="69"/>
      <c r="X24" s="84"/>
      <c r="Y24" s="85"/>
      <c r="Z24" s="86"/>
    </row>
    <row r="25" spans="2:26">
      <c r="B25" s="59">
        <v>14.1</v>
      </c>
      <c r="C25" s="28">
        <v>1706</v>
      </c>
      <c r="D25" s="21" t="s">
        <v>52</v>
      </c>
      <c r="E25" s="48">
        <v>2172019.2825166634</v>
      </c>
      <c r="F25" s="48"/>
      <c r="G25" s="51"/>
      <c r="H25" s="49">
        <f>E25+F25+G25</f>
        <v>2172019.2825166634</v>
      </c>
      <c r="I25" s="27"/>
      <c r="J25" s="48">
        <v>0</v>
      </c>
      <c r="K25" s="48">
        <f>Z25</f>
        <v>16290.144618874976</v>
      </c>
      <c r="L25" s="51"/>
      <c r="M25" s="49">
        <f>J25+K25-L25</f>
        <v>16290.144618874976</v>
      </c>
      <c r="N25" s="25">
        <f t="shared" ref="N25" si="0">H25-M25</f>
        <v>2155729.1378977885</v>
      </c>
      <c r="P25" s="59">
        <v>14.1</v>
      </c>
      <c r="Q25" s="28">
        <v>1706</v>
      </c>
      <c r="R25" s="21" t="s">
        <v>52</v>
      </c>
      <c r="S25" s="69">
        <f>E25</f>
        <v>2172019.2825166634</v>
      </c>
      <c r="T25" s="83"/>
      <c r="U25" s="69">
        <f t="shared" ref="U25" si="1">S25-T25</f>
        <v>2172019.2825166634</v>
      </c>
      <c r="V25" s="69"/>
      <c r="W25" s="69">
        <f>U25+(V25/2)</f>
        <v>2172019.2825166634</v>
      </c>
      <c r="X25" s="84">
        <v>100</v>
      </c>
      <c r="Y25" s="85">
        <f t="shared" ref="Y25" si="2">1/X25</f>
        <v>0.01</v>
      </c>
      <c r="Z25" s="69">
        <f>(W25*Y25)/12*9</f>
        <v>16290.144618874976</v>
      </c>
    </row>
    <row r="26" spans="2:26">
      <c r="B26" s="59">
        <v>1</v>
      </c>
      <c r="C26" s="20">
        <v>1708</v>
      </c>
      <c r="D26" s="21" t="s">
        <v>51</v>
      </c>
      <c r="E26" s="48"/>
      <c r="F26" s="48"/>
      <c r="G26" s="51"/>
      <c r="H26" s="49"/>
      <c r="I26" s="27"/>
      <c r="J26" s="48"/>
      <c r="K26" s="48"/>
      <c r="L26" s="51"/>
      <c r="M26" s="49"/>
      <c r="N26" s="25"/>
      <c r="P26" s="59">
        <v>1</v>
      </c>
      <c r="Q26" s="20">
        <v>1708</v>
      </c>
      <c r="R26" s="21" t="s">
        <v>51</v>
      </c>
      <c r="S26" s="69"/>
      <c r="T26" s="83"/>
      <c r="U26" s="69"/>
      <c r="V26" s="69"/>
      <c r="W26" s="69"/>
      <c r="X26" s="84"/>
      <c r="Y26" s="85"/>
      <c r="Z26" s="86"/>
    </row>
    <row r="27" spans="2:26" ht="15" customHeight="1">
      <c r="B27" s="59">
        <v>47</v>
      </c>
      <c r="C27" s="20">
        <v>1715</v>
      </c>
      <c r="D27" s="21" t="s">
        <v>53</v>
      </c>
      <c r="E27" s="48"/>
      <c r="F27" s="48"/>
      <c r="G27" s="51"/>
      <c r="H27" s="49"/>
      <c r="I27" s="27"/>
      <c r="J27" s="48"/>
      <c r="K27" s="48"/>
      <c r="L27" s="51"/>
      <c r="M27" s="49"/>
      <c r="N27" s="25"/>
      <c r="P27" s="59">
        <v>47</v>
      </c>
      <c r="Q27" s="20">
        <v>1715</v>
      </c>
      <c r="R27" s="21" t="s">
        <v>53</v>
      </c>
      <c r="S27" s="69"/>
      <c r="T27" s="83"/>
      <c r="U27" s="69"/>
      <c r="V27" s="69"/>
      <c r="W27" s="69"/>
      <c r="X27" s="84"/>
      <c r="Y27" s="85"/>
      <c r="Z27" s="86"/>
    </row>
    <row r="28" spans="2:26">
      <c r="B28" s="59">
        <v>47</v>
      </c>
      <c r="C28" s="20">
        <v>1720</v>
      </c>
      <c r="D28" s="21" t="s">
        <v>54</v>
      </c>
      <c r="E28" s="48">
        <v>36377876.078774318</v>
      </c>
      <c r="F28" s="48"/>
      <c r="G28" s="51"/>
      <c r="H28" s="49">
        <f>E28+F28+G28</f>
        <v>36377876.078774318</v>
      </c>
      <c r="I28" s="27"/>
      <c r="J28" s="48">
        <v>0</v>
      </c>
      <c r="K28" s="48">
        <f>Z28</f>
        <v>303148.96732311934</v>
      </c>
      <c r="L28" s="51"/>
      <c r="M28" s="49">
        <f>J28+K28-L28</f>
        <v>303148.96732311934</v>
      </c>
      <c r="N28" s="25">
        <f t="shared" ref="N28:N29" si="3">H28-M28</f>
        <v>36074727.111451201</v>
      </c>
      <c r="P28" s="59">
        <v>47</v>
      </c>
      <c r="Q28" s="20">
        <v>1720</v>
      </c>
      <c r="R28" s="21" t="s">
        <v>54</v>
      </c>
      <c r="S28" s="69">
        <f>E28</f>
        <v>36377876.078774318</v>
      </c>
      <c r="T28" s="83"/>
      <c r="U28" s="69">
        <f t="shared" ref="U28:U29" si="4">S28-T28</f>
        <v>36377876.078774318</v>
      </c>
      <c r="V28" s="69"/>
      <c r="W28" s="69">
        <f t="shared" ref="W28:W29" si="5">U28+(V28/2)</f>
        <v>36377876.078774318</v>
      </c>
      <c r="X28" s="84">
        <v>90</v>
      </c>
      <c r="Y28" s="85">
        <f t="shared" ref="Y28:Y29" si="6">1/X28</f>
        <v>1.1111111111111112E-2</v>
      </c>
      <c r="Z28" s="69">
        <f>(W28*Y28)/12*9</f>
        <v>303148.96732311934</v>
      </c>
    </row>
    <row r="29" spans="2:26">
      <c r="B29" s="59">
        <v>47</v>
      </c>
      <c r="C29" s="20">
        <v>1730</v>
      </c>
      <c r="D29" s="21" t="s">
        <v>55</v>
      </c>
      <c r="E29" s="48">
        <v>10137241.298709022</v>
      </c>
      <c r="F29" s="48"/>
      <c r="G29" s="51"/>
      <c r="H29" s="49">
        <f>E29+F29+G29</f>
        <v>10137241.298709022</v>
      </c>
      <c r="I29" s="27"/>
      <c r="J29" s="48">
        <v>0</v>
      </c>
      <c r="K29" s="48">
        <f>Z29</f>
        <v>116986.51113922562</v>
      </c>
      <c r="L29" s="51"/>
      <c r="M29" s="49">
        <f>J29+K29-L29</f>
        <v>116986.51113922562</v>
      </c>
      <c r="N29" s="25">
        <f t="shared" si="3"/>
        <v>10020254.787569797</v>
      </c>
      <c r="P29" s="59">
        <v>47</v>
      </c>
      <c r="Q29" s="20">
        <v>1730</v>
      </c>
      <c r="R29" s="21" t="s">
        <v>55</v>
      </c>
      <c r="S29" s="69">
        <f>E29</f>
        <v>10137241.298709022</v>
      </c>
      <c r="T29" s="83"/>
      <c r="U29" s="69">
        <f t="shared" si="4"/>
        <v>10137241.298709022</v>
      </c>
      <c r="V29" s="69">
        <f>F29</f>
        <v>0</v>
      </c>
      <c r="W29" s="69">
        <f t="shared" si="5"/>
        <v>10137241.298709022</v>
      </c>
      <c r="X29" s="84">
        <v>64.989808653952579</v>
      </c>
      <c r="Y29" s="85">
        <f t="shared" si="6"/>
        <v>1.5387027915786632E-2</v>
      </c>
      <c r="Z29" s="69">
        <f>(W29*Y29)/12*9</f>
        <v>116986.51113922562</v>
      </c>
    </row>
    <row r="30" spans="2:26" ht="15" customHeight="1">
      <c r="B30" s="59">
        <v>47</v>
      </c>
      <c r="C30" s="20">
        <v>1735</v>
      </c>
      <c r="D30" s="21" t="s">
        <v>56</v>
      </c>
      <c r="E30" s="22"/>
      <c r="F30" s="22"/>
      <c r="G30" s="50"/>
      <c r="H30" s="23"/>
      <c r="I30" s="27"/>
      <c r="J30" s="22"/>
      <c r="K30" s="22"/>
      <c r="L30" s="50"/>
      <c r="M30" s="23"/>
      <c r="N30" s="25"/>
      <c r="P30" s="59">
        <v>47</v>
      </c>
      <c r="Q30" s="20">
        <v>1735</v>
      </c>
      <c r="R30" s="21" t="s">
        <v>56</v>
      </c>
      <c r="S30" s="69"/>
      <c r="T30" s="83"/>
      <c r="U30" s="69"/>
      <c r="V30" s="69"/>
      <c r="W30" s="69"/>
      <c r="X30" s="84"/>
      <c r="Y30" s="85"/>
      <c r="Z30" s="86"/>
    </row>
    <row r="31" spans="2:26" ht="15" customHeight="1">
      <c r="B31" s="59">
        <v>47</v>
      </c>
      <c r="C31" s="20">
        <v>1740</v>
      </c>
      <c r="D31" s="21" t="s">
        <v>57</v>
      </c>
      <c r="E31" s="22"/>
      <c r="F31" s="22"/>
      <c r="G31" s="50"/>
      <c r="H31" s="23"/>
      <c r="I31" s="27"/>
      <c r="J31" s="22"/>
      <c r="K31" s="22"/>
      <c r="L31" s="50"/>
      <c r="M31" s="23"/>
      <c r="N31" s="25"/>
      <c r="P31" s="59">
        <v>47</v>
      </c>
      <c r="Q31" s="20">
        <v>1740</v>
      </c>
      <c r="R31" s="21" t="s">
        <v>57</v>
      </c>
      <c r="S31" s="69"/>
      <c r="T31" s="83"/>
      <c r="U31" s="69"/>
      <c r="V31" s="69"/>
      <c r="W31" s="69"/>
      <c r="X31" s="84"/>
      <c r="Y31" s="85"/>
      <c r="Z31" s="86"/>
    </row>
    <row r="32" spans="2:26" ht="14.25">
      <c r="B32" s="59">
        <v>17</v>
      </c>
      <c r="C32" s="20">
        <v>1745</v>
      </c>
      <c r="D32" s="21" t="s">
        <v>58</v>
      </c>
      <c r="E32" s="22"/>
      <c r="F32" s="22"/>
      <c r="G32" s="50"/>
      <c r="H32" s="23"/>
      <c r="I32" s="27"/>
      <c r="J32" s="22"/>
      <c r="K32" s="22"/>
      <c r="L32" s="50"/>
      <c r="M32" s="23"/>
      <c r="N32" s="25"/>
      <c r="P32" s="59">
        <v>17</v>
      </c>
      <c r="Q32" s="20">
        <v>1745</v>
      </c>
      <c r="R32" s="21" t="s">
        <v>58</v>
      </c>
      <c r="S32" s="69"/>
      <c r="T32" s="83"/>
      <c r="U32" s="69"/>
      <c r="V32" s="69"/>
      <c r="W32" s="69"/>
      <c r="X32" s="84"/>
      <c r="Y32" s="85"/>
      <c r="Z32" s="86"/>
    </row>
    <row r="33" spans="2:26" ht="15" hidden="1" customHeight="1" outlineLevel="1">
      <c r="B33" s="19">
        <v>47</v>
      </c>
      <c r="C33" s="20">
        <v>1830</v>
      </c>
      <c r="D33" s="21" t="s">
        <v>59</v>
      </c>
      <c r="E33" s="22"/>
      <c r="F33" s="22"/>
      <c r="G33" s="50"/>
      <c r="H33" s="23"/>
      <c r="I33" s="27"/>
      <c r="J33" s="22"/>
      <c r="K33" s="22"/>
      <c r="L33" s="50"/>
      <c r="M33" s="23"/>
      <c r="N33" s="25"/>
      <c r="P33" s="59">
        <v>47</v>
      </c>
      <c r="Q33" s="20">
        <v>1830</v>
      </c>
      <c r="R33" s="21" t="s">
        <v>59</v>
      </c>
      <c r="S33" s="62"/>
      <c r="T33" s="78"/>
      <c r="U33" s="62"/>
      <c r="V33" s="62"/>
      <c r="W33" s="62"/>
      <c r="X33" s="81"/>
      <c r="Y33" s="80"/>
      <c r="Z33" s="79"/>
    </row>
    <row r="34" spans="2:26" ht="14.1" hidden="1" customHeight="1" outlineLevel="1">
      <c r="B34" s="19">
        <v>47</v>
      </c>
      <c r="C34" s="20">
        <v>1835</v>
      </c>
      <c r="D34" s="21" t="s">
        <v>60</v>
      </c>
      <c r="E34" s="22"/>
      <c r="F34" s="22"/>
      <c r="G34" s="50"/>
      <c r="H34" s="23"/>
      <c r="I34" s="27"/>
      <c r="J34" s="22"/>
      <c r="K34" s="22"/>
      <c r="L34" s="50"/>
      <c r="M34" s="23"/>
      <c r="N34" s="25"/>
      <c r="P34" s="59">
        <v>47</v>
      </c>
      <c r="Q34" s="20">
        <v>1835</v>
      </c>
      <c r="R34" s="21" t="s">
        <v>60</v>
      </c>
      <c r="S34" s="62"/>
      <c r="T34" s="78"/>
      <c r="U34" s="62"/>
      <c r="V34" s="62"/>
      <c r="W34" s="62"/>
      <c r="X34" s="81"/>
      <c r="Y34" s="80"/>
      <c r="Z34" s="79"/>
    </row>
    <row r="35" spans="2:26" ht="15" hidden="1" customHeight="1" outlineLevel="1">
      <c r="B35" s="19" t="s">
        <v>49</v>
      </c>
      <c r="C35" s="20">
        <v>1905</v>
      </c>
      <c r="D35" s="21" t="s">
        <v>50</v>
      </c>
      <c r="E35" s="22"/>
      <c r="F35" s="22"/>
      <c r="G35" s="50"/>
      <c r="H35" s="23"/>
      <c r="I35" s="27"/>
      <c r="J35" s="22"/>
      <c r="K35" s="22"/>
      <c r="L35" s="50"/>
      <c r="M35" s="23"/>
      <c r="N35" s="25"/>
      <c r="P35" s="59" t="s">
        <v>49</v>
      </c>
      <c r="Q35" s="20">
        <v>1905</v>
      </c>
      <c r="R35" s="21" t="s">
        <v>50</v>
      </c>
      <c r="S35" s="62"/>
      <c r="T35" s="78"/>
      <c r="U35" s="62"/>
      <c r="V35" s="62"/>
      <c r="W35" s="62"/>
      <c r="X35" s="81"/>
      <c r="Y35" s="80"/>
      <c r="Z35" s="79"/>
    </row>
    <row r="36" spans="2:26" ht="15" hidden="1" customHeight="1" outlineLevel="1">
      <c r="B36" s="19">
        <v>47</v>
      </c>
      <c r="C36" s="20">
        <v>1908</v>
      </c>
      <c r="D36" s="21" t="s">
        <v>61</v>
      </c>
      <c r="E36" s="22"/>
      <c r="F36" s="22"/>
      <c r="G36" s="50"/>
      <c r="H36" s="23"/>
      <c r="I36" s="27"/>
      <c r="J36" s="22"/>
      <c r="K36" s="22"/>
      <c r="L36" s="50"/>
      <c r="M36" s="23"/>
      <c r="N36" s="25"/>
      <c r="P36" s="59">
        <v>47</v>
      </c>
      <c r="Q36" s="20">
        <v>1908</v>
      </c>
      <c r="R36" s="21" t="s">
        <v>61</v>
      </c>
      <c r="S36" s="62"/>
      <c r="T36" s="78"/>
      <c r="U36" s="62"/>
      <c r="V36" s="62"/>
      <c r="W36" s="62"/>
      <c r="X36" s="81"/>
      <c r="Y36" s="80"/>
      <c r="Z36" s="79"/>
    </row>
    <row r="37" spans="2:26" ht="15" hidden="1" customHeight="1" outlineLevel="1">
      <c r="B37" s="19">
        <v>13</v>
      </c>
      <c r="C37" s="20">
        <v>1910</v>
      </c>
      <c r="D37" s="21" t="s">
        <v>62</v>
      </c>
      <c r="E37" s="22"/>
      <c r="F37" s="22"/>
      <c r="G37" s="50"/>
      <c r="H37" s="23"/>
      <c r="I37" s="27"/>
      <c r="J37" s="22"/>
      <c r="K37" s="22"/>
      <c r="L37" s="50"/>
      <c r="M37" s="23"/>
      <c r="N37" s="25"/>
      <c r="P37" s="59">
        <v>13</v>
      </c>
      <c r="Q37" s="20">
        <v>1910</v>
      </c>
      <c r="R37" s="21" t="s">
        <v>62</v>
      </c>
      <c r="S37" s="62"/>
      <c r="T37" s="78"/>
      <c r="U37" s="62"/>
      <c r="V37" s="62"/>
      <c r="W37" s="62"/>
      <c r="X37" s="81"/>
      <c r="Y37" s="80"/>
      <c r="Z37" s="79"/>
    </row>
    <row r="38" spans="2:26" ht="15" hidden="1" customHeight="1" outlineLevel="1">
      <c r="B38" s="19">
        <v>8</v>
      </c>
      <c r="C38" s="20">
        <v>1915</v>
      </c>
      <c r="D38" s="21" t="s">
        <v>63</v>
      </c>
      <c r="E38" s="22"/>
      <c r="F38" s="22"/>
      <c r="G38" s="50"/>
      <c r="H38" s="23"/>
      <c r="I38" s="27"/>
      <c r="J38" s="22"/>
      <c r="K38" s="22"/>
      <c r="L38" s="50"/>
      <c r="M38" s="23"/>
      <c r="N38" s="25"/>
      <c r="P38" s="59">
        <v>8</v>
      </c>
      <c r="Q38" s="20">
        <v>1915</v>
      </c>
      <c r="R38" s="21" t="s">
        <v>63</v>
      </c>
      <c r="S38" s="62"/>
      <c r="T38" s="78"/>
      <c r="U38" s="62"/>
      <c r="V38" s="62"/>
      <c r="W38" s="62"/>
      <c r="X38" s="81"/>
      <c r="Y38" s="80"/>
      <c r="Z38" s="79"/>
    </row>
    <row r="39" spans="2:26" ht="15" hidden="1" customHeight="1" outlineLevel="1">
      <c r="B39" s="19">
        <v>10</v>
      </c>
      <c r="C39" s="20">
        <v>1920</v>
      </c>
      <c r="D39" s="21" t="s">
        <v>64</v>
      </c>
      <c r="E39" s="22"/>
      <c r="F39" s="22"/>
      <c r="G39" s="50"/>
      <c r="H39" s="23"/>
      <c r="I39" s="27"/>
      <c r="J39" s="22"/>
      <c r="K39" s="22"/>
      <c r="L39" s="50"/>
      <c r="M39" s="23"/>
      <c r="N39" s="25"/>
      <c r="P39" s="59">
        <v>10</v>
      </c>
      <c r="Q39" s="20">
        <v>1920</v>
      </c>
      <c r="R39" s="21" t="s">
        <v>64</v>
      </c>
      <c r="S39" s="62"/>
      <c r="T39" s="78"/>
      <c r="U39" s="62"/>
      <c r="V39" s="62"/>
      <c r="W39" s="62"/>
      <c r="X39" s="81"/>
      <c r="Y39" s="80"/>
      <c r="Z39" s="79"/>
    </row>
    <row r="40" spans="2:26" ht="15" hidden="1" customHeight="1" outlineLevel="1">
      <c r="B40" s="19">
        <v>50</v>
      </c>
      <c r="C40" s="28">
        <v>1925</v>
      </c>
      <c r="D40" s="21" t="s">
        <v>65</v>
      </c>
      <c r="E40" s="22"/>
      <c r="F40" s="22"/>
      <c r="G40" s="50"/>
      <c r="H40" s="23"/>
      <c r="I40" s="27"/>
      <c r="J40" s="22"/>
      <c r="K40" s="22"/>
      <c r="L40" s="50"/>
      <c r="M40" s="23"/>
      <c r="N40" s="25"/>
      <c r="P40" s="59">
        <v>50</v>
      </c>
      <c r="Q40" s="28">
        <v>1925</v>
      </c>
      <c r="R40" s="21" t="s">
        <v>65</v>
      </c>
      <c r="S40" s="62"/>
      <c r="T40" s="78"/>
      <c r="U40" s="62"/>
      <c r="V40" s="62"/>
      <c r="W40" s="62"/>
      <c r="X40" s="81"/>
      <c r="Y40" s="80"/>
      <c r="Z40" s="79"/>
    </row>
    <row r="41" spans="2:26" ht="15" hidden="1" customHeight="1" outlineLevel="1">
      <c r="B41" s="19">
        <v>10</v>
      </c>
      <c r="C41" s="20">
        <v>1930</v>
      </c>
      <c r="D41" s="21" t="s">
        <v>66</v>
      </c>
      <c r="E41" s="22"/>
      <c r="F41" s="22"/>
      <c r="G41" s="50"/>
      <c r="H41" s="23"/>
      <c r="I41" s="27"/>
      <c r="J41" s="22"/>
      <c r="K41" s="22"/>
      <c r="L41" s="50"/>
      <c r="M41" s="23"/>
      <c r="N41" s="25"/>
      <c r="P41" s="59">
        <v>10</v>
      </c>
      <c r="Q41" s="20">
        <v>1930</v>
      </c>
      <c r="R41" s="21" t="s">
        <v>66</v>
      </c>
      <c r="S41" s="62"/>
      <c r="T41" s="78"/>
      <c r="U41" s="62"/>
      <c r="V41" s="62"/>
      <c r="W41" s="62"/>
      <c r="X41" s="81"/>
      <c r="Y41" s="80"/>
      <c r="Z41" s="79"/>
    </row>
    <row r="42" spans="2:26" ht="15" hidden="1" customHeight="1" outlineLevel="1">
      <c r="B42" s="19">
        <v>8</v>
      </c>
      <c r="C42" s="20">
        <v>1935</v>
      </c>
      <c r="D42" s="21" t="s">
        <v>67</v>
      </c>
      <c r="E42" s="22"/>
      <c r="F42" s="22"/>
      <c r="G42" s="50"/>
      <c r="H42" s="23"/>
      <c r="I42" s="27"/>
      <c r="J42" s="22"/>
      <c r="K42" s="22"/>
      <c r="L42" s="50"/>
      <c r="M42" s="23"/>
      <c r="N42" s="25"/>
      <c r="P42" s="59">
        <v>8</v>
      </c>
      <c r="Q42" s="20">
        <v>1935</v>
      </c>
      <c r="R42" s="21" t="s">
        <v>67</v>
      </c>
      <c r="S42" s="62"/>
      <c r="T42" s="78"/>
      <c r="U42" s="62"/>
      <c r="V42" s="62"/>
      <c r="W42" s="62"/>
      <c r="X42" s="81"/>
      <c r="Y42" s="80"/>
      <c r="Z42" s="79"/>
    </row>
    <row r="43" spans="2:26" ht="15" hidden="1" customHeight="1" outlineLevel="1">
      <c r="B43" s="19">
        <v>8</v>
      </c>
      <c r="C43" s="20">
        <v>1940</v>
      </c>
      <c r="D43" s="21" t="s">
        <v>68</v>
      </c>
      <c r="E43" s="22"/>
      <c r="F43" s="22"/>
      <c r="G43" s="50"/>
      <c r="H43" s="23"/>
      <c r="I43" s="27"/>
      <c r="J43" s="22"/>
      <c r="K43" s="22"/>
      <c r="L43" s="50"/>
      <c r="M43" s="23"/>
      <c r="N43" s="25"/>
      <c r="P43" s="59">
        <v>8</v>
      </c>
      <c r="Q43" s="20">
        <v>1940</v>
      </c>
      <c r="R43" s="21" t="s">
        <v>68</v>
      </c>
      <c r="S43" s="62"/>
      <c r="T43" s="78"/>
      <c r="U43" s="62"/>
      <c r="V43" s="62"/>
      <c r="W43" s="62"/>
      <c r="X43" s="81"/>
      <c r="Y43" s="80"/>
      <c r="Z43" s="79"/>
    </row>
    <row r="44" spans="2:26" ht="15" hidden="1" customHeight="1" outlineLevel="1">
      <c r="B44" s="19">
        <v>8</v>
      </c>
      <c r="C44" s="20">
        <v>1945</v>
      </c>
      <c r="D44" s="21" t="s">
        <v>69</v>
      </c>
      <c r="E44" s="22"/>
      <c r="F44" s="22"/>
      <c r="G44" s="50"/>
      <c r="H44" s="23"/>
      <c r="I44" s="27"/>
      <c r="J44" s="22"/>
      <c r="K44" s="22"/>
      <c r="L44" s="50"/>
      <c r="M44" s="23"/>
      <c r="N44" s="25"/>
      <c r="P44" s="59">
        <v>8</v>
      </c>
      <c r="Q44" s="20">
        <v>1945</v>
      </c>
      <c r="R44" s="21" t="s">
        <v>69</v>
      </c>
      <c r="S44" s="62"/>
      <c r="T44" s="78"/>
      <c r="U44" s="62"/>
      <c r="V44" s="62"/>
      <c r="W44" s="62"/>
      <c r="X44" s="81"/>
      <c r="Y44" s="80"/>
      <c r="Z44" s="79"/>
    </row>
    <row r="45" spans="2:26" ht="15" hidden="1" customHeight="1" outlineLevel="1">
      <c r="B45" s="19">
        <v>8</v>
      </c>
      <c r="C45" s="20">
        <v>1950</v>
      </c>
      <c r="D45" s="21" t="s">
        <v>70</v>
      </c>
      <c r="E45" s="22"/>
      <c r="F45" s="22"/>
      <c r="G45" s="50"/>
      <c r="H45" s="23"/>
      <c r="I45" s="27"/>
      <c r="J45" s="22"/>
      <c r="K45" s="22"/>
      <c r="L45" s="50"/>
      <c r="M45" s="23"/>
      <c r="N45" s="25"/>
      <c r="P45" s="59">
        <v>8</v>
      </c>
      <c r="Q45" s="20">
        <v>1950</v>
      </c>
      <c r="R45" s="21" t="s">
        <v>70</v>
      </c>
      <c r="S45" s="62"/>
      <c r="T45" s="78"/>
      <c r="U45" s="62"/>
      <c r="V45" s="62"/>
      <c r="W45" s="62"/>
      <c r="X45" s="81"/>
      <c r="Y45" s="80"/>
      <c r="Z45" s="79"/>
    </row>
    <row r="46" spans="2:26" ht="15" hidden="1" customHeight="1" outlineLevel="1">
      <c r="B46" s="19">
        <v>8</v>
      </c>
      <c r="C46" s="20">
        <v>1955</v>
      </c>
      <c r="D46" s="21" t="s">
        <v>71</v>
      </c>
      <c r="E46" s="22"/>
      <c r="F46" s="22"/>
      <c r="G46" s="50"/>
      <c r="H46" s="23"/>
      <c r="I46" s="27"/>
      <c r="J46" s="22"/>
      <c r="K46" s="22"/>
      <c r="L46" s="50"/>
      <c r="M46" s="23"/>
      <c r="N46" s="25"/>
      <c r="P46" s="59">
        <v>8</v>
      </c>
      <c r="Q46" s="20">
        <v>1955</v>
      </c>
      <c r="R46" s="21" t="s">
        <v>71</v>
      </c>
      <c r="S46" s="62"/>
      <c r="T46" s="78"/>
      <c r="U46" s="62"/>
      <c r="V46" s="62"/>
      <c r="W46" s="62"/>
      <c r="X46" s="81"/>
      <c r="Y46" s="80"/>
      <c r="Z46" s="79"/>
    </row>
    <row r="47" spans="2:26" ht="14.1" hidden="1" customHeight="1" outlineLevel="1">
      <c r="B47" s="19">
        <v>8</v>
      </c>
      <c r="C47" s="20">
        <v>1960</v>
      </c>
      <c r="D47" s="21" t="s">
        <v>72</v>
      </c>
      <c r="E47" s="22"/>
      <c r="F47" s="22"/>
      <c r="G47" s="50"/>
      <c r="H47" s="23"/>
      <c r="I47" s="27"/>
      <c r="J47" s="22"/>
      <c r="K47" s="22"/>
      <c r="L47" s="50"/>
      <c r="M47" s="23"/>
      <c r="N47" s="25"/>
      <c r="P47" s="59">
        <v>8</v>
      </c>
      <c r="Q47" s="20">
        <v>1960</v>
      </c>
      <c r="R47" s="21" t="s">
        <v>72</v>
      </c>
      <c r="S47" s="62"/>
      <c r="T47" s="78"/>
      <c r="U47" s="62"/>
      <c r="V47" s="62"/>
      <c r="W47" s="62"/>
      <c r="X47" s="81"/>
      <c r="Y47" s="80"/>
      <c r="Z47" s="79"/>
    </row>
    <row r="48" spans="2:26" ht="25.5" hidden="1" customHeight="1" outlineLevel="1">
      <c r="B48" s="30">
        <v>47</v>
      </c>
      <c r="C48" s="20">
        <v>1970</v>
      </c>
      <c r="D48" s="21" t="s">
        <v>73</v>
      </c>
      <c r="E48" s="22"/>
      <c r="F48" s="22"/>
      <c r="G48" s="50"/>
      <c r="H48" s="23"/>
      <c r="I48" s="27"/>
      <c r="J48" s="22"/>
      <c r="K48" s="22"/>
      <c r="L48" s="50"/>
      <c r="M48" s="23"/>
      <c r="N48" s="25"/>
      <c r="P48" s="72">
        <v>47</v>
      </c>
      <c r="Q48" s="20">
        <v>1970</v>
      </c>
      <c r="R48" s="21" t="s">
        <v>73</v>
      </c>
      <c r="S48" s="62"/>
      <c r="T48" s="78"/>
      <c r="U48" s="62"/>
      <c r="V48" s="62"/>
      <c r="W48" s="62"/>
      <c r="X48" s="81"/>
      <c r="Y48" s="80"/>
      <c r="Z48" s="79"/>
    </row>
    <row r="49" spans="2:26" ht="25.5" hidden="1" customHeight="1" outlineLevel="1">
      <c r="B49" s="19">
        <v>47</v>
      </c>
      <c r="C49" s="20">
        <v>1975</v>
      </c>
      <c r="D49" s="21" t="s">
        <v>74</v>
      </c>
      <c r="E49" s="22"/>
      <c r="F49" s="22"/>
      <c r="G49" s="50"/>
      <c r="H49" s="23"/>
      <c r="I49" s="27"/>
      <c r="J49" s="22"/>
      <c r="K49" s="22"/>
      <c r="L49" s="50"/>
      <c r="M49" s="23"/>
      <c r="N49" s="25"/>
      <c r="P49" s="59">
        <v>47</v>
      </c>
      <c r="Q49" s="20">
        <v>1975</v>
      </c>
      <c r="R49" s="21" t="s">
        <v>74</v>
      </c>
      <c r="S49" s="62"/>
      <c r="T49" s="78"/>
      <c r="U49" s="62"/>
      <c r="V49" s="62"/>
      <c r="W49" s="62"/>
      <c r="X49" s="81"/>
      <c r="Y49" s="80"/>
      <c r="Z49" s="79"/>
    </row>
    <row r="50" spans="2:26" ht="15" hidden="1" customHeight="1" outlineLevel="1">
      <c r="B50" s="19">
        <v>47</v>
      </c>
      <c r="C50" s="20">
        <v>1980</v>
      </c>
      <c r="D50" s="21" t="s">
        <v>75</v>
      </c>
      <c r="E50" s="22"/>
      <c r="F50" s="22"/>
      <c r="G50" s="50"/>
      <c r="H50" s="23"/>
      <c r="I50" s="27"/>
      <c r="J50" s="22"/>
      <c r="K50" s="22"/>
      <c r="L50" s="50"/>
      <c r="M50" s="23"/>
      <c r="N50" s="25"/>
      <c r="P50" s="59">
        <v>47</v>
      </c>
      <c r="Q50" s="20">
        <v>1980</v>
      </c>
      <c r="R50" s="21" t="s">
        <v>75</v>
      </c>
      <c r="S50" s="62"/>
      <c r="T50" s="78"/>
      <c r="U50" s="62"/>
      <c r="V50" s="62"/>
      <c r="W50" s="62"/>
      <c r="X50" s="81"/>
      <c r="Y50" s="80"/>
      <c r="Z50" s="79"/>
    </row>
    <row r="51" spans="2:26" ht="15" hidden="1" customHeight="1" outlineLevel="1">
      <c r="B51" s="19">
        <v>47</v>
      </c>
      <c r="C51" s="20">
        <v>1985</v>
      </c>
      <c r="D51" s="21" t="s">
        <v>76</v>
      </c>
      <c r="E51" s="22"/>
      <c r="F51" s="22"/>
      <c r="G51" s="50"/>
      <c r="H51" s="23"/>
      <c r="I51" s="27"/>
      <c r="J51" s="22"/>
      <c r="K51" s="22"/>
      <c r="L51" s="50"/>
      <c r="M51" s="23"/>
      <c r="N51" s="25"/>
      <c r="P51" s="59">
        <v>47</v>
      </c>
      <c r="Q51" s="20">
        <v>1985</v>
      </c>
      <c r="R51" s="21" t="s">
        <v>76</v>
      </c>
      <c r="S51" s="62"/>
      <c r="T51" s="78"/>
      <c r="U51" s="62"/>
      <c r="V51" s="62"/>
      <c r="W51" s="62"/>
      <c r="X51" s="81"/>
      <c r="Y51" s="80"/>
      <c r="Z51" s="79"/>
    </row>
    <row r="52" spans="2:26" ht="15" hidden="1" customHeight="1" outlineLevel="1">
      <c r="B52" s="30">
        <v>47</v>
      </c>
      <c r="C52" s="20">
        <v>1990</v>
      </c>
      <c r="D52" s="31" t="s">
        <v>77</v>
      </c>
      <c r="E52" s="22"/>
      <c r="F52" s="22"/>
      <c r="G52" s="50"/>
      <c r="H52" s="23"/>
      <c r="I52" s="27"/>
      <c r="J52" s="22"/>
      <c r="K52" s="22"/>
      <c r="L52" s="50"/>
      <c r="M52" s="23"/>
      <c r="N52" s="25"/>
      <c r="P52" s="72">
        <v>47</v>
      </c>
      <c r="Q52" s="20">
        <v>1990</v>
      </c>
      <c r="R52" s="31" t="s">
        <v>77</v>
      </c>
      <c r="S52" s="62"/>
      <c r="T52" s="78"/>
      <c r="U52" s="62"/>
      <c r="V52" s="62"/>
      <c r="W52" s="62"/>
      <c r="X52" s="81"/>
      <c r="Y52" s="80"/>
      <c r="Z52" s="79"/>
    </row>
    <row r="53" spans="2:26" ht="15" hidden="1" customHeight="1" outlineLevel="1">
      <c r="B53" s="19">
        <v>47</v>
      </c>
      <c r="C53" s="20">
        <v>1995</v>
      </c>
      <c r="D53" s="21" t="s">
        <v>78</v>
      </c>
      <c r="E53" s="22"/>
      <c r="F53" s="22"/>
      <c r="G53" s="50"/>
      <c r="H53" s="23"/>
      <c r="I53" s="27"/>
      <c r="J53" s="22"/>
      <c r="K53" s="22"/>
      <c r="L53" s="50"/>
      <c r="M53" s="23"/>
      <c r="N53" s="25"/>
      <c r="P53" s="59">
        <v>47</v>
      </c>
      <c r="Q53" s="20">
        <v>1995</v>
      </c>
      <c r="R53" s="21" t="s">
        <v>78</v>
      </c>
      <c r="S53" s="62"/>
      <c r="T53" s="78"/>
      <c r="U53" s="62"/>
      <c r="V53" s="62"/>
      <c r="W53" s="62"/>
      <c r="X53" s="81"/>
      <c r="Y53" s="80"/>
      <c r="Z53" s="79"/>
    </row>
    <row r="54" spans="2:26" ht="15" hidden="1" customHeight="1" outlineLevel="1">
      <c r="B54" s="19">
        <v>47</v>
      </c>
      <c r="C54" s="20">
        <v>2440</v>
      </c>
      <c r="D54" s="21" t="s">
        <v>79</v>
      </c>
      <c r="E54" s="22"/>
      <c r="F54" s="22"/>
      <c r="G54" s="50"/>
      <c r="H54" s="23"/>
      <c r="J54" s="22"/>
      <c r="K54" s="22"/>
      <c r="L54" s="50"/>
      <c r="M54" s="23"/>
      <c r="N54" s="25"/>
      <c r="P54" s="59">
        <v>47</v>
      </c>
      <c r="Q54" s="20">
        <v>2440</v>
      </c>
      <c r="R54" s="21" t="s">
        <v>79</v>
      </c>
      <c r="S54" s="62"/>
      <c r="T54" s="78"/>
      <c r="U54" s="62"/>
      <c r="V54" s="62"/>
      <c r="W54" s="62"/>
      <c r="X54" s="81"/>
      <c r="Y54" s="80"/>
      <c r="Z54" s="79"/>
    </row>
    <row r="55" spans="2:26" ht="15" collapsed="1">
      <c r="B55" s="32"/>
      <c r="C55" s="33"/>
      <c r="D55" s="34"/>
      <c r="E55" s="34"/>
      <c r="F55" s="34"/>
      <c r="G55" s="58"/>
      <c r="H55" s="23"/>
      <c r="J55" s="34"/>
      <c r="K55" s="22"/>
      <c r="L55" s="50"/>
      <c r="M55" s="23"/>
      <c r="N55" s="25"/>
      <c r="P55" s="32"/>
      <c r="Q55" s="33"/>
      <c r="R55" s="73" t="s">
        <v>80</v>
      </c>
      <c r="S55" s="36">
        <f>SUM(S17:S54)</f>
        <v>48687136.660000004</v>
      </c>
      <c r="T55" s="36">
        <f t="shared" ref="T55:W55" si="7">SUM(T17:T54)</f>
        <v>0</v>
      </c>
      <c r="U55" s="36">
        <f t="shared" si="7"/>
        <v>48687136.660000004</v>
      </c>
      <c r="V55" s="36">
        <f t="shared" si="7"/>
        <v>0</v>
      </c>
      <c r="W55" s="36">
        <f t="shared" si="7"/>
        <v>48687136.660000004</v>
      </c>
      <c r="X55" s="77"/>
      <c r="Y55" s="82"/>
      <c r="Z55" s="36">
        <f t="shared" ref="Z55" si="8">SUM(Z17:Z54)</f>
        <v>436425.62308121996</v>
      </c>
    </row>
    <row r="56" spans="2:26">
      <c r="B56" s="32"/>
      <c r="C56" s="33"/>
      <c r="D56" s="35" t="s">
        <v>81</v>
      </c>
      <c r="E56" s="36">
        <f>SUM(E17:E55)</f>
        <v>48687136.660000004</v>
      </c>
      <c r="F56" s="36">
        <f>SUM(F17:F55)</f>
        <v>0</v>
      </c>
      <c r="G56" s="36">
        <f>SUM(G17:G55)</f>
        <v>0</v>
      </c>
      <c r="H56" s="36">
        <f>SUM(H17:H55)</f>
        <v>48687136.660000004</v>
      </c>
      <c r="I56" s="35"/>
      <c r="J56" s="36">
        <f>SUM(J17:J55)</f>
        <v>0</v>
      </c>
      <c r="K56" s="36">
        <f>SUM(K17:K55)</f>
        <v>436425.62308121996</v>
      </c>
      <c r="L56" s="36">
        <f>SUM(L17:L54)</f>
        <v>0</v>
      </c>
      <c r="M56" s="36">
        <f>SUM(M17:M55)</f>
        <v>436425.62308121996</v>
      </c>
      <c r="N56" s="25">
        <f>SUM(N17:N55)</f>
        <v>48250711.036918789</v>
      </c>
    </row>
    <row r="57" spans="2:26" ht="38.25">
      <c r="B57" s="32"/>
      <c r="C57" s="33"/>
      <c r="D57" s="37" t="s">
        <v>82</v>
      </c>
      <c r="E57" s="25"/>
      <c r="F57" s="52"/>
      <c r="G57" s="52"/>
      <c r="H57" s="23"/>
      <c r="I57" s="26"/>
      <c r="J57" s="52"/>
      <c r="K57" s="52"/>
      <c r="L57" s="52"/>
      <c r="M57" s="23">
        <f>J57+K57+L57</f>
        <v>0</v>
      </c>
      <c r="N57" s="25">
        <f>H57-M57</f>
        <v>0</v>
      </c>
    </row>
    <row r="58" spans="2:26" ht="25.5">
      <c r="B58" s="32"/>
      <c r="C58" s="33"/>
      <c r="D58" s="38" t="s">
        <v>83</v>
      </c>
      <c r="E58" s="25"/>
      <c r="F58" s="52"/>
      <c r="G58" s="52"/>
      <c r="H58" s="23"/>
      <c r="I58" s="26"/>
      <c r="J58" s="52"/>
      <c r="K58" s="52"/>
      <c r="L58" s="52"/>
      <c r="M58" s="23">
        <f>J58+K58+L58</f>
        <v>0</v>
      </c>
      <c r="N58" s="25">
        <f>H58-M58</f>
        <v>0</v>
      </c>
    </row>
    <row r="59" spans="2:26">
      <c r="B59" s="32"/>
      <c r="C59" s="33"/>
      <c r="D59" s="35" t="s">
        <v>84</v>
      </c>
      <c r="E59" s="36">
        <f>SUM(E56:E58)</f>
        <v>48687136.660000004</v>
      </c>
      <c r="F59" s="36">
        <f t="shared" ref="F59:G59" si="9">SUM(F56:F58)</f>
        <v>0</v>
      </c>
      <c r="G59" s="36">
        <f t="shared" si="9"/>
        <v>0</v>
      </c>
      <c r="H59" s="36">
        <f>SUM(H56:H58)</f>
        <v>48687136.660000004</v>
      </c>
      <c r="I59" s="35"/>
      <c r="J59" s="36">
        <f>SUM(J56:J58)</f>
        <v>0</v>
      </c>
      <c r="K59" s="36">
        <f t="shared" ref="K59:L59" si="10">SUM(K56:K58)</f>
        <v>436425.62308121996</v>
      </c>
      <c r="L59" s="36">
        <f t="shared" si="10"/>
        <v>0</v>
      </c>
      <c r="M59" s="36">
        <f>SUM(M56:M58)</f>
        <v>436425.62308121996</v>
      </c>
      <c r="N59" s="25">
        <f>H59-M59</f>
        <v>48250711.036918782</v>
      </c>
    </row>
    <row r="60" spans="2:26" ht="14.25">
      <c r="B60" s="32"/>
      <c r="C60" s="33"/>
      <c r="D60" s="97" t="s">
        <v>85</v>
      </c>
      <c r="E60" s="98"/>
      <c r="F60" s="98"/>
      <c r="G60" s="98"/>
      <c r="H60" s="98"/>
      <c r="I60" s="98"/>
      <c r="J60" s="99"/>
      <c r="K60" s="52"/>
      <c r="L60" s="26"/>
      <c r="M60" s="39"/>
      <c r="N60" s="26"/>
    </row>
    <row r="61" spans="2:26" ht="14.25">
      <c r="B61" s="32"/>
      <c r="C61" s="33"/>
      <c r="D61" s="89" t="s">
        <v>80</v>
      </c>
      <c r="E61" s="90"/>
      <c r="F61" s="90"/>
      <c r="G61" s="90"/>
      <c r="H61" s="90"/>
      <c r="I61" s="90"/>
      <c r="J61" s="91"/>
      <c r="K61" s="35">
        <f>K59+K60</f>
        <v>436425.62308121996</v>
      </c>
      <c r="M61" s="39"/>
      <c r="N61" s="26"/>
    </row>
    <row r="63" spans="2:26">
      <c r="E63" s="40"/>
      <c r="J63" s="3" t="s">
        <v>86</v>
      </c>
    </row>
    <row r="64" spans="2:26" ht="14.25">
      <c r="B64" s="32">
        <v>10</v>
      </c>
      <c r="C64" s="33"/>
      <c r="D64" s="34" t="s">
        <v>87</v>
      </c>
      <c r="E64" s="29"/>
      <c r="J64" s="3" t="s">
        <v>87</v>
      </c>
      <c r="L64" s="56"/>
    </row>
    <row r="65" spans="2:14" ht="14.25">
      <c r="B65" s="32">
        <v>8</v>
      </c>
      <c r="C65" s="33"/>
      <c r="D65" s="34" t="s">
        <v>67</v>
      </c>
      <c r="E65" s="41"/>
      <c r="J65" s="3" t="s">
        <v>67</v>
      </c>
      <c r="L65" s="57"/>
    </row>
    <row r="66" spans="2:14" ht="14.25">
      <c r="J66" s="4" t="s">
        <v>88</v>
      </c>
      <c r="L66" s="42">
        <f>K61-L64-L65</f>
        <v>436425.62308121996</v>
      </c>
      <c r="M66" s="26"/>
    </row>
    <row r="68" spans="2:14">
      <c r="B68" s="43" t="s">
        <v>89</v>
      </c>
    </row>
    <row r="69" spans="2:14">
      <c r="E69" s="26"/>
      <c r="J69" s="26"/>
    </row>
    <row r="70" spans="2:14" ht="12.75" hidden="1" customHeight="1" outlineLevel="1">
      <c r="B70" s="44">
        <v>1</v>
      </c>
      <c r="C70" s="87" t="s">
        <v>90</v>
      </c>
      <c r="D70" s="87"/>
      <c r="E70" s="87"/>
      <c r="F70" s="87"/>
      <c r="G70" s="87"/>
      <c r="H70" s="87"/>
      <c r="I70" s="87"/>
      <c r="J70" s="87"/>
      <c r="K70" s="87"/>
      <c r="L70" s="87"/>
      <c r="M70" s="87"/>
      <c r="N70" s="87"/>
    </row>
    <row r="71" spans="2:14" hidden="1" outlineLevel="1">
      <c r="B71" s="44"/>
      <c r="C71" s="87"/>
      <c r="D71" s="87"/>
      <c r="E71" s="87"/>
      <c r="F71" s="87"/>
      <c r="G71" s="87"/>
      <c r="H71" s="87"/>
      <c r="I71" s="87"/>
      <c r="J71" s="87"/>
      <c r="K71" s="87"/>
      <c r="L71" s="87"/>
      <c r="M71" s="87"/>
      <c r="N71" s="87"/>
    </row>
    <row r="72" spans="2:14" ht="12.75" hidden="1" customHeight="1" outlineLevel="1">
      <c r="B72" s="44"/>
      <c r="C72" s="45"/>
      <c r="D72" s="46"/>
      <c r="E72" s="46"/>
      <c r="F72" s="46"/>
      <c r="G72" s="46"/>
      <c r="H72" s="46"/>
      <c r="I72" s="46"/>
      <c r="J72" s="46"/>
      <c r="K72" s="46"/>
      <c r="L72" s="46"/>
      <c r="M72" s="46"/>
      <c r="N72" s="46"/>
    </row>
    <row r="73" spans="2:14" ht="12.75" hidden="1" customHeight="1" outlineLevel="1">
      <c r="B73" s="44">
        <v>2</v>
      </c>
      <c r="C73" s="87" t="s">
        <v>91</v>
      </c>
      <c r="D73" s="87"/>
      <c r="E73" s="87"/>
      <c r="F73" s="87"/>
      <c r="G73" s="87"/>
      <c r="H73" s="87"/>
      <c r="I73" s="87"/>
      <c r="J73" s="87"/>
      <c r="K73" s="87"/>
      <c r="L73" s="87"/>
      <c r="M73" s="87"/>
      <c r="N73" s="87"/>
    </row>
    <row r="74" spans="2:14" hidden="1" outlineLevel="1">
      <c r="B74" s="44"/>
      <c r="C74" s="87"/>
      <c r="D74" s="87"/>
      <c r="E74" s="87"/>
      <c r="F74" s="87"/>
      <c r="G74" s="87"/>
      <c r="H74" s="87"/>
      <c r="I74" s="87"/>
      <c r="J74" s="87"/>
      <c r="K74" s="87"/>
      <c r="L74" s="87"/>
      <c r="M74" s="87"/>
      <c r="N74" s="87"/>
    </row>
    <row r="75" spans="2:14" hidden="1" outlineLevel="1">
      <c r="B75" s="44"/>
      <c r="C75" s="45"/>
      <c r="D75" s="46"/>
      <c r="E75" s="46"/>
      <c r="F75" s="46"/>
      <c r="G75" s="46"/>
      <c r="H75" s="46"/>
      <c r="I75" s="46"/>
      <c r="J75" s="46"/>
      <c r="K75" s="46"/>
      <c r="L75" s="46"/>
      <c r="M75" s="46"/>
      <c r="N75" s="46"/>
    </row>
    <row r="76" spans="2:14" ht="12.75" hidden="1" customHeight="1" outlineLevel="1">
      <c r="B76" s="44">
        <v>3</v>
      </c>
      <c r="C76" s="87" t="s">
        <v>92</v>
      </c>
      <c r="D76" s="87"/>
      <c r="E76" s="87"/>
      <c r="F76" s="87"/>
      <c r="G76" s="87"/>
      <c r="H76" s="87"/>
      <c r="I76" s="87"/>
      <c r="J76" s="87"/>
      <c r="K76" s="87"/>
      <c r="L76" s="87"/>
      <c r="M76" s="87"/>
      <c r="N76" s="87"/>
    </row>
    <row r="77" spans="2:14" hidden="1" outlineLevel="1">
      <c r="B77" s="44"/>
      <c r="C77" s="45"/>
      <c r="D77" s="46"/>
      <c r="E77" s="46"/>
      <c r="F77" s="46"/>
      <c r="G77" s="46"/>
      <c r="H77" s="46"/>
      <c r="I77" s="46"/>
      <c r="J77" s="46"/>
      <c r="K77" s="46"/>
      <c r="L77" s="46"/>
      <c r="M77" s="46"/>
      <c r="N77" s="46"/>
    </row>
    <row r="78" spans="2:14" hidden="1" outlineLevel="1">
      <c r="B78" s="44">
        <v>4</v>
      </c>
      <c r="C78" s="47" t="s">
        <v>93</v>
      </c>
      <c r="D78" s="46"/>
      <c r="E78" s="46"/>
      <c r="F78" s="46"/>
      <c r="G78" s="46"/>
      <c r="H78" s="46"/>
      <c r="I78" s="46"/>
      <c r="J78" s="46"/>
      <c r="K78" s="46"/>
      <c r="L78" s="46"/>
      <c r="M78" s="46"/>
      <c r="N78" s="46"/>
    </row>
    <row r="79" spans="2:14" hidden="1" outlineLevel="1">
      <c r="B79" s="44"/>
      <c r="C79" s="45"/>
      <c r="D79" s="46"/>
      <c r="E79" s="46"/>
      <c r="F79" s="46"/>
      <c r="G79" s="46"/>
      <c r="H79" s="46"/>
      <c r="I79" s="46"/>
      <c r="J79" s="46"/>
      <c r="K79" s="46"/>
      <c r="L79" s="46"/>
      <c r="M79" s="46"/>
      <c r="N79" s="46"/>
    </row>
    <row r="80" spans="2:14" hidden="1" outlineLevel="1">
      <c r="B80" s="44">
        <v>5</v>
      </c>
      <c r="C80" s="47" t="s">
        <v>94</v>
      </c>
      <c r="D80" s="46"/>
      <c r="E80" s="46"/>
      <c r="F80" s="46"/>
      <c r="G80" s="46"/>
      <c r="H80" s="46"/>
      <c r="I80" s="46"/>
      <c r="J80" s="46"/>
      <c r="K80" s="46"/>
      <c r="L80" s="46"/>
      <c r="M80" s="46"/>
      <c r="N80" s="46"/>
    </row>
    <row r="81" spans="2:26" hidden="1" outlineLevel="1">
      <c r="B81" s="44"/>
      <c r="C81" s="45"/>
      <c r="D81" s="46"/>
      <c r="E81" s="46"/>
      <c r="F81" s="46"/>
      <c r="G81" s="46"/>
      <c r="H81" s="46"/>
      <c r="I81" s="46"/>
      <c r="J81" s="46"/>
      <c r="K81" s="46"/>
      <c r="L81" s="46"/>
      <c r="M81" s="46"/>
      <c r="N81" s="46"/>
    </row>
    <row r="82" spans="2:26" ht="12.75" hidden="1" customHeight="1" outlineLevel="1">
      <c r="B82" s="44">
        <v>6</v>
      </c>
      <c r="C82" s="87" t="s">
        <v>95</v>
      </c>
      <c r="D82" s="87"/>
      <c r="E82" s="87"/>
      <c r="F82" s="87"/>
      <c r="G82" s="87"/>
      <c r="H82" s="87"/>
      <c r="I82" s="87"/>
      <c r="J82" s="87"/>
      <c r="K82" s="87"/>
      <c r="L82" s="87"/>
      <c r="M82" s="87"/>
      <c r="N82" s="87"/>
    </row>
    <row r="83" spans="2:26" hidden="1" outlineLevel="1">
      <c r="B83" s="46"/>
      <c r="C83" s="87"/>
      <c r="D83" s="87"/>
      <c r="E83" s="87"/>
      <c r="F83" s="87"/>
      <c r="G83" s="87"/>
      <c r="H83" s="87"/>
      <c r="I83" s="87"/>
      <c r="J83" s="87"/>
      <c r="K83" s="87"/>
      <c r="L83" s="87"/>
      <c r="M83" s="87"/>
      <c r="N83" s="87"/>
    </row>
    <row r="84" spans="2:26" hidden="1" outlineLevel="1">
      <c r="B84" s="46"/>
      <c r="C84" s="87"/>
      <c r="D84" s="87"/>
      <c r="E84" s="87"/>
      <c r="F84" s="87"/>
      <c r="G84" s="87"/>
      <c r="H84" s="87"/>
      <c r="I84" s="87"/>
      <c r="J84" s="87"/>
      <c r="K84" s="87"/>
      <c r="L84" s="87"/>
      <c r="M84" s="87"/>
      <c r="N84" s="87"/>
    </row>
    <row r="85" spans="2:26" hidden="1" outlineLevel="1"/>
    <row r="86" spans="2:26" collapsed="1"/>
    <row r="87" spans="2:26" ht="21">
      <c r="B87" s="88" t="s">
        <v>109</v>
      </c>
      <c r="C87" s="88"/>
      <c r="D87" s="88"/>
      <c r="E87" s="88"/>
      <c r="F87" s="88"/>
      <c r="G87" s="88"/>
      <c r="H87" s="88"/>
      <c r="I87" s="88"/>
      <c r="J87" s="88"/>
      <c r="K87" s="88"/>
      <c r="L87" s="88"/>
      <c r="M87" s="88"/>
      <c r="N87" s="88"/>
      <c r="P87" s="100" t="s">
        <v>110</v>
      </c>
      <c r="Q87" s="100"/>
      <c r="R87" s="100"/>
      <c r="S87" s="100"/>
      <c r="T87" s="100"/>
      <c r="U87" s="100"/>
      <c r="V87" s="100"/>
      <c r="W87" s="100"/>
      <c r="X87" s="100"/>
      <c r="Y87" s="100"/>
      <c r="Z87" s="100"/>
    </row>
    <row r="89" spans="2:26" ht="14.25">
      <c r="F89" s="7" t="s">
        <v>9</v>
      </c>
      <c r="G89" s="8" t="s">
        <v>10</v>
      </c>
      <c r="S89" s="7" t="s">
        <v>9</v>
      </c>
      <c r="T89" s="61" t="s">
        <v>10</v>
      </c>
    </row>
    <row r="90" spans="2:26" ht="15">
      <c r="F90" s="7" t="s">
        <v>11</v>
      </c>
      <c r="G90" s="93" t="s">
        <v>96</v>
      </c>
      <c r="H90" s="93"/>
      <c r="S90" s="7" t="s">
        <v>11</v>
      </c>
      <c r="T90" s="93" t="s">
        <v>96</v>
      </c>
      <c r="U90" s="93"/>
    </row>
    <row r="92" spans="2:26">
      <c r="E92" s="94" t="s">
        <v>13</v>
      </c>
      <c r="F92" s="95"/>
      <c r="G92" s="95"/>
      <c r="H92" s="96"/>
      <c r="J92" s="9"/>
      <c r="K92" s="10" t="s">
        <v>14</v>
      </c>
      <c r="L92" s="10"/>
      <c r="M92" s="11"/>
      <c r="S92" s="74" t="s">
        <v>15</v>
      </c>
      <c r="T92" s="74" t="s">
        <v>16</v>
      </c>
      <c r="U92" s="74" t="s">
        <v>17</v>
      </c>
      <c r="V92" s="74" t="s">
        <v>18</v>
      </c>
      <c r="W92" s="74" t="s">
        <v>19</v>
      </c>
      <c r="X92" s="74" t="s">
        <v>20</v>
      </c>
      <c r="Y92" s="74" t="s">
        <v>21</v>
      </c>
      <c r="Z92" s="74" t="s">
        <v>97</v>
      </c>
    </row>
    <row r="93" spans="2:26" ht="27">
      <c r="B93" s="12" t="s">
        <v>23</v>
      </c>
      <c r="C93" s="13" t="s">
        <v>24</v>
      </c>
      <c r="D93" s="14" t="s">
        <v>25</v>
      </c>
      <c r="E93" s="15" t="s">
        <v>26</v>
      </c>
      <c r="F93" s="16" t="s">
        <v>27</v>
      </c>
      <c r="G93" s="16" t="s">
        <v>28</v>
      </c>
      <c r="H93" s="12" t="s">
        <v>29</v>
      </c>
      <c r="I93" s="17"/>
      <c r="J93" s="18" t="s">
        <v>26</v>
      </c>
      <c r="K93" s="16" t="s">
        <v>30</v>
      </c>
      <c r="L93" s="16" t="s">
        <v>28</v>
      </c>
      <c r="M93" s="12" t="s">
        <v>29</v>
      </c>
      <c r="N93" s="12" t="s">
        <v>31</v>
      </c>
      <c r="P93" s="75" t="s">
        <v>32</v>
      </c>
      <c r="Q93" s="75" t="s">
        <v>33</v>
      </c>
      <c r="R93" s="75" t="s">
        <v>34</v>
      </c>
      <c r="S93" s="76" t="s">
        <v>35</v>
      </c>
      <c r="T93" s="76" t="s">
        <v>36</v>
      </c>
      <c r="U93" s="76" t="s">
        <v>37</v>
      </c>
      <c r="V93" s="76" t="s">
        <v>38</v>
      </c>
      <c r="W93" s="76" t="s">
        <v>39</v>
      </c>
      <c r="X93" s="76" t="s">
        <v>40</v>
      </c>
      <c r="Y93" s="76" t="s">
        <v>41</v>
      </c>
      <c r="Z93" s="76" t="s">
        <v>42</v>
      </c>
    </row>
    <row r="94" spans="2:26" ht="15" hidden="1" customHeight="1" outlineLevel="1">
      <c r="B94" s="19">
        <v>12</v>
      </c>
      <c r="C94" s="20">
        <v>1610</v>
      </c>
      <c r="D94" s="21" t="s">
        <v>43</v>
      </c>
      <c r="E94" s="22"/>
      <c r="F94" s="22"/>
      <c r="G94" s="50"/>
      <c r="H94" s="23"/>
      <c r="I94" s="24"/>
      <c r="J94" s="22"/>
      <c r="K94" s="22"/>
      <c r="L94" s="50"/>
      <c r="M94" s="23"/>
      <c r="N94" s="25"/>
      <c r="P94" s="59">
        <v>12</v>
      </c>
      <c r="Q94" s="20">
        <v>1610</v>
      </c>
      <c r="R94" s="21" t="s">
        <v>43</v>
      </c>
      <c r="S94" s="62"/>
      <c r="T94" s="78"/>
      <c r="U94" s="62"/>
      <c r="V94" s="62"/>
      <c r="W94" s="62"/>
      <c r="X94" s="81"/>
      <c r="Y94" s="80"/>
      <c r="Z94" s="79"/>
    </row>
    <row r="95" spans="2:26" ht="25.5" hidden="1" customHeight="1" outlineLevel="1">
      <c r="B95" s="19">
        <v>12</v>
      </c>
      <c r="C95" s="20">
        <v>1611</v>
      </c>
      <c r="D95" s="21" t="s">
        <v>44</v>
      </c>
      <c r="E95" s="22"/>
      <c r="F95" s="22"/>
      <c r="G95" s="50"/>
      <c r="H95" s="23"/>
      <c r="I95" s="27"/>
      <c r="J95" s="22"/>
      <c r="K95" s="22"/>
      <c r="L95" s="50"/>
      <c r="M95" s="23"/>
      <c r="N95" s="25"/>
      <c r="P95" s="59">
        <v>12</v>
      </c>
      <c r="Q95" s="20">
        <v>1611</v>
      </c>
      <c r="R95" s="21" t="s">
        <v>44</v>
      </c>
      <c r="S95" s="62"/>
      <c r="T95" s="78"/>
      <c r="U95" s="62"/>
      <c r="V95" s="62"/>
      <c r="W95" s="62"/>
      <c r="X95" s="81"/>
      <c r="Y95" s="80"/>
      <c r="Z95" s="79"/>
    </row>
    <row r="96" spans="2:26" ht="25.5" hidden="1" customHeight="1" outlineLevel="1">
      <c r="B96" s="19" t="s">
        <v>45</v>
      </c>
      <c r="C96" s="20">
        <v>1612</v>
      </c>
      <c r="D96" s="21" t="s">
        <v>46</v>
      </c>
      <c r="E96" s="22"/>
      <c r="F96" s="22"/>
      <c r="G96" s="50"/>
      <c r="H96" s="23"/>
      <c r="I96" s="27"/>
      <c r="J96" s="22"/>
      <c r="K96" s="22"/>
      <c r="L96" s="50"/>
      <c r="M96" s="23"/>
      <c r="N96" s="25"/>
      <c r="P96" s="59" t="s">
        <v>45</v>
      </c>
      <c r="Q96" s="20">
        <v>1612</v>
      </c>
      <c r="R96" s="21" t="s">
        <v>46</v>
      </c>
      <c r="S96" s="62"/>
      <c r="T96" s="78"/>
      <c r="U96" s="62"/>
      <c r="V96" s="62"/>
      <c r="W96" s="62"/>
      <c r="X96" s="81"/>
      <c r="Y96" s="80"/>
      <c r="Z96" s="79"/>
    </row>
    <row r="97" spans="2:26" ht="15" hidden="1" customHeight="1" outlineLevel="1">
      <c r="B97" s="19"/>
      <c r="C97" s="20">
        <v>1665</v>
      </c>
      <c r="D97" s="21" t="s">
        <v>47</v>
      </c>
      <c r="E97" s="22"/>
      <c r="F97" s="22"/>
      <c r="G97" s="50"/>
      <c r="H97" s="23"/>
      <c r="I97" s="27"/>
      <c r="J97" s="22"/>
      <c r="K97" s="22"/>
      <c r="L97" s="50"/>
      <c r="M97" s="23"/>
      <c r="N97" s="25"/>
      <c r="P97" s="59"/>
      <c r="Q97" s="20">
        <v>1665</v>
      </c>
      <c r="R97" s="21" t="s">
        <v>47</v>
      </c>
      <c r="S97" s="62"/>
      <c r="T97" s="78"/>
      <c r="U97" s="62"/>
      <c r="V97" s="62"/>
      <c r="W97" s="62"/>
      <c r="X97" s="81"/>
      <c r="Y97" s="80"/>
      <c r="Z97" s="79"/>
    </row>
    <row r="98" spans="2:26" ht="15" hidden="1" customHeight="1" outlineLevel="1">
      <c r="B98" s="19"/>
      <c r="C98" s="20">
        <v>1675</v>
      </c>
      <c r="D98" s="21" t="s">
        <v>48</v>
      </c>
      <c r="E98" s="22"/>
      <c r="F98" s="22"/>
      <c r="G98" s="50"/>
      <c r="H98" s="23"/>
      <c r="I98" s="27"/>
      <c r="J98" s="22"/>
      <c r="K98" s="22"/>
      <c r="L98" s="50"/>
      <c r="M98" s="23"/>
      <c r="N98" s="25"/>
      <c r="P98" s="59"/>
      <c r="Q98" s="20">
        <v>1675</v>
      </c>
      <c r="R98" s="21" t="s">
        <v>48</v>
      </c>
      <c r="S98" s="62"/>
      <c r="T98" s="78"/>
      <c r="U98" s="62"/>
      <c r="V98" s="62"/>
      <c r="W98" s="62"/>
      <c r="X98" s="81"/>
      <c r="Y98" s="80"/>
      <c r="Z98" s="79"/>
    </row>
    <row r="99" spans="2:26" ht="15" hidden="1" customHeight="1" outlineLevel="1">
      <c r="B99" s="19" t="s">
        <v>49</v>
      </c>
      <c r="C99" s="28">
        <v>1615</v>
      </c>
      <c r="D99" s="21" t="s">
        <v>50</v>
      </c>
      <c r="E99" s="22"/>
      <c r="F99" s="22"/>
      <c r="G99" s="50"/>
      <c r="H99" s="23"/>
      <c r="I99" s="27"/>
      <c r="J99" s="22"/>
      <c r="K99" s="22"/>
      <c r="L99" s="50"/>
      <c r="M99" s="23"/>
      <c r="N99" s="25"/>
      <c r="P99" s="59" t="s">
        <v>49</v>
      </c>
      <c r="Q99" s="28">
        <v>1615</v>
      </c>
      <c r="R99" s="21" t="s">
        <v>50</v>
      </c>
      <c r="S99" s="62"/>
      <c r="T99" s="78"/>
      <c r="U99" s="62"/>
      <c r="V99" s="62"/>
      <c r="W99" s="62"/>
      <c r="X99" s="81"/>
      <c r="Y99" s="80"/>
      <c r="Z99" s="79"/>
    </row>
    <row r="100" spans="2:26" ht="15" hidden="1" customHeight="1" outlineLevel="1">
      <c r="B100" s="19">
        <v>1</v>
      </c>
      <c r="C100" s="28">
        <v>1620</v>
      </c>
      <c r="D100" s="21" t="s">
        <v>51</v>
      </c>
      <c r="E100" s="22"/>
      <c r="F100" s="22"/>
      <c r="G100" s="50"/>
      <c r="H100" s="23"/>
      <c r="I100" s="27"/>
      <c r="J100" s="22"/>
      <c r="K100" s="22"/>
      <c r="L100" s="50"/>
      <c r="M100" s="23"/>
      <c r="N100" s="25"/>
      <c r="P100" s="59">
        <v>1</v>
      </c>
      <c r="Q100" s="28">
        <v>1620</v>
      </c>
      <c r="R100" s="21" t="s">
        <v>51</v>
      </c>
      <c r="S100" s="62"/>
      <c r="T100" s="78"/>
      <c r="U100" s="62"/>
      <c r="V100" s="62"/>
      <c r="W100" s="62"/>
      <c r="X100" s="81"/>
      <c r="Y100" s="80"/>
      <c r="Z100" s="79"/>
    </row>
    <row r="101" spans="2:26" ht="14.25" collapsed="1">
      <c r="B101" s="59" t="s">
        <v>49</v>
      </c>
      <c r="C101" s="20">
        <v>1705</v>
      </c>
      <c r="D101" s="21" t="s">
        <v>50</v>
      </c>
      <c r="E101" s="22"/>
      <c r="F101" s="22"/>
      <c r="G101" s="50"/>
      <c r="H101" s="23"/>
      <c r="I101" s="27"/>
      <c r="J101" s="22"/>
      <c r="K101" s="22"/>
      <c r="L101" s="50"/>
      <c r="M101" s="23"/>
      <c r="N101" s="25"/>
      <c r="P101" s="59" t="s">
        <v>49</v>
      </c>
      <c r="Q101" s="20">
        <v>1705</v>
      </c>
      <c r="R101" s="21" t="s">
        <v>50</v>
      </c>
      <c r="S101" s="69"/>
      <c r="T101" s="83"/>
      <c r="U101" s="69"/>
      <c r="V101" s="69"/>
      <c r="W101" s="69"/>
      <c r="X101" s="84"/>
      <c r="Y101" s="85"/>
      <c r="Z101" s="86"/>
    </row>
    <row r="102" spans="2:26">
      <c r="B102" s="59">
        <v>14.1</v>
      </c>
      <c r="C102" s="28">
        <v>1706</v>
      </c>
      <c r="D102" s="21" t="s">
        <v>52</v>
      </c>
      <c r="E102" s="48">
        <f>H25</f>
        <v>2172019.2825166634</v>
      </c>
      <c r="F102" s="48"/>
      <c r="G102" s="51"/>
      <c r="H102" s="49">
        <f>E102+F102+G102</f>
        <v>2172019.2825166634</v>
      </c>
      <c r="I102" s="27"/>
      <c r="J102" s="48">
        <f>M25</f>
        <v>16290.144618874976</v>
      </c>
      <c r="K102" s="48">
        <f>Z102</f>
        <v>21720.192825166636</v>
      </c>
      <c r="L102" s="51"/>
      <c r="M102" s="49">
        <f>J102+K102-L102</f>
        <v>38010.337444041608</v>
      </c>
      <c r="N102" s="25">
        <f t="shared" ref="N102" si="11">H102-M102</f>
        <v>2134008.945072622</v>
      </c>
      <c r="P102" s="59">
        <v>14.1</v>
      </c>
      <c r="Q102" s="28">
        <v>1706</v>
      </c>
      <c r="R102" s="21" t="s">
        <v>52</v>
      </c>
      <c r="S102" s="69">
        <f>E102</f>
        <v>2172019.2825166634</v>
      </c>
      <c r="T102" s="83"/>
      <c r="U102" s="69">
        <f t="shared" ref="U102:U106" si="12">S102-T102</f>
        <v>2172019.2825166634</v>
      </c>
      <c r="V102" s="69"/>
      <c r="W102" s="69">
        <f t="shared" ref="W102:W106" si="13">U102+(V102/2)</f>
        <v>2172019.2825166634</v>
      </c>
      <c r="X102" s="84">
        <v>100</v>
      </c>
      <c r="Y102" s="85">
        <f t="shared" ref="Y102:Y106" si="14">1/X102</f>
        <v>0.01</v>
      </c>
      <c r="Z102" s="69">
        <f>(W102*Y102)</f>
        <v>21720.192825166636</v>
      </c>
    </row>
    <row r="103" spans="2:26">
      <c r="B103" s="59">
        <v>1</v>
      </c>
      <c r="C103" s="20">
        <v>1708</v>
      </c>
      <c r="D103" s="21" t="s">
        <v>51</v>
      </c>
      <c r="E103" s="48"/>
      <c r="F103" s="48"/>
      <c r="G103" s="51"/>
      <c r="H103" s="49"/>
      <c r="I103" s="27"/>
      <c r="J103" s="48"/>
      <c r="K103" s="48"/>
      <c r="L103" s="51"/>
      <c r="M103" s="49"/>
      <c r="N103" s="25"/>
      <c r="P103" s="59">
        <v>1</v>
      </c>
      <c r="Q103" s="20">
        <v>1708</v>
      </c>
      <c r="R103" s="21" t="s">
        <v>51</v>
      </c>
      <c r="S103" s="69"/>
      <c r="T103" s="83"/>
      <c r="U103" s="69"/>
      <c r="V103" s="69"/>
      <c r="W103" s="69"/>
      <c r="X103" s="84"/>
      <c r="Y103" s="85"/>
      <c r="Z103" s="86"/>
    </row>
    <row r="104" spans="2:26" ht="15" customHeight="1">
      <c r="B104" s="59">
        <v>47</v>
      </c>
      <c r="C104" s="20">
        <v>1715</v>
      </c>
      <c r="D104" s="21" t="s">
        <v>53</v>
      </c>
      <c r="E104" s="48"/>
      <c r="F104" s="48"/>
      <c r="G104" s="51"/>
      <c r="H104" s="49"/>
      <c r="I104" s="27"/>
      <c r="J104" s="48"/>
      <c r="K104" s="48"/>
      <c r="L104" s="51"/>
      <c r="M104" s="49"/>
      <c r="N104" s="25"/>
      <c r="P104" s="59">
        <v>47</v>
      </c>
      <c r="Q104" s="20">
        <v>1715</v>
      </c>
      <c r="R104" s="21" t="s">
        <v>53</v>
      </c>
      <c r="S104" s="69"/>
      <c r="T104" s="83"/>
      <c r="U104" s="69"/>
      <c r="V104" s="69"/>
      <c r="W104" s="69"/>
      <c r="X104" s="84"/>
      <c r="Y104" s="85"/>
      <c r="Z104" s="86"/>
    </row>
    <row r="105" spans="2:26">
      <c r="B105" s="59">
        <v>47</v>
      </c>
      <c r="C105" s="20">
        <v>1720</v>
      </c>
      <c r="D105" s="21" t="s">
        <v>54</v>
      </c>
      <c r="E105" s="48">
        <f>H28</f>
        <v>36377876.078774318</v>
      </c>
      <c r="F105" s="48"/>
      <c r="G105" s="51"/>
      <c r="H105" s="49">
        <f>E105+F105+G105</f>
        <v>36377876.078774318</v>
      </c>
      <c r="I105" s="27"/>
      <c r="J105" s="48">
        <f>M28</f>
        <v>303148.96732311934</v>
      </c>
      <c r="K105" s="48">
        <f>Z105</f>
        <v>404198.62309749244</v>
      </c>
      <c r="L105" s="51"/>
      <c r="M105" s="49">
        <f>J105+K105-L105</f>
        <v>707347.59042061178</v>
      </c>
      <c r="N105" s="25">
        <f t="shared" ref="N105:N106" si="15">H105-M105</f>
        <v>35670528.488353707</v>
      </c>
      <c r="P105" s="59">
        <v>47</v>
      </c>
      <c r="Q105" s="20">
        <v>1720</v>
      </c>
      <c r="R105" s="21" t="s">
        <v>54</v>
      </c>
      <c r="S105" s="69">
        <f>E105</f>
        <v>36377876.078774318</v>
      </c>
      <c r="T105" s="83"/>
      <c r="U105" s="69">
        <f t="shared" si="12"/>
        <v>36377876.078774318</v>
      </c>
      <c r="V105" s="69"/>
      <c r="W105" s="69">
        <f t="shared" si="13"/>
        <v>36377876.078774318</v>
      </c>
      <c r="X105" s="84">
        <v>90</v>
      </c>
      <c r="Y105" s="85">
        <f t="shared" si="14"/>
        <v>1.1111111111111112E-2</v>
      </c>
      <c r="Z105" s="69">
        <f>(W105*Y105)</f>
        <v>404198.62309749244</v>
      </c>
    </row>
    <row r="106" spans="2:26">
      <c r="B106" s="59">
        <v>47</v>
      </c>
      <c r="C106" s="20">
        <v>1730</v>
      </c>
      <c r="D106" s="21" t="s">
        <v>55</v>
      </c>
      <c r="E106" s="48">
        <f>H29</f>
        <v>10137241.298709022</v>
      </c>
      <c r="F106" s="48"/>
      <c r="G106" s="51"/>
      <c r="H106" s="49">
        <f>E106+F106+G106</f>
        <v>10137241.298709022</v>
      </c>
      <c r="I106" s="27"/>
      <c r="J106" s="48">
        <f>M29</f>
        <v>116986.51113922562</v>
      </c>
      <c r="K106" s="48">
        <f>Z106</f>
        <v>155982.01485230084</v>
      </c>
      <c r="L106" s="51"/>
      <c r="M106" s="49">
        <f>J106+K106-L106</f>
        <v>272968.52599152643</v>
      </c>
      <c r="N106" s="25">
        <f t="shared" si="15"/>
        <v>9864272.7727174945</v>
      </c>
      <c r="P106" s="59">
        <v>47</v>
      </c>
      <c r="Q106" s="20">
        <v>1730</v>
      </c>
      <c r="R106" s="21" t="s">
        <v>55</v>
      </c>
      <c r="S106" s="69">
        <f>E106</f>
        <v>10137241.298709022</v>
      </c>
      <c r="T106" s="83"/>
      <c r="U106" s="69">
        <f t="shared" si="12"/>
        <v>10137241.298709022</v>
      </c>
      <c r="V106" s="69">
        <f>F106</f>
        <v>0</v>
      </c>
      <c r="W106" s="69">
        <f t="shared" si="13"/>
        <v>10137241.298709022</v>
      </c>
      <c r="X106" s="84">
        <v>64.989808653952579</v>
      </c>
      <c r="Y106" s="85">
        <f t="shared" si="14"/>
        <v>1.5387027915786632E-2</v>
      </c>
      <c r="Z106" s="69">
        <f>(W106*Y106)</f>
        <v>155982.01485230084</v>
      </c>
    </row>
    <row r="107" spans="2:26" ht="15" customHeight="1">
      <c r="B107" s="59">
        <v>47</v>
      </c>
      <c r="C107" s="20">
        <v>1735</v>
      </c>
      <c r="D107" s="21" t="s">
        <v>56</v>
      </c>
      <c r="E107" s="22"/>
      <c r="F107" s="22"/>
      <c r="G107" s="50"/>
      <c r="H107" s="23"/>
      <c r="I107" s="27"/>
      <c r="J107" s="22"/>
      <c r="K107" s="22"/>
      <c r="L107" s="50"/>
      <c r="M107" s="23"/>
      <c r="N107" s="25"/>
      <c r="P107" s="59">
        <v>47</v>
      </c>
      <c r="Q107" s="20">
        <v>1735</v>
      </c>
      <c r="R107" s="21" t="s">
        <v>56</v>
      </c>
      <c r="S107" s="69"/>
      <c r="T107" s="83"/>
      <c r="U107" s="69"/>
      <c r="V107" s="69"/>
      <c r="W107" s="69"/>
      <c r="X107" s="84"/>
      <c r="Y107" s="85"/>
      <c r="Z107" s="86"/>
    </row>
    <row r="108" spans="2:26" ht="15" customHeight="1">
      <c r="B108" s="59">
        <v>47</v>
      </c>
      <c r="C108" s="20">
        <v>1740</v>
      </c>
      <c r="D108" s="21" t="s">
        <v>57</v>
      </c>
      <c r="E108" s="22"/>
      <c r="F108" s="22"/>
      <c r="G108" s="50"/>
      <c r="H108" s="23"/>
      <c r="I108" s="27"/>
      <c r="J108" s="22"/>
      <c r="K108" s="22"/>
      <c r="L108" s="50"/>
      <c r="M108" s="23"/>
      <c r="N108" s="25"/>
      <c r="P108" s="59">
        <v>47</v>
      </c>
      <c r="Q108" s="20">
        <v>1740</v>
      </c>
      <c r="R108" s="21" t="s">
        <v>57</v>
      </c>
      <c r="S108" s="69"/>
      <c r="T108" s="83"/>
      <c r="U108" s="69"/>
      <c r="V108" s="69"/>
      <c r="W108" s="69"/>
      <c r="X108" s="84"/>
      <c r="Y108" s="85"/>
      <c r="Z108" s="86"/>
    </row>
    <row r="109" spans="2:26" ht="14.25">
      <c r="B109" s="59">
        <v>17</v>
      </c>
      <c r="C109" s="20">
        <v>1745</v>
      </c>
      <c r="D109" s="21" t="s">
        <v>58</v>
      </c>
      <c r="E109" s="22"/>
      <c r="F109" s="22"/>
      <c r="G109" s="50"/>
      <c r="H109" s="23"/>
      <c r="I109" s="27"/>
      <c r="J109" s="22"/>
      <c r="K109" s="22"/>
      <c r="L109" s="50"/>
      <c r="M109" s="23"/>
      <c r="N109" s="25"/>
      <c r="P109" s="59">
        <v>17</v>
      </c>
      <c r="Q109" s="20">
        <v>1745</v>
      </c>
      <c r="R109" s="21" t="s">
        <v>58</v>
      </c>
      <c r="S109" s="69"/>
      <c r="T109" s="83"/>
      <c r="U109" s="69"/>
      <c r="V109" s="69"/>
      <c r="W109" s="69"/>
      <c r="X109" s="84"/>
      <c r="Y109" s="85"/>
      <c r="Z109" s="86"/>
    </row>
    <row r="110" spans="2:26" ht="15" hidden="1" customHeight="1" outlineLevel="1">
      <c r="B110" s="19">
        <v>47</v>
      </c>
      <c r="C110" s="20">
        <v>1830</v>
      </c>
      <c r="D110" s="21" t="s">
        <v>59</v>
      </c>
      <c r="E110" s="22"/>
      <c r="F110" s="22"/>
      <c r="G110" s="50"/>
      <c r="H110" s="23"/>
      <c r="I110" s="27"/>
      <c r="J110" s="22"/>
      <c r="K110" s="22"/>
      <c r="L110" s="50"/>
      <c r="M110" s="23"/>
      <c r="N110" s="25"/>
      <c r="P110" s="59">
        <v>47</v>
      </c>
      <c r="Q110" s="20">
        <v>1830</v>
      </c>
      <c r="R110" s="21" t="s">
        <v>59</v>
      </c>
      <c r="S110" s="62"/>
      <c r="T110" s="78"/>
      <c r="U110" s="62"/>
      <c r="V110" s="62"/>
      <c r="W110" s="62"/>
      <c r="X110" s="81"/>
      <c r="Y110" s="80"/>
      <c r="Z110" s="79"/>
    </row>
    <row r="111" spans="2:26" ht="14.1" hidden="1" customHeight="1" outlineLevel="1">
      <c r="B111" s="19">
        <v>47</v>
      </c>
      <c r="C111" s="20">
        <v>1835</v>
      </c>
      <c r="D111" s="21" t="s">
        <v>60</v>
      </c>
      <c r="E111" s="22"/>
      <c r="F111" s="22"/>
      <c r="G111" s="50"/>
      <c r="H111" s="23"/>
      <c r="I111" s="27"/>
      <c r="J111" s="22"/>
      <c r="K111" s="22"/>
      <c r="L111" s="50"/>
      <c r="M111" s="23"/>
      <c r="N111" s="25"/>
      <c r="P111" s="59">
        <v>47</v>
      </c>
      <c r="Q111" s="20">
        <v>1835</v>
      </c>
      <c r="R111" s="21" t="s">
        <v>60</v>
      </c>
      <c r="S111" s="62"/>
      <c r="T111" s="78"/>
      <c r="U111" s="62"/>
      <c r="V111" s="62"/>
      <c r="W111" s="62"/>
      <c r="X111" s="81"/>
      <c r="Y111" s="80"/>
      <c r="Z111" s="79"/>
    </row>
    <row r="112" spans="2:26" ht="15" hidden="1" customHeight="1" outlineLevel="1">
      <c r="B112" s="19" t="s">
        <v>49</v>
      </c>
      <c r="C112" s="20">
        <v>1905</v>
      </c>
      <c r="D112" s="21" t="s">
        <v>50</v>
      </c>
      <c r="E112" s="22"/>
      <c r="F112" s="22"/>
      <c r="G112" s="50"/>
      <c r="H112" s="23"/>
      <c r="I112" s="27"/>
      <c r="J112" s="22"/>
      <c r="K112" s="22"/>
      <c r="L112" s="50"/>
      <c r="M112" s="23"/>
      <c r="N112" s="25"/>
      <c r="P112" s="59" t="s">
        <v>49</v>
      </c>
      <c r="Q112" s="20">
        <v>1905</v>
      </c>
      <c r="R112" s="21" t="s">
        <v>50</v>
      </c>
      <c r="S112" s="62"/>
      <c r="T112" s="78"/>
      <c r="U112" s="62"/>
      <c r="V112" s="62"/>
      <c r="W112" s="62"/>
      <c r="X112" s="81"/>
      <c r="Y112" s="80"/>
      <c r="Z112" s="79"/>
    </row>
    <row r="113" spans="2:26" ht="15" hidden="1" customHeight="1" outlineLevel="1">
      <c r="B113" s="19">
        <v>47</v>
      </c>
      <c r="C113" s="20">
        <v>1908</v>
      </c>
      <c r="D113" s="21" t="s">
        <v>61</v>
      </c>
      <c r="E113" s="22"/>
      <c r="F113" s="22"/>
      <c r="G113" s="50"/>
      <c r="H113" s="23"/>
      <c r="I113" s="27"/>
      <c r="J113" s="22"/>
      <c r="K113" s="22"/>
      <c r="L113" s="50"/>
      <c r="M113" s="23"/>
      <c r="N113" s="25"/>
      <c r="P113" s="59">
        <v>47</v>
      </c>
      <c r="Q113" s="20">
        <v>1908</v>
      </c>
      <c r="R113" s="21" t="s">
        <v>61</v>
      </c>
      <c r="S113" s="62"/>
      <c r="T113" s="78"/>
      <c r="U113" s="62"/>
      <c r="V113" s="62"/>
      <c r="W113" s="62"/>
      <c r="X113" s="81"/>
      <c r="Y113" s="80"/>
      <c r="Z113" s="79"/>
    </row>
    <row r="114" spans="2:26" ht="15" hidden="1" customHeight="1" outlineLevel="1">
      <c r="B114" s="19">
        <v>13</v>
      </c>
      <c r="C114" s="20">
        <v>1910</v>
      </c>
      <c r="D114" s="21" t="s">
        <v>62</v>
      </c>
      <c r="E114" s="22"/>
      <c r="F114" s="22"/>
      <c r="G114" s="50"/>
      <c r="H114" s="23"/>
      <c r="I114" s="27"/>
      <c r="J114" s="22"/>
      <c r="K114" s="22"/>
      <c r="L114" s="50"/>
      <c r="M114" s="23"/>
      <c r="N114" s="25"/>
      <c r="P114" s="59">
        <v>13</v>
      </c>
      <c r="Q114" s="20">
        <v>1910</v>
      </c>
      <c r="R114" s="21" t="s">
        <v>62</v>
      </c>
      <c r="S114" s="62"/>
      <c r="T114" s="78"/>
      <c r="U114" s="62"/>
      <c r="V114" s="62"/>
      <c r="W114" s="62"/>
      <c r="X114" s="81"/>
      <c r="Y114" s="80"/>
      <c r="Z114" s="79"/>
    </row>
    <row r="115" spans="2:26" ht="15" hidden="1" customHeight="1" outlineLevel="1">
      <c r="B115" s="19">
        <v>8</v>
      </c>
      <c r="C115" s="20">
        <v>1915</v>
      </c>
      <c r="D115" s="21" t="s">
        <v>63</v>
      </c>
      <c r="E115" s="22"/>
      <c r="F115" s="22"/>
      <c r="G115" s="50"/>
      <c r="H115" s="23"/>
      <c r="I115" s="27"/>
      <c r="J115" s="22"/>
      <c r="K115" s="22"/>
      <c r="L115" s="50"/>
      <c r="M115" s="23"/>
      <c r="N115" s="25"/>
      <c r="P115" s="59">
        <v>8</v>
      </c>
      <c r="Q115" s="20">
        <v>1915</v>
      </c>
      <c r="R115" s="21" t="s">
        <v>63</v>
      </c>
      <c r="S115" s="62"/>
      <c r="T115" s="78"/>
      <c r="U115" s="62"/>
      <c r="V115" s="62"/>
      <c r="W115" s="62"/>
      <c r="X115" s="81"/>
      <c r="Y115" s="80"/>
      <c r="Z115" s="79"/>
    </row>
    <row r="116" spans="2:26" ht="15" hidden="1" customHeight="1" outlineLevel="1">
      <c r="B116" s="19">
        <v>10</v>
      </c>
      <c r="C116" s="20">
        <v>1920</v>
      </c>
      <c r="D116" s="21" t="s">
        <v>64</v>
      </c>
      <c r="E116" s="22"/>
      <c r="F116" s="22"/>
      <c r="G116" s="50"/>
      <c r="H116" s="23"/>
      <c r="I116" s="27"/>
      <c r="J116" s="22"/>
      <c r="K116" s="22"/>
      <c r="L116" s="50"/>
      <c r="M116" s="23"/>
      <c r="N116" s="25"/>
      <c r="P116" s="59">
        <v>10</v>
      </c>
      <c r="Q116" s="20">
        <v>1920</v>
      </c>
      <c r="R116" s="21" t="s">
        <v>64</v>
      </c>
      <c r="S116" s="62"/>
      <c r="T116" s="78"/>
      <c r="U116" s="62"/>
      <c r="V116" s="62"/>
      <c r="W116" s="62"/>
      <c r="X116" s="81"/>
      <c r="Y116" s="80"/>
      <c r="Z116" s="79"/>
    </row>
    <row r="117" spans="2:26" ht="15" hidden="1" customHeight="1" outlineLevel="1">
      <c r="B117" s="19">
        <v>50</v>
      </c>
      <c r="C117" s="28">
        <v>1925</v>
      </c>
      <c r="D117" s="21" t="s">
        <v>65</v>
      </c>
      <c r="E117" s="22"/>
      <c r="F117" s="22"/>
      <c r="G117" s="50"/>
      <c r="H117" s="23"/>
      <c r="I117" s="27"/>
      <c r="J117" s="22"/>
      <c r="K117" s="22"/>
      <c r="L117" s="50"/>
      <c r="M117" s="23"/>
      <c r="N117" s="25"/>
      <c r="P117" s="59">
        <v>50</v>
      </c>
      <c r="Q117" s="28">
        <v>1925</v>
      </c>
      <c r="R117" s="21" t="s">
        <v>65</v>
      </c>
      <c r="S117" s="62"/>
      <c r="T117" s="78"/>
      <c r="U117" s="62"/>
      <c r="V117" s="62"/>
      <c r="W117" s="62"/>
      <c r="X117" s="81"/>
      <c r="Y117" s="80"/>
      <c r="Z117" s="79"/>
    </row>
    <row r="118" spans="2:26" ht="15" hidden="1" customHeight="1" outlineLevel="1">
      <c r="B118" s="19">
        <v>10</v>
      </c>
      <c r="C118" s="20">
        <v>1930</v>
      </c>
      <c r="D118" s="21" t="s">
        <v>66</v>
      </c>
      <c r="E118" s="22"/>
      <c r="F118" s="22"/>
      <c r="G118" s="50"/>
      <c r="H118" s="23"/>
      <c r="I118" s="27"/>
      <c r="J118" s="22"/>
      <c r="K118" s="22"/>
      <c r="L118" s="50"/>
      <c r="M118" s="23"/>
      <c r="N118" s="25"/>
      <c r="P118" s="59">
        <v>10</v>
      </c>
      <c r="Q118" s="20">
        <v>1930</v>
      </c>
      <c r="R118" s="21" t="s">
        <v>66</v>
      </c>
      <c r="S118" s="62"/>
      <c r="T118" s="78"/>
      <c r="U118" s="62"/>
      <c r="V118" s="62"/>
      <c r="W118" s="62"/>
      <c r="X118" s="81"/>
      <c r="Y118" s="80"/>
      <c r="Z118" s="79"/>
    </row>
    <row r="119" spans="2:26" ht="15" hidden="1" customHeight="1" outlineLevel="1">
      <c r="B119" s="19">
        <v>8</v>
      </c>
      <c r="C119" s="20">
        <v>1935</v>
      </c>
      <c r="D119" s="21" t="s">
        <v>67</v>
      </c>
      <c r="E119" s="22"/>
      <c r="F119" s="22"/>
      <c r="G119" s="50"/>
      <c r="H119" s="23"/>
      <c r="I119" s="27"/>
      <c r="J119" s="22"/>
      <c r="K119" s="22"/>
      <c r="L119" s="50"/>
      <c r="M119" s="23"/>
      <c r="N119" s="25"/>
      <c r="P119" s="59">
        <v>8</v>
      </c>
      <c r="Q119" s="20">
        <v>1935</v>
      </c>
      <c r="R119" s="21" t="s">
        <v>67</v>
      </c>
      <c r="S119" s="62"/>
      <c r="T119" s="78"/>
      <c r="U119" s="62"/>
      <c r="V119" s="62"/>
      <c r="W119" s="62"/>
      <c r="X119" s="81"/>
      <c r="Y119" s="80"/>
      <c r="Z119" s="79"/>
    </row>
    <row r="120" spans="2:26" ht="15" hidden="1" customHeight="1" outlineLevel="1">
      <c r="B120" s="19">
        <v>8</v>
      </c>
      <c r="C120" s="20">
        <v>1940</v>
      </c>
      <c r="D120" s="21" t="s">
        <v>68</v>
      </c>
      <c r="E120" s="22"/>
      <c r="F120" s="22"/>
      <c r="G120" s="50"/>
      <c r="H120" s="23"/>
      <c r="I120" s="27"/>
      <c r="J120" s="22"/>
      <c r="K120" s="22"/>
      <c r="L120" s="50"/>
      <c r="M120" s="23"/>
      <c r="N120" s="25"/>
      <c r="P120" s="59">
        <v>8</v>
      </c>
      <c r="Q120" s="20">
        <v>1940</v>
      </c>
      <c r="R120" s="21" t="s">
        <v>68</v>
      </c>
      <c r="S120" s="62"/>
      <c r="T120" s="78"/>
      <c r="U120" s="62"/>
      <c r="V120" s="62"/>
      <c r="W120" s="62"/>
      <c r="X120" s="81"/>
      <c r="Y120" s="80"/>
      <c r="Z120" s="79"/>
    </row>
    <row r="121" spans="2:26" ht="15" hidden="1" customHeight="1" outlineLevel="1">
      <c r="B121" s="19">
        <v>8</v>
      </c>
      <c r="C121" s="20">
        <v>1945</v>
      </c>
      <c r="D121" s="21" t="s">
        <v>69</v>
      </c>
      <c r="E121" s="22"/>
      <c r="F121" s="22"/>
      <c r="G121" s="50"/>
      <c r="H121" s="23"/>
      <c r="I121" s="27"/>
      <c r="J121" s="22"/>
      <c r="K121" s="22"/>
      <c r="L121" s="50"/>
      <c r="M121" s="23"/>
      <c r="N121" s="25"/>
      <c r="P121" s="59">
        <v>8</v>
      </c>
      <c r="Q121" s="20">
        <v>1945</v>
      </c>
      <c r="R121" s="21" t="s">
        <v>69</v>
      </c>
      <c r="S121" s="62"/>
      <c r="T121" s="78"/>
      <c r="U121" s="62"/>
      <c r="V121" s="62"/>
      <c r="W121" s="62"/>
      <c r="X121" s="81"/>
      <c r="Y121" s="80"/>
      <c r="Z121" s="79"/>
    </row>
    <row r="122" spans="2:26" ht="15" hidden="1" customHeight="1" outlineLevel="1">
      <c r="B122" s="19">
        <v>8</v>
      </c>
      <c r="C122" s="20">
        <v>1950</v>
      </c>
      <c r="D122" s="21" t="s">
        <v>70</v>
      </c>
      <c r="E122" s="22"/>
      <c r="F122" s="22"/>
      <c r="G122" s="50"/>
      <c r="H122" s="23"/>
      <c r="I122" s="27"/>
      <c r="J122" s="22"/>
      <c r="K122" s="22"/>
      <c r="L122" s="50"/>
      <c r="M122" s="23"/>
      <c r="N122" s="25"/>
      <c r="P122" s="59">
        <v>8</v>
      </c>
      <c r="Q122" s="20">
        <v>1950</v>
      </c>
      <c r="R122" s="21" t="s">
        <v>70</v>
      </c>
      <c r="S122" s="62"/>
      <c r="T122" s="78"/>
      <c r="U122" s="62"/>
      <c r="V122" s="62"/>
      <c r="W122" s="62"/>
      <c r="X122" s="81"/>
      <c r="Y122" s="80"/>
      <c r="Z122" s="79"/>
    </row>
    <row r="123" spans="2:26" ht="15" hidden="1" customHeight="1" outlineLevel="1">
      <c r="B123" s="19">
        <v>8</v>
      </c>
      <c r="C123" s="20">
        <v>1955</v>
      </c>
      <c r="D123" s="21" t="s">
        <v>71</v>
      </c>
      <c r="E123" s="22"/>
      <c r="F123" s="22"/>
      <c r="G123" s="50"/>
      <c r="H123" s="23"/>
      <c r="I123" s="27"/>
      <c r="J123" s="22"/>
      <c r="K123" s="22"/>
      <c r="L123" s="50"/>
      <c r="M123" s="23"/>
      <c r="N123" s="25"/>
      <c r="P123" s="59">
        <v>8</v>
      </c>
      <c r="Q123" s="20">
        <v>1955</v>
      </c>
      <c r="R123" s="21" t="s">
        <v>71</v>
      </c>
      <c r="S123" s="62"/>
      <c r="T123" s="78"/>
      <c r="U123" s="62"/>
      <c r="V123" s="62"/>
      <c r="W123" s="62"/>
      <c r="X123" s="81"/>
      <c r="Y123" s="80"/>
      <c r="Z123" s="79"/>
    </row>
    <row r="124" spans="2:26" ht="14.1" hidden="1" customHeight="1" outlineLevel="1">
      <c r="B124" s="19">
        <v>8</v>
      </c>
      <c r="C124" s="20">
        <v>1960</v>
      </c>
      <c r="D124" s="21" t="s">
        <v>72</v>
      </c>
      <c r="E124" s="22"/>
      <c r="F124" s="22"/>
      <c r="G124" s="50"/>
      <c r="H124" s="23"/>
      <c r="I124" s="27"/>
      <c r="J124" s="22"/>
      <c r="K124" s="22"/>
      <c r="L124" s="50"/>
      <c r="M124" s="23"/>
      <c r="N124" s="25"/>
      <c r="P124" s="59">
        <v>8</v>
      </c>
      <c r="Q124" s="20">
        <v>1960</v>
      </c>
      <c r="R124" s="21" t="s">
        <v>72</v>
      </c>
      <c r="S124" s="62"/>
      <c r="T124" s="78"/>
      <c r="U124" s="62"/>
      <c r="V124" s="62"/>
      <c r="W124" s="62"/>
      <c r="X124" s="81"/>
      <c r="Y124" s="80"/>
      <c r="Z124" s="79"/>
    </row>
    <row r="125" spans="2:26" ht="25.5" hidden="1" customHeight="1" outlineLevel="1">
      <c r="B125" s="30">
        <v>47</v>
      </c>
      <c r="C125" s="20">
        <v>1970</v>
      </c>
      <c r="D125" s="21" t="s">
        <v>73</v>
      </c>
      <c r="E125" s="22"/>
      <c r="F125" s="22"/>
      <c r="G125" s="50"/>
      <c r="H125" s="23"/>
      <c r="I125" s="27"/>
      <c r="J125" s="22"/>
      <c r="K125" s="22"/>
      <c r="L125" s="50"/>
      <c r="M125" s="23"/>
      <c r="N125" s="25"/>
      <c r="P125" s="72">
        <v>47</v>
      </c>
      <c r="Q125" s="20">
        <v>1970</v>
      </c>
      <c r="R125" s="21" t="s">
        <v>73</v>
      </c>
      <c r="S125" s="62"/>
      <c r="T125" s="78"/>
      <c r="U125" s="62"/>
      <c r="V125" s="62"/>
      <c r="W125" s="62"/>
      <c r="X125" s="81"/>
      <c r="Y125" s="80"/>
      <c r="Z125" s="79"/>
    </row>
    <row r="126" spans="2:26" ht="25.5" hidden="1" customHeight="1" outlineLevel="1">
      <c r="B126" s="19">
        <v>47</v>
      </c>
      <c r="C126" s="20">
        <v>1975</v>
      </c>
      <c r="D126" s="21" t="s">
        <v>74</v>
      </c>
      <c r="E126" s="22"/>
      <c r="F126" s="22"/>
      <c r="G126" s="50"/>
      <c r="H126" s="23"/>
      <c r="I126" s="27"/>
      <c r="J126" s="22"/>
      <c r="K126" s="22"/>
      <c r="L126" s="50"/>
      <c r="M126" s="23"/>
      <c r="N126" s="25"/>
      <c r="P126" s="59">
        <v>47</v>
      </c>
      <c r="Q126" s="20">
        <v>1975</v>
      </c>
      <c r="R126" s="21" t="s">
        <v>74</v>
      </c>
      <c r="S126" s="62"/>
      <c r="T126" s="78"/>
      <c r="U126" s="62"/>
      <c r="V126" s="62"/>
      <c r="W126" s="62"/>
      <c r="X126" s="81"/>
      <c r="Y126" s="80"/>
      <c r="Z126" s="79"/>
    </row>
    <row r="127" spans="2:26" ht="15" hidden="1" customHeight="1" outlineLevel="1">
      <c r="B127" s="19">
        <v>47</v>
      </c>
      <c r="C127" s="20">
        <v>1980</v>
      </c>
      <c r="D127" s="21" t="s">
        <v>75</v>
      </c>
      <c r="E127" s="22"/>
      <c r="F127" s="22"/>
      <c r="G127" s="50"/>
      <c r="H127" s="23"/>
      <c r="I127" s="27"/>
      <c r="J127" s="22"/>
      <c r="K127" s="22"/>
      <c r="L127" s="50"/>
      <c r="M127" s="23"/>
      <c r="N127" s="25"/>
      <c r="P127" s="59">
        <v>47</v>
      </c>
      <c r="Q127" s="20">
        <v>1980</v>
      </c>
      <c r="R127" s="21" t="s">
        <v>75</v>
      </c>
      <c r="S127" s="62"/>
      <c r="T127" s="78"/>
      <c r="U127" s="62"/>
      <c r="V127" s="62"/>
      <c r="W127" s="62"/>
      <c r="X127" s="81"/>
      <c r="Y127" s="80"/>
      <c r="Z127" s="79"/>
    </row>
    <row r="128" spans="2:26" ht="15" hidden="1" customHeight="1" outlineLevel="1">
      <c r="B128" s="19">
        <v>47</v>
      </c>
      <c r="C128" s="20">
        <v>1985</v>
      </c>
      <c r="D128" s="21" t="s">
        <v>76</v>
      </c>
      <c r="E128" s="22"/>
      <c r="F128" s="22"/>
      <c r="G128" s="50"/>
      <c r="H128" s="23"/>
      <c r="I128" s="27"/>
      <c r="J128" s="22"/>
      <c r="K128" s="22"/>
      <c r="L128" s="50"/>
      <c r="M128" s="23"/>
      <c r="N128" s="25"/>
      <c r="P128" s="59">
        <v>47</v>
      </c>
      <c r="Q128" s="20">
        <v>1985</v>
      </c>
      <c r="R128" s="21" t="s">
        <v>76</v>
      </c>
      <c r="S128" s="62"/>
      <c r="T128" s="78"/>
      <c r="U128" s="62"/>
      <c r="V128" s="62"/>
      <c r="W128" s="62"/>
      <c r="X128" s="81"/>
      <c r="Y128" s="80"/>
      <c r="Z128" s="79"/>
    </row>
    <row r="129" spans="2:26" ht="15" hidden="1" customHeight="1" outlineLevel="1">
      <c r="B129" s="30">
        <v>47</v>
      </c>
      <c r="C129" s="20">
        <v>1990</v>
      </c>
      <c r="D129" s="31" t="s">
        <v>77</v>
      </c>
      <c r="E129" s="22"/>
      <c r="F129" s="22"/>
      <c r="G129" s="50"/>
      <c r="H129" s="23"/>
      <c r="I129" s="27"/>
      <c r="J129" s="22"/>
      <c r="K129" s="22"/>
      <c r="L129" s="50"/>
      <c r="M129" s="23"/>
      <c r="N129" s="25"/>
      <c r="P129" s="72">
        <v>47</v>
      </c>
      <c r="Q129" s="20">
        <v>1990</v>
      </c>
      <c r="R129" s="31" t="s">
        <v>77</v>
      </c>
      <c r="S129" s="62"/>
      <c r="T129" s="78"/>
      <c r="U129" s="62"/>
      <c r="V129" s="62"/>
      <c r="W129" s="62"/>
      <c r="X129" s="81"/>
      <c r="Y129" s="80"/>
      <c r="Z129" s="79"/>
    </row>
    <row r="130" spans="2:26" ht="15" hidden="1" customHeight="1" outlineLevel="1">
      <c r="B130" s="19">
        <v>47</v>
      </c>
      <c r="C130" s="20">
        <v>1995</v>
      </c>
      <c r="D130" s="21" t="s">
        <v>78</v>
      </c>
      <c r="E130" s="22"/>
      <c r="F130" s="22"/>
      <c r="G130" s="50"/>
      <c r="H130" s="23"/>
      <c r="I130" s="27"/>
      <c r="J130" s="22"/>
      <c r="K130" s="22"/>
      <c r="L130" s="50"/>
      <c r="M130" s="23"/>
      <c r="N130" s="25"/>
      <c r="P130" s="59">
        <v>47</v>
      </c>
      <c r="Q130" s="20">
        <v>1995</v>
      </c>
      <c r="R130" s="21" t="s">
        <v>78</v>
      </c>
      <c r="S130" s="62"/>
      <c r="T130" s="78"/>
      <c r="U130" s="62"/>
      <c r="V130" s="62"/>
      <c r="W130" s="62"/>
      <c r="X130" s="81"/>
      <c r="Y130" s="80"/>
      <c r="Z130" s="79"/>
    </row>
    <row r="131" spans="2:26" ht="15" hidden="1" customHeight="1" outlineLevel="1">
      <c r="B131" s="19">
        <v>47</v>
      </c>
      <c r="C131" s="20">
        <v>2440</v>
      </c>
      <c r="D131" s="21" t="s">
        <v>79</v>
      </c>
      <c r="E131" s="22"/>
      <c r="F131" s="22"/>
      <c r="G131" s="50"/>
      <c r="H131" s="23"/>
      <c r="J131" s="22"/>
      <c r="K131" s="22"/>
      <c r="L131" s="50"/>
      <c r="M131" s="23"/>
      <c r="N131" s="25"/>
      <c r="P131" s="59">
        <v>47</v>
      </c>
      <c r="Q131" s="20">
        <v>2440</v>
      </c>
      <c r="R131" s="21" t="s">
        <v>79</v>
      </c>
      <c r="S131" s="62"/>
      <c r="T131" s="78"/>
      <c r="U131" s="62"/>
      <c r="V131" s="62"/>
      <c r="W131" s="62"/>
      <c r="X131" s="81"/>
      <c r="Y131" s="80"/>
      <c r="Z131" s="79"/>
    </row>
    <row r="132" spans="2:26" ht="15" collapsed="1">
      <c r="B132" s="32"/>
      <c r="C132" s="33"/>
      <c r="D132" s="34"/>
      <c r="E132" s="34"/>
      <c r="F132" s="34"/>
      <c r="G132" s="58"/>
      <c r="H132" s="23"/>
      <c r="J132" s="34"/>
      <c r="K132" s="22"/>
      <c r="L132" s="50"/>
      <c r="M132" s="23"/>
      <c r="N132" s="25"/>
      <c r="P132" s="32"/>
      <c r="Q132" s="33"/>
      <c r="R132" s="73" t="s">
        <v>80</v>
      </c>
      <c r="S132" s="36">
        <f>SUM(S94:S131)</f>
        <v>48687136.660000004</v>
      </c>
      <c r="T132" s="36">
        <f t="shared" ref="T132:Z132" si="16">SUM(T94:T131)</f>
        <v>0</v>
      </c>
      <c r="U132" s="36">
        <f t="shared" si="16"/>
        <v>48687136.660000004</v>
      </c>
      <c r="V132" s="36">
        <f t="shared" si="16"/>
        <v>0</v>
      </c>
      <c r="W132" s="36">
        <f t="shared" si="16"/>
        <v>48687136.660000004</v>
      </c>
      <c r="X132" s="77"/>
      <c r="Y132" s="82"/>
      <c r="Z132" s="36">
        <f t="shared" si="16"/>
        <v>581900.83077495988</v>
      </c>
    </row>
    <row r="133" spans="2:26">
      <c r="B133" s="32"/>
      <c r="C133" s="33"/>
      <c r="D133" s="35" t="s">
        <v>81</v>
      </c>
      <c r="E133" s="36">
        <f>SUM(E94:E132)</f>
        <v>48687136.660000004</v>
      </c>
      <c r="F133" s="36">
        <f>SUM(F94:F132)</f>
        <v>0</v>
      </c>
      <c r="G133" s="36">
        <f>SUM(G94:G132)</f>
        <v>0</v>
      </c>
      <c r="H133" s="36">
        <f>SUM(H94:H132)</f>
        <v>48687136.660000004</v>
      </c>
      <c r="I133" s="35"/>
      <c r="J133" s="36">
        <f>SUM(J94:J132)</f>
        <v>436425.62308121996</v>
      </c>
      <c r="K133" s="36">
        <f>SUM(K94:K132)</f>
        <v>581900.83077495988</v>
      </c>
      <c r="L133" s="36">
        <f>SUM(L94:L131)</f>
        <v>0</v>
      </c>
      <c r="M133" s="36">
        <f>SUM(M94:M132)</f>
        <v>1018326.4538561798</v>
      </c>
      <c r="N133" s="25">
        <f>SUM(N94:N132)</f>
        <v>47668810.206143826</v>
      </c>
    </row>
    <row r="134" spans="2:26" ht="38.25">
      <c r="B134" s="32"/>
      <c r="C134" s="33"/>
      <c r="D134" s="37" t="s">
        <v>82</v>
      </c>
      <c r="E134" s="25"/>
      <c r="F134" s="52"/>
      <c r="G134" s="52"/>
      <c r="H134" s="23"/>
      <c r="I134" s="26"/>
      <c r="J134" s="52"/>
      <c r="K134" s="52"/>
      <c r="L134" s="52"/>
      <c r="M134" s="23">
        <f>J134+K134+L134</f>
        <v>0</v>
      </c>
      <c r="N134" s="25">
        <f>H134-M134</f>
        <v>0</v>
      </c>
    </row>
    <row r="135" spans="2:26" ht="25.5">
      <c r="B135" s="32"/>
      <c r="C135" s="33"/>
      <c r="D135" s="38" t="s">
        <v>83</v>
      </c>
      <c r="E135" s="25"/>
      <c r="F135" s="52"/>
      <c r="G135" s="52"/>
      <c r="H135" s="23"/>
      <c r="I135" s="26"/>
      <c r="J135" s="52"/>
      <c r="K135" s="52"/>
      <c r="L135" s="52"/>
      <c r="M135" s="23">
        <f>J135+K135+L135</f>
        <v>0</v>
      </c>
      <c r="N135" s="25">
        <f>H135-M135</f>
        <v>0</v>
      </c>
    </row>
    <row r="136" spans="2:26">
      <c r="B136" s="32"/>
      <c r="C136" s="33"/>
      <c r="D136" s="35" t="s">
        <v>84</v>
      </c>
      <c r="E136" s="36">
        <f>SUM(E133:E135)</f>
        <v>48687136.660000004</v>
      </c>
      <c r="F136" s="36">
        <f t="shared" ref="F136:G136" si="17">SUM(F133:F135)</f>
        <v>0</v>
      </c>
      <c r="G136" s="36">
        <f t="shared" si="17"/>
        <v>0</v>
      </c>
      <c r="H136" s="36">
        <f>SUM(H133:H135)</f>
        <v>48687136.660000004</v>
      </c>
      <c r="I136" s="35"/>
      <c r="J136" s="36">
        <f>SUM(J133:J135)</f>
        <v>436425.62308121996</v>
      </c>
      <c r="K136" s="36">
        <f t="shared" ref="K136:L136" si="18">SUM(K133:K135)</f>
        <v>581900.83077495988</v>
      </c>
      <c r="L136" s="36">
        <f t="shared" si="18"/>
        <v>0</v>
      </c>
      <c r="M136" s="36">
        <f>SUM(M133:M135)</f>
        <v>1018326.4538561798</v>
      </c>
      <c r="N136" s="25">
        <f>H136-M136</f>
        <v>47668810.206143826</v>
      </c>
    </row>
    <row r="137" spans="2:26" ht="14.25">
      <c r="B137" s="32"/>
      <c r="C137" s="33"/>
      <c r="D137" s="97" t="s">
        <v>85</v>
      </c>
      <c r="E137" s="98"/>
      <c r="F137" s="98"/>
      <c r="G137" s="98"/>
      <c r="H137" s="98"/>
      <c r="I137" s="98"/>
      <c r="J137" s="99"/>
      <c r="K137" s="52"/>
      <c r="L137" s="26"/>
      <c r="M137" s="39"/>
      <c r="N137" s="26"/>
    </row>
    <row r="138" spans="2:26" ht="14.25">
      <c r="B138" s="32"/>
      <c r="C138" s="33"/>
      <c r="D138" s="89" t="s">
        <v>80</v>
      </c>
      <c r="E138" s="90"/>
      <c r="F138" s="90"/>
      <c r="G138" s="90"/>
      <c r="H138" s="90"/>
      <c r="I138" s="90"/>
      <c r="J138" s="91"/>
      <c r="K138" s="35">
        <f>K136+K137</f>
        <v>581900.83077495988</v>
      </c>
      <c r="M138" s="39"/>
      <c r="N138" s="26"/>
    </row>
    <row r="140" spans="2:26">
      <c r="E140" s="40"/>
      <c r="J140" s="3" t="s">
        <v>86</v>
      </c>
    </row>
    <row r="141" spans="2:26" ht="14.25">
      <c r="B141" s="32">
        <v>10</v>
      </c>
      <c r="C141" s="33"/>
      <c r="D141" s="34" t="s">
        <v>87</v>
      </c>
      <c r="E141" s="29"/>
      <c r="J141" s="3" t="s">
        <v>87</v>
      </c>
      <c r="L141" s="56"/>
    </row>
    <row r="142" spans="2:26" ht="14.25">
      <c r="B142" s="32">
        <v>8</v>
      </c>
      <c r="C142" s="33"/>
      <c r="D142" s="34" t="s">
        <v>67</v>
      </c>
      <c r="E142" s="41"/>
      <c r="J142" s="3" t="s">
        <v>67</v>
      </c>
      <c r="L142" s="57"/>
    </row>
    <row r="143" spans="2:26" ht="14.25">
      <c r="J143" s="4" t="s">
        <v>88</v>
      </c>
      <c r="L143" s="42">
        <f>K138-L141-L142</f>
        <v>581900.83077495988</v>
      </c>
      <c r="M143" s="26"/>
    </row>
    <row r="145" spans="2:14">
      <c r="B145" s="43" t="s">
        <v>89</v>
      </c>
    </row>
    <row r="146" spans="2:14">
      <c r="E146" s="26"/>
      <c r="J146" s="26"/>
    </row>
    <row r="147" spans="2:14" ht="12.75" hidden="1" customHeight="1" outlineLevel="1">
      <c r="B147" s="44">
        <v>1</v>
      </c>
      <c r="C147" s="87" t="s">
        <v>90</v>
      </c>
      <c r="D147" s="87"/>
      <c r="E147" s="87"/>
      <c r="F147" s="87"/>
      <c r="G147" s="87"/>
      <c r="H147" s="87"/>
      <c r="I147" s="87"/>
      <c r="J147" s="87"/>
      <c r="K147" s="87"/>
      <c r="L147" s="87"/>
      <c r="M147" s="87"/>
      <c r="N147" s="87"/>
    </row>
    <row r="148" spans="2:14" hidden="1" outlineLevel="1">
      <c r="B148" s="44"/>
      <c r="C148" s="87"/>
      <c r="D148" s="87"/>
      <c r="E148" s="87"/>
      <c r="F148" s="87"/>
      <c r="G148" s="87"/>
      <c r="H148" s="87"/>
      <c r="I148" s="87"/>
      <c r="J148" s="87"/>
      <c r="K148" s="87"/>
      <c r="L148" s="87"/>
      <c r="M148" s="87"/>
      <c r="N148" s="87"/>
    </row>
    <row r="149" spans="2:14" ht="12.75" hidden="1" customHeight="1" outlineLevel="1">
      <c r="B149" s="44"/>
      <c r="C149" s="45"/>
      <c r="D149" s="46"/>
      <c r="E149" s="46"/>
      <c r="F149" s="46"/>
      <c r="G149" s="46"/>
      <c r="H149" s="46"/>
      <c r="I149" s="46"/>
      <c r="J149" s="46"/>
      <c r="K149" s="46"/>
      <c r="L149" s="46"/>
      <c r="M149" s="46"/>
      <c r="N149" s="46"/>
    </row>
    <row r="150" spans="2:14" ht="12.75" hidden="1" customHeight="1" outlineLevel="1">
      <c r="B150" s="44">
        <v>2</v>
      </c>
      <c r="C150" s="87" t="s">
        <v>91</v>
      </c>
      <c r="D150" s="87"/>
      <c r="E150" s="87"/>
      <c r="F150" s="87"/>
      <c r="G150" s="87"/>
      <c r="H150" s="87"/>
      <c r="I150" s="87"/>
      <c r="J150" s="87"/>
      <c r="K150" s="87"/>
      <c r="L150" s="87"/>
      <c r="M150" s="87"/>
      <c r="N150" s="87"/>
    </row>
    <row r="151" spans="2:14" hidden="1" outlineLevel="1">
      <c r="B151" s="44"/>
      <c r="C151" s="87"/>
      <c r="D151" s="87"/>
      <c r="E151" s="87"/>
      <c r="F151" s="87"/>
      <c r="G151" s="87"/>
      <c r="H151" s="87"/>
      <c r="I151" s="87"/>
      <c r="J151" s="87"/>
      <c r="K151" s="87"/>
      <c r="L151" s="87"/>
      <c r="M151" s="87"/>
      <c r="N151" s="87"/>
    </row>
    <row r="152" spans="2:14" hidden="1" outlineLevel="1">
      <c r="B152" s="44"/>
      <c r="C152" s="45"/>
      <c r="D152" s="46"/>
      <c r="E152" s="46"/>
      <c r="F152" s="46"/>
      <c r="G152" s="46"/>
      <c r="H152" s="46"/>
      <c r="I152" s="46"/>
      <c r="J152" s="46"/>
      <c r="K152" s="46"/>
      <c r="L152" s="46"/>
      <c r="M152" s="46"/>
      <c r="N152" s="46"/>
    </row>
    <row r="153" spans="2:14" ht="12.75" hidden="1" customHeight="1" outlineLevel="1">
      <c r="B153" s="44">
        <v>3</v>
      </c>
      <c r="C153" s="87" t="s">
        <v>92</v>
      </c>
      <c r="D153" s="87"/>
      <c r="E153" s="87"/>
      <c r="F153" s="87"/>
      <c r="G153" s="87"/>
      <c r="H153" s="87"/>
      <c r="I153" s="87"/>
      <c r="J153" s="87"/>
      <c r="K153" s="87"/>
      <c r="L153" s="87"/>
      <c r="M153" s="87"/>
      <c r="N153" s="87"/>
    </row>
    <row r="154" spans="2:14" hidden="1" outlineLevel="1">
      <c r="B154" s="44"/>
      <c r="C154" s="45"/>
      <c r="D154" s="46"/>
      <c r="E154" s="46"/>
      <c r="F154" s="46"/>
      <c r="G154" s="46"/>
      <c r="H154" s="46"/>
      <c r="I154" s="46"/>
      <c r="J154" s="46"/>
      <c r="K154" s="46"/>
      <c r="L154" s="46"/>
      <c r="M154" s="46"/>
      <c r="N154" s="46"/>
    </row>
    <row r="155" spans="2:14" hidden="1" outlineLevel="1">
      <c r="B155" s="44">
        <v>4</v>
      </c>
      <c r="C155" s="47" t="s">
        <v>93</v>
      </c>
      <c r="D155" s="46"/>
      <c r="E155" s="46"/>
      <c r="F155" s="46"/>
      <c r="G155" s="46"/>
      <c r="H155" s="46"/>
      <c r="I155" s="46"/>
      <c r="J155" s="46"/>
      <c r="K155" s="46"/>
      <c r="L155" s="46"/>
      <c r="M155" s="46"/>
      <c r="N155" s="46"/>
    </row>
    <row r="156" spans="2:14" hidden="1" outlineLevel="1">
      <c r="B156" s="44"/>
      <c r="C156" s="45"/>
      <c r="D156" s="46"/>
      <c r="E156" s="46"/>
      <c r="F156" s="46"/>
      <c r="G156" s="46"/>
      <c r="H156" s="46"/>
      <c r="I156" s="46"/>
      <c r="J156" s="46"/>
      <c r="K156" s="46"/>
      <c r="L156" s="46"/>
      <c r="M156" s="46"/>
      <c r="N156" s="46"/>
    </row>
    <row r="157" spans="2:14" hidden="1" outlineLevel="1">
      <c r="B157" s="44">
        <v>5</v>
      </c>
      <c r="C157" s="47" t="s">
        <v>94</v>
      </c>
      <c r="D157" s="46"/>
      <c r="E157" s="46"/>
      <c r="F157" s="46"/>
      <c r="G157" s="46"/>
      <c r="H157" s="46"/>
      <c r="I157" s="46"/>
      <c r="J157" s="46"/>
      <c r="K157" s="46"/>
      <c r="L157" s="46"/>
      <c r="M157" s="46"/>
      <c r="N157" s="46"/>
    </row>
    <row r="158" spans="2:14" hidden="1" outlineLevel="1">
      <c r="B158" s="44"/>
      <c r="C158" s="45"/>
      <c r="D158" s="46"/>
      <c r="E158" s="46"/>
      <c r="F158" s="46"/>
      <c r="G158" s="46"/>
      <c r="H158" s="46"/>
      <c r="I158" s="46"/>
      <c r="J158" s="46"/>
      <c r="K158" s="46"/>
      <c r="L158" s="46"/>
      <c r="M158" s="46"/>
      <c r="N158" s="46"/>
    </row>
    <row r="159" spans="2:14" ht="12.75" hidden="1" customHeight="1" outlineLevel="1">
      <c r="B159" s="44">
        <v>6</v>
      </c>
      <c r="C159" s="87" t="s">
        <v>95</v>
      </c>
      <c r="D159" s="87"/>
      <c r="E159" s="87"/>
      <c r="F159" s="87"/>
      <c r="G159" s="87"/>
      <c r="H159" s="87"/>
      <c r="I159" s="87"/>
      <c r="J159" s="87"/>
      <c r="K159" s="87"/>
      <c r="L159" s="87"/>
      <c r="M159" s="87"/>
      <c r="N159" s="87"/>
    </row>
    <row r="160" spans="2:14" hidden="1" outlineLevel="1">
      <c r="B160" s="46"/>
      <c r="C160" s="87"/>
      <c r="D160" s="87"/>
      <c r="E160" s="87"/>
      <c r="F160" s="87"/>
      <c r="G160" s="87"/>
      <c r="H160" s="87"/>
      <c r="I160" s="87"/>
      <c r="J160" s="87"/>
      <c r="K160" s="87"/>
      <c r="L160" s="87"/>
      <c r="M160" s="87"/>
      <c r="N160" s="87"/>
    </row>
    <row r="161" spans="2:26" hidden="1" outlineLevel="1">
      <c r="B161" s="46"/>
      <c r="C161" s="87"/>
      <c r="D161" s="87"/>
      <c r="E161" s="87"/>
      <c r="F161" s="87"/>
      <c r="G161" s="87"/>
      <c r="H161" s="87"/>
      <c r="I161" s="87"/>
      <c r="J161" s="87"/>
      <c r="K161" s="87"/>
      <c r="L161" s="87"/>
      <c r="M161" s="87"/>
      <c r="N161" s="87"/>
    </row>
    <row r="162" spans="2:26" hidden="1" outlineLevel="1"/>
    <row r="163" spans="2:26" collapsed="1"/>
    <row r="164" spans="2:26" ht="21">
      <c r="B164" s="88" t="s">
        <v>109</v>
      </c>
      <c r="C164" s="88"/>
      <c r="D164" s="88"/>
      <c r="E164" s="88"/>
      <c r="F164" s="88"/>
      <c r="G164" s="88"/>
      <c r="H164" s="88"/>
      <c r="I164" s="88"/>
      <c r="J164" s="88"/>
      <c r="K164" s="88"/>
      <c r="L164" s="88"/>
      <c r="M164" s="88"/>
      <c r="N164" s="88"/>
      <c r="P164" s="100" t="s">
        <v>110</v>
      </c>
      <c r="Q164" s="100"/>
      <c r="R164" s="100"/>
      <c r="S164" s="100"/>
      <c r="T164" s="100"/>
      <c r="U164" s="100"/>
      <c r="V164" s="100"/>
      <c r="W164" s="100"/>
      <c r="X164" s="100"/>
      <c r="Y164" s="100"/>
      <c r="Z164" s="100"/>
    </row>
    <row r="166" spans="2:26" ht="14.25">
      <c r="F166" s="7" t="s">
        <v>9</v>
      </c>
      <c r="G166" s="8" t="s">
        <v>10</v>
      </c>
      <c r="S166" s="7" t="s">
        <v>9</v>
      </c>
      <c r="T166" s="61" t="s">
        <v>10</v>
      </c>
    </row>
    <row r="167" spans="2:26" ht="15">
      <c r="F167" s="7" t="s">
        <v>11</v>
      </c>
      <c r="G167" s="93" t="s">
        <v>98</v>
      </c>
      <c r="H167" s="93"/>
      <c r="S167" s="7" t="s">
        <v>11</v>
      </c>
      <c r="T167" s="93" t="str">
        <f>G167</f>
        <v>1/1/24 - 12/31/24</v>
      </c>
      <c r="U167" s="93"/>
    </row>
    <row r="169" spans="2:26">
      <c r="E169" s="94" t="s">
        <v>13</v>
      </c>
      <c r="F169" s="95"/>
      <c r="G169" s="95"/>
      <c r="H169" s="96"/>
      <c r="J169" s="9"/>
      <c r="K169" s="10" t="s">
        <v>14</v>
      </c>
      <c r="L169" s="10"/>
      <c r="M169" s="11"/>
      <c r="S169" s="74" t="s">
        <v>15</v>
      </c>
      <c r="T169" s="74" t="s">
        <v>16</v>
      </c>
      <c r="U169" s="74" t="s">
        <v>17</v>
      </c>
      <c r="V169" s="74" t="s">
        <v>18</v>
      </c>
      <c r="W169" s="74" t="s">
        <v>19</v>
      </c>
      <c r="X169" s="74" t="s">
        <v>20</v>
      </c>
      <c r="Y169" s="74" t="s">
        <v>21</v>
      </c>
      <c r="Z169" s="74" t="s">
        <v>99</v>
      </c>
    </row>
    <row r="170" spans="2:26" ht="27">
      <c r="B170" s="12" t="s">
        <v>23</v>
      </c>
      <c r="C170" s="13" t="s">
        <v>24</v>
      </c>
      <c r="D170" s="14" t="s">
        <v>25</v>
      </c>
      <c r="E170" s="15" t="s">
        <v>26</v>
      </c>
      <c r="F170" s="16" t="s">
        <v>27</v>
      </c>
      <c r="G170" s="16" t="s">
        <v>28</v>
      </c>
      <c r="H170" s="12" t="s">
        <v>29</v>
      </c>
      <c r="I170" s="17"/>
      <c r="J170" s="18" t="s">
        <v>26</v>
      </c>
      <c r="K170" s="16" t="s">
        <v>30</v>
      </c>
      <c r="L170" s="16" t="s">
        <v>28</v>
      </c>
      <c r="M170" s="12" t="s">
        <v>29</v>
      </c>
      <c r="N170" s="12" t="s">
        <v>31</v>
      </c>
      <c r="P170" s="75" t="s">
        <v>32</v>
      </c>
      <c r="Q170" s="75" t="s">
        <v>33</v>
      </c>
      <c r="R170" s="75" t="s">
        <v>34</v>
      </c>
      <c r="S170" s="76" t="s">
        <v>35</v>
      </c>
      <c r="T170" s="76" t="s">
        <v>36</v>
      </c>
      <c r="U170" s="76" t="s">
        <v>37</v>
      </c>
      <c r="V170" s="76" t="s">
        <v>38</v>
      </c>
      <c r="W170" s="76" t="s">
        <v>39</v>
      </c>
      <c r="X170" s="76" t="s">
        <v>40</v>
      </c>
      <c r="Y170" s="76" t="s">
        <v>41</v>
      </c>
      <c r="Z170" s="76" t="s">
        <v>42</v>
      </c>
    </row>
    <row r="171" spans="2:26" ht="15" hidden="1" customHeight="1" outlineLevel="1">
      <c r="B171" s="19">
        <v>12</v>
      </c>
      <c r="C171" s="20">
        <v>1610</v>
      </c>
      <c r="D171" s="21" t="s">
        <v>43</v>
      </c>
      <c r="E171" s="22"/>
      <c r="F171" s="22"/>
      <c r="G171" s="50"/>
      <c r="H171" s="23"/>
      <c r="I171" s="24"/>
      <c r="J171" s="22"/>
      <c r="K171" s="22"/>
      <c r="L171" s="50"/>
      <c r="M171" s="23"/>
      <c r="N171" s="25"/>
      <c r="P171" s="59">
        <v>12</v>
      </c>
      <c r="Q171" s="20">
        <v>1610</v>
      </c>
      <c r="R171" s="21" t="s">
        <v>43</v>
      </c>
      <c r="S171" s="62"/>
      <c r="T171" s="78"/>
      <c r="U171" s="62"/>
      <c r="V171" s="62"/>
      <c r="W171" s="62"/>
      <c r="X171" s="81"/>
      <c r="Y171" s="80"/>
      <c r="Z171" s="79"/>
    </row>
    <row r="172" spans="2:26" ht="25.5" hidden="1" customHeight="1" outlineLevel="1">
      <c r="B172" s="19">
        <v>12</v>
      </c>
      <c r="C172" s="20">
        <v>1611</v>
      </c>
      <c r="D172" s="21" t="s">
        <v>44</v>
      </c>
      <c r="E172" s="22"/>
      <c r="F172" s="22"/>
      <c r="G172" s="50"/>
      <c r="H172" s="23"/>
      <c r="I172" s="27"/>
      <c r="J172" s="22"/>
      <c r="K172" s="22"/>
      <c r="L172" s="50"/>
      <c r="M172" s="23"/>
      <c r="N172" s="25"/>
      <c r="P172" s="59">
        <v>12</v>
      </c>
      <c r="Q172" s="20">
        <v>1611</v>
      </c>
      <c r="R172" s="21" t="s">
        <v>44</v>
      </c>
      <c r="S172" s="62"/>
      <c r="T172" s="78"/>
      <c r="U172" s="62"/>
      <c r="V172" s="62"/>
      <c r="W172" s="62"/>
      <c r="X172" s="81"/>
      <c r="Y172" s="80"/>
      <c r="Z172" s="79"/>
    </row>
    <row r="173" spans="2:26" ht="25.5" hidden="1" customHeight="1" outlineLevel="1">
      <c r="B173" s="19" t="s">
        <v>45</v>
      </c>
      <c r="C173" s="20">
        <v>1612</v>
      </c>
      <c r="D173" s="21" t="s">
        <v>46</v>
      </c>
      <c r="E173" s="22"/>
      <c r="F173" s="22"/>
      <c r="G173" s="50"/>
      <c r="H173" s="23"/>
      <c r="I173" s="27"/>
      <c r="J173" s="22"/>
      <c r="K173" s="22"/>
      <c r="L173" s="50"/>
      <c r="M173" s="23"/>
      <c r="N173" s="25"/>
      <c r="P173" s="59" t="s">
        <v>45</v>
      </c>
      <c r="Q173" s="20">
        <v>1612</v>
      </c>
      <c r="R173" s="21" t="s">
        <v>46</v>
      </c>
      <c r="S173" s="62"/>
      <c r="T173" s="78"/>
      <c r="U173" s="62"/>
      <c r="V173" s="62"/>
      <c r="W173" s="62"/>
      <c r="X173" s="81"/>
      <c r="Y173" s="80"/>
      <c r="Z173" s="79"/>
    </row>
    <row r="174" spans="2:26" ht="15" hidden="1" customHeight="1" outlineLevel="1">
      <c r="B174" s="19"/>
      <c r="C174" s="20">
        <v>1665</v>
      </c>
      <c r="D174" s="21" t="s">
        <v>47</v>
      </c>
      <c r="E174" s="22"/>
      <c r="F174" s="22"/>
      <c r="G174" s="50"/>
      <c r="H174" s="23"/>
      <c r="I174" s="27"/>
      <c r="J174" s="22"/>
      <c r="K174" s="22"/>
      <c r="L174" s="50"/>
      <c r="M174" s="23"/>
      <c r="N174" s="25"/>
      <c r="P174" s="59"/>
      <c r="Q174" s="20">
        <v>1665</v>
      </c>
      <c r="R174" s="21" t="s">
        <v>47</v>
      </c>
      <c r="S174" s="62"/>
      <c r="T174" s="78"/>
      <c r="U174" s="62"/>
      <c r="V174" s="62"/>
      <c r="W174" s="62"/>
      <c r="X174" s="81"/>
      <c r="Y174" s="80"/>
      <c r="Z174" s="79"/>
    </row>
    <row r="175" spans="2:26" ht="15" hidden="1" customHeight="1" outlineLevel="1">
      <c r="B175" s="19"/>
      <c r="C175" s="20">
        <v>1675</v>
      </c>
      <c r="D175" s="21" t="s">
        <v>48</v>
      </c>
      <c r="E175" s="22"/>
      <c r="F175" s="22"/>
      <c r="G175" s="50"/>
      <c r="H175" s="23"/>
      <c r="I175" s="27"/>
      <c r="J175" s="22"/>
      <c r="K175" s="22"/>
      <c r="L175" s="50"/>
      <c r="M175" s="23"/>
      <c r="N175" s="25"/>
      <c r="P175" s="59"/>
      <c r="Q175" s="20">
        <v>1675</v>
      </c>
      <c r="R175" s="21" t="s">
        <v>48</v>
      </c>
      <c r="S175" s="62"/>
      <c r="T175" s="78"/>
      <c r="U175" s="62"/>
      <c r="V175" s="62"/>
      <c r="W175" s="62"/>
      <c r="X175" s="81"/>
      <c r="Y175" s="80"/>
      <c r="Z175" s="79"/>
    </row>
    <row r="176" spans="2:26" ht="15" hidden="1" customHeight="1" outlineLevel="1">
      <c r="B176" s="19" t="s">
        <v>49</v>
      </c>
      <c r="C176" s="28">
        <v>1615</v>
      </c>
      <c r="D176" s="21" t="s">
        <v>50</v>
      </c>
      <c r="E176" s="22"/>
      <c r="F176" s="22"/>
      <c r="G176" s="50"/>
      <c r="H176" s="23"/>
      <c r="I176" s="27"/>
      <c r="J176" s="22"/>
      <c r="K176" s="22"/>
      <c r="L176" s="50"/>
      <c r="M176" s="23"/>
      <c r="N176" s="25"/>
      <c r="P176" s="59" t="s">
        <v>49</v>
      </c>
      <c r="Q176" s="28">
        <v>1615</v>
      </c>
      <c r="R176" s="21" t="s">
        <v>50</v>
      </c>
      <c r="S176" s="62"/>
      <c r="T176" s="78"/>
      <c r="U176" s="62"/>
      <c r="V176" s="62"/>
      <c r="W176" s="62"/>
      <c r="X176" s="81"/>
      <c r="Y176" s="80"/>
      <c r="Z176" s="79"/>
    </row>
    <row r="177" spans="2:26" ht="15" hidden="1" customHeight="1" outlineLevel="1">
      <c r="B177" s="19">
        <v>1</v>
      </c>
      <c r="C177" s="28">
        <v>1620</v>
      </c>
      <c r="D177" s="21" t="s">
        <v>51</v>
      </c>
      <c r="E177" s="22"/>
      <c r="F177" s="22"/>
      <c r="G177" s="50"/>
      <c r="H177" s="23"/>
      <c r="I177" s="27"/>
      <c r="J177" s="22"/>
      <c r="K177" s="22"/>
      <c r="L177" s="50"/>
      <c r="M177" s="23"/>
      <c r="N177" s="25"/>
      <c r="P177" s="59">
        <v>1</v>
      </c>
      <c r="Q177" s="28">
        <v>1620</v>
      </c>
      <c r="R177" s="21" t="s">
        <v>51</v>
      </c>
      <c r="S177" s="62"/>
      <c r="T177" s="78"/>
      <c r="U177" s="62"/>
      <c r="V177" s="62"/>
      <c r="W177" s="62"/>
      <c r="X177" s="81"/>
      <c r="Y177" s="80"/>
      <c r="Z177" s="79"/>
    </row>
    <row r="178" spans="2:26" ht="14.25" collapsed="1">
      <c r="B178" s="59" t="s">
        <v>49</v>
      </c>
      <c r="C178" s="20">
        <v>1705</v>
      </c>
      <c r="D178" s="21" t="s">
        <v>50</v>
      </c>
      <c r="E178" s="22"/>
      <c r="F178" s="22"/>
      <c r="G178" s="50"/>
      <c r="H178" s="23"/>
      <c r="I178" s="27"/>
      <c r="J178" s="22"/>
      <c r="K178" s="22"/>
      <c r="L178" s="50"/>
      <c r="M178" s="23"/>
      <c r="N178" s="25"/>
      <c r="P178" s="59" t="s">
        <v>49</v>
      </c>
      <c r="Q178" s="20">
        <v>1705</v>
      </c>
      <c r="R178" s="21" t="s">
        <v>50</v>
      </c>
      <c r="S178" s="69"/>
      <c r="T178" s="83"/>
      <c r="U178" s="69"/>
      <c r="V178" s="69"/>
      <c r="W178" s="69"/>
      <c r="X178" s="84"/>
      <c r="Y178" s="85"/>
      <c r="Z178" s="86"/>
    </row>
    <row r="179" spans="2:26">
      <c r="B179" s="59">
        <v>14.1</v>
      </c>
      <c r="C179" s="28">
        <v>1706</v>
      </c>
      <c r="D179" s="21" t="s">
        <v>52</v>
      </c>
      <c r="E179" s="48">
        <f>H102</f>
        <v>2172019.2825166634</v>
      </c>
      <c r="F179" s="48"/>
      <c r="G179" s="51"/>
      <c r="H179" s="49">
        <f t="shared" ref="H179" si="19">E179+F179+G179</f>
        <v>2172019.2825166634</v>
      </c>
      <c r="I179" s="27"/>
      <c r="J179" s="48">
        <f>M102</f>
        <v>38010.337444041608</v>
      </c>
      <c r="K179" s="48">
        <f>Z179</f>
        <v>21720.192825166636</v>
      </c>
      <c r="L179" s="51"/>
      <c r="M179" s="49">
        <f t="shared" ref="M179" si="20">J179+K179-L179</f>
        <v>59730.530269208248</v>
      </c>
      <c r="N179" s="25">
        <f t="shared" ref="N179" si="21">H179-M179</f>
        <v>2112288.7522474551</v>
      </c>
      <c r="P179" s="59">
        <v>14.1</v>
      </c>
      <c r="Q179" s="28">
        <v>1706</v>
      </c>
      <c r="R179" s="21" t="s">
        <v>52</v>
      </c>
      <c r="S179" s="69">
        <f>E179</f>
        <v>2172019.2825166634</v>
      </c>
      <c r="T179" s="83"/>
      <c r="U179" s="69">
        <f t="shared" ref="U179" si="22">S179-T179</f>
        <v>2172019.2825166634</v>
      </c>
      <c r="V179" s="69"/>
      <c r="W179" s="69">
        <f t="shared" ref="W179" si="23">U179+(V179/2)</f>
        <v>2172019.2825166634</v>
      </c>
      <c r="X179" s="84">
        <v>100</v>
      </c>
      <c r="Y179" s="85">
        <f t="shared" ref="Y179:Y183" si="24">1/X179</f>
        <v>0.01</v>
      </c>
      <c r="Z179" s="69">
        <f>W179*Y179</f>
        <v>21720.192825166636</v>
      </c>
    </row>
    <row r="180" spans="2:26">
      <c r="B180" s="59">
        <v>1</v>
      </c>
      <c r="C180" s="20">
        <v>1708</v>
      </c>
      <c r="D180" s="21" t="s">
        <v>51</v>
      </c>
      <c r="E180" s="48"/>
      <c r="F180" s="48"/>
      <c r="G180" s="51"/>
      <c r="H180" s="49"/>
      <c r="I180" s="27"/>
      <c r="J180" s="48"/>
      <c r="K180" s="48"/>
      <c r="L180" s="51"/>
      <c r="M180" s="49"/>
      <c r="N180" s="25"/>
      <c r="P180" s="59">
        <v>1</v>
      </c>
      <c r="Q180" s="20">
        <v>1708</v>
      </c>
      <c r="R180" s="21" t="s">
        <v>51</v>
      </c>
      <c r="S180" s="69"/>
      <c r="T180" s="83"/>
      <c r="U180" s="69"/>
      <c r="V180" s="69"/>
      <c r="W180" s="69"/>
      <c r="X180" s="84"/>
      <c r="Y180" s="85"/>
      <c r="Z180" s="86"/>
    </row>
    <row r="181" spans="2:26" ht="15" customHeight="1">
      <c r="B181" s="59">
        <v>47</v>
      </c>
      <c r="C181" s="20">
        <v>1715</v>
      </c>
      <c r="D181" s="21" t="s">
        <v>53</v>
      </c>
      <c r="E181" s="48"/>
      <c r="F181" s="48"/>
      <c r="G181" s="51"/>
      <c r="H181" s="49"/>
      <c r="I181" s="27"/>
      <c r="J181" s="48"/>
      <c r="K181" s="48"/>
      <c r="L181" s="51"/>
      <c r="M181" s="49"/>
      <c r="N181" s="25"/>
      <c r="P181" s="59">
        <v>47</v>
      </c>
      <c r="Q181" s="20">
        <v>1715</v>
      </c>
      <c r="R181" s="21" t="s">
        <v>53</v>
      </c>
      <c r="S181" s="69"/>
      <c r="T181" s="83"/>
      <c r="U181" s="69"/>
      <c r="V181" s="69"/>
      <c r="W181" s="69"/>
      <c r="X181" s="84"/>
      <c r="Y181" s="85"/>
      <c r="Z181" s="86"/>
    </row>
    <row r="182" spans="2:26">
      <c r="B182" s="59">
        <v>47</v>
      </c>
      <c r="C182" s="20">
        <v>1720</v>
      </c>
      <c r="D182" s="21" t="s">
        <v>54</v>
      </c>
      <c r="E182" s="48">
        <f>H105</f>
        <v>36377876.078774318</v>
      </c>
      <c r="F182" s="48"/>
      <c r="G182" s="51"/>
      <c r="H182" s="49">
        <f t="shared" ref="H182:H183" si="25">E182+F182+G182</f>
        <v>36377876.078774318</v>
      </c>
      <c r="I182" s="27"/>
      <c r="J182" s="48">
        <f>M105</f>
        <v>707347.59042061178</v>
      </c>
      <c r="K182" s="48">
        <f>Z182</f>
        <v>404198.62309749244</v>
      </c>
      <c r="L182" s="51"/>
      <c r="M182" s="49">
        <f t="shared" ref="M182:M183" si="26">J182+K182-L182</f>
        <v>1111546.2135181043</v>
      </c>
      <c r="N182" s="25">
        <f t="shared" ref="N182:N183" si="27">H182-M182</f>
        <v>35266329.865256213</v>
      </c>
      <c r="P182" s="59">
        <v>47</v>
      </c>
      <c r="Q182" s="20">
        <v>1720</v>
      </c>
      <c r="R182" s="21" t="s">
        <v>54</v>
      </c>
      <c r="S182" s="69">
        <f>E182</f>
        <v>36377876.078774318</v>
      </c>
      <c r="T182" s="83"/>
      <c r="U182" s="69">
        <f t="shared" ref="U182:U183" si="28">S182-T182</f>
        <v>36377876.078774318</v>
      </c>
      <c r="V182" s="69"/>
      <c r="W182" s="69">
        <f t="shared" ref="W182:W183" si="29">U182+(V182/2)</f>
        <v>36377876.078774318</v>
      </c>
      <c r="X182" s="84">
        <v>90</v>
      </c>
      <c r="Y182" s="85">
        <f t="shared" si="24"/>
        <v>1.1111111111111112E-2</v>
      </c>
      <c r="Z182" s="69">
        <f>W182*Y182</f>
        <v>404198.62309749244</v>
      </c>
    </row>
    <row r="183" spans="2:26">
      <c r="B183" s="59">
        <v>47</v>
      </c>
      <c r="C183" s="20">
        <v>1730</v>
      </c>
      <c r="D183" s="21" t="s">
        <v>55</v>
      </c>
      <c r="E183" s="48">
        <f>H106</f>
        <v>10137241.298709022</v>
      </c>
      <c r="F183" s="48"/>
      <c r="G183" s="51"/>
      <c r="H183" s="49">
        <f t="shared" si="25"/>
        <v>10137241.298709022</v>
      </c>
      <c r="I183" s="27"/>
      <c r="J183" s="48">
        <f>M106</f>
        <v>272968.52599152643</v>
      </c>
      <c r="K183" s="48">
        <f>Z183</f>
        <v>155982.01485230084</v>
      </c>
      <c r="L183" s="51"/>
      <c r="M183" s="49">
        <f t="shared" si="26"/>
        <v>428950.5408438273</v>
      </c>
      <c r="N183" s="25">
        <f t="shared" si="27"/>
        <v>9708290.7578651942</v>
      </c>
      <c r="P183" s="59">
        <v>47</v>
      </c>
      <c r="Q183" s="20">
        <v>1730</v>
      </c>
      <c r="R183" s="21" t="s">
        <v>55</v>
      </c>
      <c r="S183" s="69">
        <f>E183</f>
        <v>10137241.298709022</v>
      </c>
      <c r="T183" s="83"/>
      <c r="U183" s="69">
        <f t="shared" si="28"/>
        <v>10137241.298709022</v>
      </c>
      <c r="V183" s="69">
        <f>F183</f>
        <v>0</v>
      </c>
      <c r="W183" s="69">
        <f t="shared" si="29"/>
        <v>10137241.298709022</v>
      </c>
      <c r="X183" s="84">
        <v>64.989808653952579</v>
      </c>
      <c r="Y183" s="85">
        <f t="shared" si="24"/>
        <v>1.5387027915786632E-2</v>
      </c>
      <c r="Z183" s="69">
        <f>W183*Y183</f>
        <v>155982.01485230084</v>
      </c>
    </row>
    <row r="184" spans="2:26" ht="15" customHeight="1">
      <c r="B184" s="59">
        <v>47</v>
      </c>
      <c r="C184" s="20">
        <v>1735</v>
      </c>
      <c r="D184" s="21" t="s">
        <v>56</v>
      </c>
      <c r="E184" s="22"/>
      <c r="F184" s="22"/>
      <c r="G184" s="50"/>
      <c r="H184" s="23"/>
      <c r="I184" s="27"/>
      <c r="J184" s="22"/>
      <c r="K184" s="22"/>
      <c r="L184" s="50"/>
      <c r="M184" s="23"/>
      <c r="N184" s="25"/>
      <c r="P184" s="59">
        <v>47</v>
      </c>
      <c r="Q184" s="20">
        <v>1735</v>
      </c>
      <c r="R184" s="21" t="s">
        <v>56</v>
      </c>
      <c r="S184" s="69"/>
      <c r="T184" s="83"/>
      <c r="U184" s="69"/>
      <c r="V184" s="69"/>
      <c r="W184" s="69"/>
      <c r="X184" s="84"/>
      <c r="Y184" s="85"/>
      <c r="Z184" s="86"/>
    </row>
    <row r="185" spans="2:26" ht="15" customHeight="1">
      <c r="B185" s="59">
        <v>47</v>
      </c>
      <c r="C185" s="20">
        <v>1740</v>
      </c>
      <c r="D185" s="21" t="s">
        <v>57</v>
      </c>
      <c r="E185" s="22"/>
      <c r="F185" s="22"/>
      <c r="G185" s="50"/>
      <c r="H185" s="23"/>
      <c r="I185" s="27"/>
      <c r="J185" s="22"/>
      <c r="K185" s="22"/>
      <c r="L185" s="50"/>
      <c r="M185" s="23"/>
      <c r="N185" s="25"/>
      <c r="P185" s="59">
        <v>47</v>
      </c>
      <c r="Q185" s="20">
        <v>1740</v>
      </c>
      <c r="R185" s="21" t="s">
        <v>57</v>
      </c>
      <c r="S185" s="69"/>
      <c r="T185" s="83"/>
      <c r="U185" s="69"/>
      <c r="V185" s="69"/>
      <c r="W185" s="69"/>
      <c r="X185" s="84"/>
      <c r="Y185" s="85"/>
      <c r="Z185" s="86"/>
    </row>
    <row r="186" spans="2:26" ht="14.25">
      <c r="B186" s="59">
        <v>17</v>
      </c>
      <c r="C186" s="20">
        <v>1745</v>
      </c>
      <c r="D186" s="21" t="s">
        <v>58</v>
      </c>
      <c r="E186" s="22"/>
      <c r="F186" s="22"/>
      <c r="G186" s="50"/>
      <c r="H186" s="23"/>
      <c r="I186" s="27"/>
      <c r="J186" s="22"/>
      <c r="K186" s="22"/>
      <c r="L186" s="50"/>
      <c r="M186" s="23"/>
      <c r="N186" s="25"/>
      <c r="P186" s="59">
        <v>17</v>
      </c>
      <c r="Q186" s="20">
        <v>1745</v>
      </c>
      <c r="R186" s="21" t="s">
        <v>58</v>
      </c>
      <c r="S186" s="69"/>
      <c r="T186" s="83"/>
      <c r="U186" s="69"/>
      <c r="V186" s="69"/>
      <c r="W186" s="69"/>
      <c r="X186" s="84"/>
      <c r="Y186" s="85"/>
      <c r="Z186" s="86"/>
    </row>
    <row r="187" spans="2:26" ht="15" hidden="1" customHeight="1" outlineLevel="1">
      <c r="B187" s="19">
        <v>47</v>
      </c>
      <c r="C187" s="20">
        <v>1830</v>
      </c>
      <c r="D187" s="21" t="s">
        <v>59</v>
      </c>
      <c r="E187" s="22"/>
      <c r="F187" s="22"/>
      <c r="G187" s="50"/>
      <c r="H187" s="23"/>
      <c r="I187" s="27"/>
      <c r="J187" s="22"/>
      <c r="K187" s="22"/>
      <c r="L187" s="50"/>
      <c r="M187" s="23"/>
      <c r="N187" s="25"/>
      <c r="P187" s="59">
        <v>47</v>
      </c>
      <c r="Q187" s="20">
        <v>1830</v>
      </c>
      <c r="R187" s="21" t="s">
        <v>59</v>
      </c>
      <c r="S187" s="62"/>
      <c r="T187" s="78"/>
      <c r="U187" s="62"/>
      <c r="V187" s="62"/>
      <c r="W187" s="62"/>
      <c r="X187" s="81"/>
      <c r="Y187" s="80"/>
      <c r="Z187" s="79"/>
    </row>
    <row r="188" spans="2:26" ht="14.1" hidden="1" customHeight="1" outlineLevel="1">
      <c r="B188" s="19">
        <v>47</v>
      </c>
      <c r="C188" s="20">
        <v>1835</v>
      </c>
      <c r="D188" s="21" t="s">
        <v>60</v>
      </c>
      <c r="E188" s="22"/>
      <c r="F188" s="22"/>
      <c r="G188" s="50"/>
      <c r="H188" s="23"/>
      <c r="I188" s="27"/>
      <c r="J188" s="22"/>
      <c r="K188" s="22"/>
      <c r="L188" s="50"/>
      <c r="M188" s="23"/>
      <c r="N188" s="25"/>
      <c r="P188" s="59">
        <v>47</v>
      </c>
      <c r="Q188" s="20">
        <v>1835</v>
      </c>
      <c r="R188" s="21" t="s">
        <v>60</v>
      </c>
      <c r="S188" s="62"/>
      <c r="T188" s="78"/>
      <c r="U188" s="62"/>
      <c r="V188" s="62"/>
      <c r="W188" s="62"/>
      <c r="X188" s="81"/>
      <c r="Y188" s="80"/>
      <c r="Z188" s="79"/>
    </row>
    <row r="189" spans="2:26" ht="15" hidden="1" customHeight="1" outlineLevel="1">
      <c r="B189" s="19" t="s">
        <v>49</v>
      </c>
      <c r="C189" s="20">
        <v>1905</v>
      </c>
      <c r="D189" s="21" t="s">
        <v>50</v>
      </c>
      <c r="E189" s="22"/>
      <c r="F189" s="22"/>
      <c r="G189" s="50"/>
      <c r="H189" s="23"/>
      <c r="I189" s="27"/>
      <c r="J189" s="22"/>
      <c r="K189" s="22"/>
      <c r="L189" s="50"/>
      <c r="M189" s="23"/>
      <c r="N189" s="25"/>
      <c r="P189" s="59" t="s">
        <v>49</v>
      </c>
      <c r="Q189" s="20">
        <v>1905</v>
      </c>
      <c r="R189" s="21" t="s">
        <v>50</v>
      </c>
      <c r="S189" s="62"/>
      <c r="T189" s="78"/>
      <c r="U189" s="62"/>
      <c r="V189" s="62"/>
      <c r="W189" s="62"/>
      <c r="X189" s="81"/>
      <c r="Y189" s="80"/>
      <c r="Z189" s="79"/>
    </row>
    <row r="190" spans="2:26" ht="15" hidden="1" customHeight="1" outlineLevel="1">
      <c r="B190" s="19">
        <v>47</v>
      </c>
      <c r="C190" s="20">
        <v>1908</v>
      </c>
      <c r="D190" s="21" t="s">
        <v>61</v>
      </c>
      <c r="E190" s="22"/>
      <c r="F190" s="22"/>
      <c r="G190" s="50"/>
      <c r="H190" s="23"/>
      <c r="I190" s="27"/>
      <c r="J190" s="22"/>
      <c r="K190" s="22"/>
      <c r="L190" s="50"/>
      <c r="M190" s="23"/>
      <c r="N190" s="25"/>
      <c r="P190" s="59">
        <v>47</v>
      </c>
      <c r="Q190" s="20">
        <v>1908</v>
      </c>
      <c r="R190" s="21" t="s">
        <v>61</v>
      </c>
      <c r="S190" s="62"/>
      <c r="T190" s="78"/>
      <c r="U190" s="62"/>
      <c r="V190" s="62"/>
      <c r="W190" s="62"/>
      <c r="X190" s="81"/>
      <c r="Y190" s="80"/>
      <c r="Z190" s="79"/>
    </row>
    <row r="191" spans="2:26" ht="15" hidden="1" customHeight="1" outlineLevel="1">
      <c r="B191" s="19">
        <v>13</v>
      </c>
      <c r="C191" s="20">
        <v>1910</v>
      </c>
      <c r="D191" s="21" t="s">
        <v>62</v>
      </c>
      <c r="E191" s="22"/>
      <c r="F191" s="22"/>
      <c r="G191" s="50"/>
      <c r="H191" s="23"/>
      <c r="I191" s="27"/>
      <c r="J191" s="22"/>
      <c r="K191" s="22"/>
      <c r="L191" s="50"/>
      <c r="M191" s="23"/>
      <c r="N191" s="25"/>
      <c r="P191" s="59">
        <v>13</v>
      </c>
      <c r="Q191" s="20">
        <v>1910</v>
      </c>
      <c r="R191" s="21" t="s">
        <v>62</v>
      </c>
      <c r="S191" s="62"/>
      <c r="T191" s="78"/>
      <c r="U191" s="62"/>
      <c r="V191" s="62"/>
      <c r="W191" s="62"/>
      <c r="X191" s="81"/>
      <c r="Y191" s="80"/>
      <c r="Z191" s="79"/>
    </row>
    <row r="192" spans="2:26" ht="15" hidden="1" customHeight="1" outlineLevel="1">
      <c r="B192" s="19">
        <v>8</v>
      </c>
      <c r="C192" s="20">
        <v>1915</v>
      </c>
      <c r="D192" s="21" t="s">
        <v>63</v>
      </c>
      <c r="E192" s="22"/>
      <c r="F192" s="22"/>
      <c r="G192" s="50"/>
      <c r="H192" s="23"/>
      <c r="I192" s="27"/>
      <c r="J192" s="22"/>
      <c r="K192" s="22"/>
      <c r="L192" s="50"/>
      <c r="M192" s="23"/>
      <c r="N192" s="25"/>
      <c r="P192" s="59">
        <v>8</v>
      </c>
      <c r="Q192" s="20">
        <v>1915</v>
      </c>
      <c r="R192" s="21" t="s">
        <v>63</v>
      </c>
      <c r="S192" s="62"/>
      <c r="T192" s="78"/>
      <c r="U192" s="62"/>
      <c r="V192" s="62"/>
      <c r="W192" s="62"/>
      <c r="X192" s="81"/>
      <c r="Y192" s="80"/>
      <c r="Z192" s="79"/>
    </row>
    <row r="193" spans="2:26" ht="15" hidden="1" customHeight="1" outlineLevel="1">
      <c r="B193" s="19">
        <v>10</v>
      </c>
      <c r="C193" s="20">
        <v>1920</v>
      </c>
      <c r="D193" s="21" t="s">
        <v>64</v>
      </c>
      <c r="E193" s="22"/>
      <c r="F193" s="22"/>
      <c r="G193" s="50"/>
      <c r="H193" s="23"/>
      <c r="I193" s="27"/>
      <c r="J193" s="22"/>
      <c r="K193" s="22"/>
      <c r="L193" s="50"/>
      <c r="M193" s="23"/>
      <c r="N193" s="25"/>
      <c r="P193" s="59">
        <v>10</v>
      </c>
      <c r="Q193" s="20">
        <v>1920</v>
      </c>
      <c r="R193" s="21" t="s">
        <v>64</v>
      </c>
      <c r="S193" s="62"/>
      <c r="T193" s="78"/>
      <c r="U193" s="62"/>
      <c r="V193" s="62"/>
      <c r="W193" s="62"/>
      <c r="X193" s="81"/>
      <c r="Y193" s="80"/>
      <c r="Z193" s="79"/>
    </row>
    <row r="194" spans="2:26" ht="15" hidden="1" customHeight="1" outlineLevel="1">
      <c r="B194" s="19">
        <v>50</v>
      </c>
      <c r="C194" s="28">
        <v>1925</v>
      </c>
      <c r="D194" s="21" t="s">
        <v>65</v>
      </c>
      <c r="E194" s="22"/>
      <c r="F194" s="22"/>
      <c r="G194" s="50"/>
      <c r="H194" s="23"/>
      <c r="I194" s="27"/>
      <c r="J194" s="22"/>
      <c r="K194" s="22"/>
      <c r="L194" s="50"/>
      <c r="M194" s="23"/>
      <c r="N194" s="25"/>
      <c r="P194" s="59">
        <v>50</v>
      </c>
      <c r="Q194" s="28">
        <v>1925</v>
      </c>
      <c r="R194" s="21" t="s">
        <v>65</v>
      </c>
      <c r="S194" s="62"/>
      <c r="T194" s="78"/>
      <c r="U194" s="62"/>
      <c r="V194" s="62"/>
      <c r="W194" s="62"/>
      <c r="X194" s="81"/>
      <c r="Y194" s="80"/>
      <c r="Z194" s="79"/>
    </row>
    <row r="195" spans="2:26" ht="15" hidden="1" customHeight="1" outlineLevel="1">
      <c r="B195" s="19">
        <v>10</v>
      </c>
      <c r="C195" s="20">
        <v>1930</v>
      </c>
      <c r="D195" s="21" t="s">
        <v>66</v>
      </c>
      <c r="E195" s="22"/>
      <c r="F195" s="22"/>
      <c r="G195" s="50"/>
      <c r="H195" s="23"/>
      <c r="I195" s="27"/>
      <c r="J195" s="22"/>
      <c r="K195" s="22"/>
      <c r="L195" s="50"/>
      <c r="M195" s="23"/>
      <c r="N195" s="25"/>
      <c r="P195" s="59">
        <v>10</v>
      </c>
      <c r="Q195" s="20">
        <v>1930</v>
      </c>
      <c r="R195" s="21" t="s">
        <v>66</v>
      </c>
      <c r="S195" s="62"/>
      <c r="T195" s="78"/>
      <c r="U195" s="62"/>
      <c r="V195" s="62"/>
      <c r="W195" s="62"/>
      <c r="X195" s="81"/>
      <c r="Y195" s="80"/>
      <c r="Z195" s="79"/>
    </row>
    <row r="196" spans="2:26" ht="15" hidden="1" customHeight="1" outlineLevel="1">
      <c r="B196" s="19">
        <v>8</v>
      </c>
      <c r="C196" s="20">
        <v>1935</v>
      </c>
      <c r="D196" s="21" t="s">
        <v>67</v>
      </c>
      <c r="E196" s="22"/>
      <c r="F196" s="22"/>
      <c r="G196" s="50"/>
      <c r="H196" s="23"/>
      <c r="I196" s="27"/>
      <c r="J196" s="22"/>
      <c r="K196" s="22"/>
      <c r="L196" s="50"/>
      <c r="M196" s="23"/>
      <c r="N196" s="25"/>
      <c r="P196" s="59">
        <v>8</v>
      </c>
      <c r="Q196" s="20">
        <v>1935</v>
      </c>
      <c r="R196" s="21" t="s">
        <v>67</v>
      </c>
      <c r="S196" s="62"/>
      <c r="T196" s="78"/>
      <c r="U196" s="62"/>
      <c r="V196" s="62"/>
      <c r="W196" s="62"/>
      <c r="X196" s="81"/>
      <c r="Y196" s="80"/>
      <c r="Z196" s="79"/>
    </row>
    <row r="197" spans="2:26" ht="15" hidden="1" customHeight="1" outlineLevel="1">
      <c r="B197" s="19">
        <v>8</v>
      </c>
      <c r="C197" s="20">
        <v>1940</v>
      </c>
      <c r="D197" s="21" t="s">
        <v>68</v>
      </c>
      <c r="E197" s="22"/>
      <c r="F197" s="22"/>
      <c r="G197" s="50"/>
      <c r="H197" s="23"/>
      <c r="I197" s="27"/>
      <c r="J197" s="22"/>
      <c r="K197" s="22"/>
      <c r="L197" s="50"/>
      <c r="M197" s="23"/>
      <c r="N197" s="25"/>
      <c r="P197" s="59">
        <v>8</v>
      </c>
      <c r="Q197" s="20">
        <v>1940</v>
      </c>
      <c r="R197" s="21" t="s">
        <v>68</v>
      </c>
      <c r="S197" s="62"/>
      <c r="T197" s="78"/>
      <c r="U197" s="62"/>
      <c r="V197" s="62"/>
      <c r="W197" s="62"/>
      <c r="X197" s="81"/>
      <c r="Y197" s="80"/>
      <c r="Z197" s="79"/>
    </row>
    <row r="198" spans="2:26" ht="15" hidden="1" customHeight="1" outlineLevel="1">
      <c r="B198" s="19">
        <v>8</v>
      </c>
      <c r="C198" s="20">
        <v>1945</v>
      </c>
      <c r="D198" s="21" t="s">
        <v>69</v>
      </c>
      <c r="E198" s="22"/>
      <c r="F198" s="22"/>
      <c r="G198" s="50"/>
      <c r="H198" s="23"/>
      <c r="I198" s="27"/>
      <c r="J198" s="22"/>
      <c r="K198" s="22"/>
      <c r="L198" s="50"/>
      <c r="M198" s="23"/>
      <c r="N198" s="25"/>
      <c r="P198" s="59">
        <v>8</v>
      </c>
      <c r="Q198" s="20">
        <v>1945</v>
      </c>
      <c r="R198" s="21" t="s">
        <v>69</v>
      </c>
      <c r="S198" s="62"/>
      <c r="T198" s="78"/>
      <c r="U198" s="62"/>
      <c r="V198" s="62"/>
      <c r="W198" s="62"/>
      <c r="X198" s="81"/>
      <c r="Y198" s="80"/>
      <c r="Z198" s="79"/>
    </row>
    <row r="199" spans="2:26" ht="15" hidden="1" customHeight="1" outlineLevel="1">
      <c r="B199" s="19">
        <v>8</v>
      </c>
      <c r="C199" s="20">
        <v>1950</v>
      </c>
      <c r="D199" s="21" t="s">
        <v>70</v>
      </c>
      <c r="E199" s="22"/>
      <c r="F199" s="22"/>
      <c r="G199" s="50"/>
      <c r="H199" s="23"/>
      <c r="I199" s="27"/>
      <c r="J199" s="22"/>
      <c r="K199" s="22"/>
      <c r="L199" s="50"/>
      <c r="M199" s="23"/>
      <c r="N199" s="25"/>
      <c r="P199" s="59">
        <v>8</v>
      </c>
      <c r="Q199" s="20">
        <v>1950</v>
      </c>
      <c r="R199" s="21" t="s">
        <v>70</v>
      </c>
      <c r="S199" s="62"/>
      <c r="T199" s="78"/>
      <c r="U199" s="62"/>
      <c r="V199" s="62"/>
      <c r="W199" s="62"/>
      <c r="X199" s="81"/>
      <c r="Y199" s="80"/>
      <c r="Z199" s="79"/>
    </row>
    <row r="200" spans="2:26" ht="15" hidden="1" customHeight="1" outlineLevel="1">
      <c r="B200" s="19">
        <v>8</v>
      </c>
      <c r="C200" s="20">
        <v>1955</v>
      </c>
      <c r="D200" s="21" t="s">
        <v>71</v>
      </c>
      <c r="E200" s="22"/>
      <c r="F200" s="22"/>
      <c r="G200" s="50"/>
      <c r="H200" s="23"/>
      <c r="I200" s="27"/>
      <c r="J200" s="22"/>
      <c r="K200" s="22"/>
      <c r="L200" s="50"/>
      <c r="M200" s="23"/>
      <c r="N200" s="25"/>
      <c r="P200" s="59">
        <v>8</v>
      </c>
      <c r="Q200" s="20">
        <v>1955</v>
      </c>
      <c r="R200" s="21" t="s">
        <v>71</v>
      </c>
      <c r="S200" s="62"/>
      <c r="T200" s="78"/>
      <c r="U200" s="62"/>
      <c r="V200" s="62"/>
      <c r="W200" s="62"/>
      <c r="X200" s="81"/>
      <c r="Y200" s="80"/>
      <c r="Z200" s="79"/>
    </row>
    <row r="201" spans="2:26" ht="14.1" hidden="1" customHeight="1" outlineLevel="1">
      <c r="B201" s="19">
        <v>8</v>
      </c>
      <c r="C201" s="20">
        <v>1960</v>
      </c>
      <c r="D201" s="21" t="s">
        <v>72</v>
      </c>
      <c r="E201" s="22"/>
      <c r="F201" s="22"/>
      <c r="G201" s="50"/>
      <c r="H201" s="23"/>
      <c r="I201" s="27"/>
      <c r="J201" s="22"/>
      <c r="K201" s="22"/>
      <c r="L201" s="50"/>
      <c r="M201" s="23"/>
      <c r="N201" s="25"/>
      <c r="P201" s="59">
        <v>8</v>
      </c>
      <c r="Q201" s="20">
        <v>1960</v>
      </c>
      <c r="R201" s="21" t="s">
        <v>72</v>
      </c>
      <c r="S201" s="62"/>
      <c r="T201" s="78"/>
      <c r="U201" s="62"/>
      <c r="V201" s="62"/>
      <c r="W201" s="62"/>
      <c r="X201" s="81"/>
      <c r="Y201" s="80"/>
      <c r="Z201" s="79"/>
    </row>
    <row r="202" spans="2:26" ht="25.5" hidden="1" customHeight="1" outlineLevel="1">
      <c r="B202" s="30">
        <v>47</v>
      </c>
      <c r="C202" s="20">
        <v>1970</v>
      </c>
      <c r="D202" s="21" t="s">
        <v>73</v>
      </c>
      <c r="E202" s="22"/>
      <c r="F202" s="22"/>
      <c r="G202" s="50"/>
      <c r="H202" s="23"/>
      <c r="I202" s="27"/>
      <c r="J202" s="22"/>
      <c r="K202" s="22"/>
      <c r="L202" s="50"/>
      <c r="M202" s="23"/>
      <c r="N202" s="25"/>
      <c r="P202" s="72">
        <v>47</v>
      </c>
      <c r="Q202" s="20">
        <v>1970</v>
      </c>
      <c r="R202" s="21" t="s">
        <v>73</v>
      </c>
      <c r="S202" s="62"/>
      <c r="T202" s="78"/>
      <c r="U202" s="62"/>
      <c r="V202" s="62"/>
      <c r="W202" s="62"/>
      <c r="X202" s="81"/>
      <c r="Y202" s="80"/>
      <c r="Z202" s="79"/>
    </row>
    <row r="203" spans="2:26" ht="25.5" hidden="1" customHeight="1" outlineLevel="1">
      <c r="B203" s="19">
        <v>47</v>
      </c>
      <c r="C203" s="20">
        <v>1975</v>
      </c>
      <c r="D203" s="21" t="s">
        <v>74</v>
      </c>
      <c r="E203" s="22"/>
      <c r="F203" s="22"/>
      <c r="G203" s="50"/>
      <c r="H203" s="23"/>
      <c r="I203" s="27"/>
      <c r="J203" s="22"/>
      <c r="K203" s="22"/>
      <c r="L203" s="50"/>
      <c r="M203" s="23"/>
      <c r="N203" s="25"/>
      <c r="P203" s="59">
        <v>47</v>
      </c>
      <c r="Q203" s="20">
        <v>1975</v>
      </c>
      <c r="R203" s="21" t="s">
        <v>74</v>
      </c>
      <c r="S203" s="62"/>
      <c r="T203" s="78"/>
      <c r="U203" s="62"/>
      <c r="V203" s="62"/>
      <c r="W203" s="62"/>
      <c r="X203" s="81"/>
      <c r="Y203" s="80"/>
      <c r="Z203" s="79"/>
    </row>
    <row r="204" spans="2:26" ht="15" hidden="1" customHeight="1" outlineLevel="1">
      <c r="B204" s="19">
        <v>47</v>
      </c>
      <c r="C204" s="20">
        <v>1980</v>
      </c>
      <c r="D204" s="21" t="s">
        <v>75</v>
      </c>
      <c r="E204" s="22"/>
      <c r="F204" s="22"/>
      <c r="G204" s="50"/>
      <c r="H204" s="23"/>
      <c r="I204" s="27"/>
      <c r="J204" s="22"/>
      <c r="K204" s="22"/>
      <c r="L204" s="50"/>
      <c r="M204" s="23"/>
      <c r="N204" s="25"/>
      <c r="P204" s="59">
        <v>47</v>
      </c>
      <c r="Q204" s="20">
        <v>1980</v>
      </c>
      <c r="R204" s="21" t="s">
        <v>75</v>
      </c>
      <c r="S204" s="62"/>
      <c r="T204" s="78"/>
      <c r="U204" s="62"/>
      <c r="V204" s="62"/>
      <c r="W204" s="62"/>
      <c r="X204" s="81"/>
      <c r="Y204" s="80"/>
      <c r="Z204" s="79"/>
    </row>
    <row r="205" spans="2:26" ht="15" hidden="1" customHeight="1" outlineLevel="1">
      <c r="B205" s="19">
        <v>47</v>
      </c>
      <c r="C205" s="20">
        <v>1985</v>
      </c>
      <c r="D205" s="21" t="s">
        <v>76</v>
      </c>
      <c r="E205" s="22"/>
      <c r="F205" s="22"/>
      <c r="G205" s="50"/>
      <c r="H205" s="23"/>
      <c r="I205" s="27"/>
      <c r="J205" s="22"/>
      <c r="K205" s="22"/>
      <c r="L205" s="50"/>
      <c r="M205" s="23"/>
      <c r="N205" s="25"/>
      <c r="P205" s="59">
        <v>47</v>
      </c>
      <c r="Q205" s="20">
        <v>1985</v>
      </c>
      <c r="R205" s="21" t="s">
        <v>76</v>
      </c>
      <c r="S205" s="62"/>
      <c r="T205" s="78"/>
      <c r="U205" s="62"/>
      <c r="V205" s="62"/>
      <c r="W205" s="62"/>
      <c r="X205" s="81"/>
      <c r="Y205" s="80"/>
      <c r="Z205" s="79"/>
    </row>
    <row r="206" spans="2:26" ht="15" hidden="1" customHeight="1" outlineLevel="1">
      <c r="B206" s="30">
        <v>47</v>
      </c>
      <c r="C206" s="20">
        <v>1990</v>
      </c>
      <c r="D206" s="31" t="s">
        <v>77</v>
      </c>
      <c r="E206" s="22"/>
      <c r="F206" s="22"/>
      <c r="G206" s="50"/>
      <c r="H206" s="23"/>
      <c r="I206" s="27"/>
      <c r="J206" s="22"/>
      <c r="K206" s="22"/>
      <c r="L206" s="50"/>
      <c r="M206" s="23"/>
      <c r="N206" s="25"/>
      <c r="P206" s="72">
        <v>47</v>
      </c>
      <c r="Q206" s="20">
        <v>1990</v>
      </c>
      <c r="R206" s="31" t="s">
        <v>77</v>
      </c>
      <c r="S206" s="62"/>
      <c r="T206" s="78"/>
      <c r="U206" s="62"/>
      <c r="V206" s="62"/>
      <c r="W206" s="62"/>
      <c r="X206" s="81"/>
      <c r="Y206" s="80"/>
      <c r="Z206" s="79"/>
    </row>
    <row r="207" spans="2:26" ht="15" hidden="1" customHeight="1" outlineLevel="1">
      <c r="B207" s="19">
        <v>47</v>
      </c>
      <c r="C207" s="20">
        <v>1995</v>
      </c>
      <c r="D207" s="21" t="s">
        <v>78</v>
      </c>
      <c r="E207" s="22"/>
      <c r="F207" s="22"/>
      <c r="G207" s="50"/>
      <c r="H207" s="23"/>
      <c r="I207" s="27"/>
      <c r="J207" s="22"/>
      <c r="K207" s="22"/>
      <c r="L207" s="50"/>
      <c r="M207" s="23"/>
      <c r="N207" s="25"/>
      <c r="P207" s="59">
        <v>47</v>
      </c>
      <c r="Q207" s="20">
        <v>1995</v>
      </c>
      <c r="R207" s="21" t="s">
        <v>78</v>
      </c>
      <c r="S207" s="62"/>
      <c r="T207" s="78"/>
      <c r="U207" s="62"/>
      <c r="V207" s="62"/>
      <c r="W207" s="62"/>
      <c r="X207" s="81"/>
      <c r="Y207" s="80"/>
      <c r="Z207" s="79"/>
    </row>
    <row r="208" spans="2:26" ht="15" hidden="1" customHeight="1" outlineLevel="1">
      <c r="B208" s="19">
        <v>47</v>
      </c>
      <c r="C208" s="20">
        <v>2440</v>
      </c>
      <c r="D208" s="21" t="s">
        <v>79</v>
      </c>
      <c r="E208" s="22"/>
      <c r="F208" s="22"/>
      <c r="G208" s="50"/>
      <c r="H208" s="23"/>
      <c r="J208" s="22"/>
      <c r="K208" s="22"/>
      <c r="L208" s="50"/>
      <c r="M208" s="23"/>
      <c r="N208" s="25"/>
      <c r="P208" s="59">
        <v>47</v>
      </c>
      <c r="Q208" s="20">
        <v>2440</v>
      </c>
      <c r="R208" s="21" t="s">
        <v>79</v>
      </c>
      <c r="S208" s="62"/>
      <c r="T208" s="78"/>
      <c r="U208" s="62"/>
      <c r="V208" s="62"/>
      <c r="W208" s="62"/>
      <c r="X208" s="81"/>
      <c r="Y208" s="80"/>
      <c r="Z208" s="79"/>
    </row>
    <row r="209" spans="2:26" ht="15" collapsed="1">
      <c r="B209" s="32"/>
      <c r="C209" s="33"/>
      <c r="D209" s="34"/>
      <c r="E209" s="34"/>
      <c r="F209" s="34"/>
      <c r="G209" s="58"/>
      <c r="H209" s="23"/>
      <c r="J209" s="34"/>
      <c r="K209" s="22"/>
      <c r="L209" s="50"/>
      <c r="M209" s="23"/>
      <c r="N209" s="25"/>
      <c r="P209" s="32"/>
      <c r="Q209" s="33"/>
      <c r="R209" s="73" t="s">
        <v>80</v>
      </c>
      <c r="S209" s="36">
        <f>SUM(S171:S208)</f>
        <v>48687136.660000004</v>
      </c>
      <c r="T209" s="36">
        <f t="shared" ref="T209:W209" si="30">SUM(T171:T208)</f>
        <v>0</v>
      </c>
      <c r="U209" s="36">
        <f t="shared" si="30"/>
        <v>48687136.660000004</v>
      </c>
      <c r="V209" s="36">
        <f t="shared" si="30"/>
        <v>0</v>
      </c>
      <c r="W209" s="36">
        <f t="shared" si="30"/>
        <v>48687136.660000004</v>
      </c>
      <c r="X209" s="77"/>
      <c r="Y209" s="82"/>
      <c r="Z209" s="36">
        <f t="shared" ref="Z209" si="31">SUM(Z171:Z208)</f>
        <v>581900.83077495988</v>
      </c>
    </row>
    <row r="210" spans="2:26">
      <c r="B210" s="32"/>
      <c r="C210" s="33"/>
      <c r="D210" s="35" t="s">
        <v>81</v>
      </c>
      <c r="E210" s="36">
        <f>SUM(E171:E209)</f>
        <v>48687136.660000004</v>
      </c>
      <c r="F210" s="36">
        <f>SUM(F171:F209)</f>
        <v>0</v>
      </c>
      <c r="G210" s="36">
        <f>SUM(G171:G209)</f>
        <v>0</v>
      </c>
      <c r="H210" s="36">
        <f>SUM(H171:H209)</f>
        <v>48687136.660000004</v>
      </c>
      <c r="I210" s="35"/>
      <c r="J210" s="36">
        <f>SUM(J171:J209)</f>
        <v>1018326.4538561798</v>
      </c>
      <c r="K210" s="36">
        <f>SUM(K171:K209)</f>
        <v>581900.83077495988</v>
      </c>
      <c r="L210" s="36">
        <f>SUM(L171:L208)</f>
        <v>0</v>
      </c>
      <c r="M210" s="36">
        <f>SUM(M171:M209)</f>
        <v>1600227.2846311396</v>
      </c>
      <c r="N210" s="25">
        <f>SUM(N171:N209)</f>
        <v>47086909.375368863</v>
      </c>
    </row>
    <row r="211" spans="2:26" ht="38.25">
      <c r="B211" s="32"/>
      <c r="C211" s="33"/>
      <c r="D211" s="37" t="s">
        <v>82</v>
      </c>
      <c r="E211" s="25"/>
      <c r="F211" s="52"/>
      <c r="G211" s="52"/>
      <c r="H211" s="23"/>
      <c r="I211" s="26"/>
      <c r="J211" s="52"/>
      <c r="K211" s="52"/>
      <c r="L211" s="52"/>
      <c r="M211" s="23">
        <f>J211+K211+L211</f>
        <v>0</v>
      </c>
      <c r="N211" s="25">
        <f>H211-M211</f>
        <v>0</v>
      </c>
    </row>
    <row r="212" spans="2:26" ht="25.5">
      <c r="B212" s="32"/>
      <c r="C212" s="33"/>
      <c r="D212" s="38" t="s">
        <v>83</v>
      </c>
      <c r="E212" s="25"/>
      <c r="F212" s="52"/>
      <c r="G212" s="52"/>
      <c r="H212" s="23"/>
      <c r="I212" s="26"/>
      <c r="J212" s="52"/>
      <c r="K212" s="52"/>
      <c r="L212" s="52"/>
      <c r="M212" s="23">
        <f>J212+K212+L212</f>
        <v>0</v>
      </c>
      <c r="N212" s="25">
        <f>H212-M212</f>
        <v>0</v>
      </c>
    </row>
    <row r="213" spans="2:26">
      <c r="B213" s="32"/>
      <c r="C213" s="33"/>
      <c r="D213" s="35" t="s">
        <v>84</v>
      </c>
      <c r="E213" s="36">
        <f>SUM(E210:E212)</f>
        <v>48687136.660000004</v>
      </c>
      <c r="F213" s="36">
        <f t="shared" ref="F213:G213" si="32">SUM(F210:F212)</f>
        <v>0</v>
      </c>
      <c r="G213" s="36">
        <f t="shared" si="32"/>
        <v>0</v>
      </c>
      <c r="H213" s="36">
        <f>SUM(H210:H212)</f>
        <v>48687136.660000004</v>
      </c>
      <c r="I213" s="35"/>
      <c r="J213" s="36">
        <f>SUM(J210:J212)</f>
        <v>1018326.4538561798</v>
      </c>
      <c r="K213" s="36">
        <f t="shared" ref="K213:L213" si="33">SUM(K210:K212)</f>
        <v>581900.83077495988</v>
      </c>
      <c r="L213" s="36">
        <f t="shared" si="33"/>
        <v>0</v>
      </c>
      <c r="M213" s="36">
        <f>SUM(M210:M212)</f>
        <v>1600227.2846311396</v>
      </c>
      <c r="N213" s="25">
        <f>H213-M213</f>
        <v>47086909.375368863</v>
      </c>
    </row>
    <row r="214" spans="2:26" ht="14.25">
      <c r="B214" s="32"/>
      <c r="C214" s="33"/>
      <c r="D214" s="97" t="s">
        <v>85</v>
      </c>
      <c r="E214" s="98"/>
      <c r="F214" s="98"/>
      <c r="G214" s="98"/>
      <c r="H214" s="98"/>
      <c r="I214" s="98"/>
      <c r="J214" s="99"/>
      <c r="K214" s="52"/>
      <c r="L214" s="26"/>
      <c r="M214" s="39"/>
      <c r="N214" s="26"/>
    </row>
    <row r="215" spans="2:26" ht="14.25">
      <c r="B215" s="32"/>
      <c r="C215" s="33"/>
      <c r="D215" s="89" t="s">
        <v>80</v>
      </c>
      <c r="E215" s="90"/>
      <c r="F215" s="90"/>
      <c r="G215" s="90"/>
      <c r="H215" s="90"/>
      <c r="I215" s="90"/>
      <c r="J215" s="91"/>
      <c r="K215" s="35">
        <f>K213+K214</f>
        <v>581900.83077495988</v>
      </c>
      <c r="M215" s="39"/>
      <c r="N215" s="26"/>
    </row>
    <row r="217" spans="2:26">
      <c r="E217" s="40"/>
      <c r="J217" s="3" t="s">
        <v>86</v>
      </c>
    </row>
    <row r="218" spans="2:26" ht="14.25">
      <c r="B218" s="32">
        <v>10</v>
      </c>
      <c r="C218" s="33"/>
      <c r="D218" s="34" t="s">
        <v>87</v>
      </c>
      <c r="E218" s="29"/>
      <c r="J218" s="3" t="s">
        <v>87</v>
      </c>
      <c r="L218" s="56"/>
    </row>
    <row r="219" spans="2:26" ht="14.25">
      <c r="B219" s="32">
        <v>8</v>
      </c>
      <c r="C219" s="33"/>
      <c r="D219" s="34" t="s">
        <v>67</v>
      </c>
      <c r="E219" s="41"/>
      <c r="J219" s="3" t="s">
        <v>67</v>
      </c>
      <c r="L219" s="57"/>
    </row>
    <row r="220" spans="2:26" ht="14.25">
      <c r="J220" s="4" t="s">
        <v>88</v>
      </c>
      <c r="L220" s="42">
        <f>K215-L218-L219</f>
        <v>581900.83077495988</v>
      </c>
      <c r="M220" s="26"/>
    </row>
    <row r="222" spans="2:26" hidden="1" outlineLevel="1">
      <c r="B222" s="43" t="s">
        <v>89</v>
      </c>
    </row>
    <row r="223" spans="2:26" hidden="1" outlineLevel="1">
      <c r="E223" s="26"/>
      <c r="J223" s="26"/>
    </row>
    <row r="224" spans="2:26" hidden="1" outlineLevel="1">
      <c r="B224" s="44">
        <v>1</v>
      </c>
      <c r="C224" s="87" t="s">
        <v>90</v>
      </c>
      <c r="D224" s="87"/>
      <c r="E224" s="87"/>
      <c r="F224" s="87"/>
      <c r="G224" s="87"/>
      <c r="H224" s="87"/>
      <c r="I224" s="87"/>
      <c r="J224" s="87"/>
      <c r="K224" s="87"/>
      <c r="L224" s="87"/>
      <c r="M224" s="87"/>
      <c r="N224" s="87"/>
    </row>
    <row r="225" spans="2:14" hidden="1" outlineLevel="1">
      <c r="B225" s="44"/>
      <c r="C225" s="87"/>
      <c r="D225" s="87"/>
      <c r="E225" s="87"/>
      <c r="F225" s="87"/>
      <c r="G225" s="87"/>
      <c r="H225" s="87"/>
      <c r="I225" s="87"/>
      <c r="J225" s="87"/>
      <c r="K225" s="87"/>
      <c r="L225" s="87"/>
      <c r="M225" s="87"/>
      <c r="N225" s="87"/>
    </row>
    <row r="226" spans="2:14" hidden="1" outlineLevel="1">
      <c r="B226" s="44"/>
      <c r="C226" s="45"/>
      <c r="D226" s="46"/>
      <c r="E226" s="46"/>
      <c r="F226" s="46"/>
      <c r="G226" s="46"/>
      <c r="H226" s="46"/>
      <c r="I226" s="46"/>
      <c r="J226" s="46"/>
      <c r="K226" s="46"/>
      <c r="L226" s="46"/>
      <c r="M226" s="46"/>
      <c r="N226" s="46"/>
    </row>
    <row r="227" spans="2:14" hidden="1" outlineLevel="1">
      <c r="B227" s="44">
        <v>2</v>
      </c>
      <c r="C227" s="87" t="s">
        <v>91</v>
      </c>
      <c r="D227" s="87"/>
      <c r="E227" s="87"/>
      <c r="F227" s="87"/>
      <c r="G227" s="87"/>
      <c r="H227" s="87"/>
      <c r="I227" s="87"/>
      <c r="J227" s="87"/>
      <c r="K227" s="87"/>
      <c r="L227" s="87"/>
      <c r="M227" s="87"/>
      <c r="N227" s="87"/>
    </row>
    <row r="228" spans="2:14" hidden="1" outlineLevel="1">
      <c r="B228" s="44"/>
      <c r="C228" s="87"/>
      <c r="D228" s="87"/>
      <c r="E228" s="87"/>
      <c r="F228" s="87"/>
      <c r="G228" s="87"/>
      <c r="H228" s="87"/>
      <c r="I228" s="87"/>
      <c r="J228" s="87"/>
      <c r="K228" s="87"/>
      <c r="L228" s="87"/>
      <c r="M228" s="87"/>
      <c r="N228" s="87"/>
    </row>
    <row r="229" spans="2:14" hidden="1" outlineLevel="1">
      <c r="B229" s="44"/>
      <c r="C229" s="45"/>
      <c r="D229" s="46"/>
      <c r="E229" s="46"/>
      <c r="F229" s="46"/>
      <c r="G229" s="46"/>
      <c r="H229" s="46"/>
      <c r="I229" s="46"/>
      <c r="J229" s="46"/>
      <c r="K229" s="46"/>
      <c r="L229" s="46"/>
      <c r="M229" s="46"/>
      <c r="N229" s="46"/>
    </row>
    <row r="230" spans="2:14" hidden="1" outlineLevel="1">
      <c r="B230" s="44">
        <v>3</v>
      </c>
      <c r="C230" s="87" t="s">
        <v>92</v>
      </c>
      <c r="D230" s="87"/>
      <c r="E230" s="87"/>
      <c r="F230" s="87"/>
      <c r="G230" s="87"/>
      <c r="H230" s="87"/>
      <c r="I230" s="87"/>
      <c r="J230" s="87"/>
      <c r="K230" s="87"/>
      <c r="L230" s="87"/>
      <c r="M230" s="87"/>
      <c r="N230" s="87"/>
    </row>
    <row r="231" spans="2:14" hidden="1" outlineLevel="1">
      <c r="B231" s="44"/>
      <c r="C231" s="45"/>
      <c r="D231" s="46"/>
      <c r="E231" s="46"/>
      <c r="F231" s="46"/>
      <c r="G231" s="46"/>
      <c r="H231" s="46"/>
      <c r="I231" s="46"/>
      <c r="J231" s="46"/>
      <c r="K231" s="46"/>
      <c r="L231" s="46"/>
      <c r="M231" s="46"/>
      <c r="N231" s="46"/>
    </row>
    <row r="232" spans="2:14" hidden="1" outlineLevel="1">
      <c r="B232" s="44">
        <v>4</v>
      </c>
      <c r="C232" s="47" t="s">
        <v>93</v>
      </c>
      <c r="D232" s="46"/>
      <c r="E232" s="46"/>
      <c r="F232" s="46"/>
      <c r="G232" s="46"/>
      <c r="H232" s="46"/>
      <c r="I232" s="46"/>
      <c r="J232" s="46"/>
      <c r="K232" s="46"/>
      <c r="L232" s="46"/>
      <c r="M232" s="46"/>
      <c r="N232" s="46"/>
    </row>
    <row r="233" spans="2:14" hidden="1" outlineLevel="1">
      <c r="B233" s="44"/>
      <c r="C233" s="45"/>
      <c r="D233" s="46"/>
      <c r="E233" s="46"/>
      <c r="F233" s="46"/>
      <c r="G233" s="46"/>
      <c r="H233" s="46"/>
      <c r="I233" s="46"/>
      <c r="J233" s="46"/>
      <c r="K233" s="46"/>
      <c r="L233" s="46"/>
      <c r="M233" s="46"/>
      <c r="N233" s="46"/>
    </row>
    <row r="234" spans="2:14" hidden="1" outlineLevel="1">
      <c r="B234" s="44">
        <v>5</v>
      </c>
      <c r="C234" s="47" t="s">
        <v>94</v>
      </c>
      <c r="D234" s="46"/>
      <c r="E234" s="46"/>
      <c r="F234" s="46"/>
      <c r="G234" s="46"/>
      <c r="H234" s="46"/>
      <c r="I234" s="46"/>
      <c r="J234" s="46"/>
      <c r="K234" s="46"/>
      <c r="L234" s="46"/>
      <c r="M234" s="46"/>
      <c r="N234" s="46"/>
    </row>
    <row r="235" spans="2:14" hidden="1" outlineLevel="1">
      <c r="B235" s="44"/>
      <c r="C235" s="45"/>
      <c r="D235" s="46"/>
      <c r="E235" s="46"/>
      <c r="F235" s="46"/>
      <c r="G235" s="46"/>
      <c r="H235" s="46"/>
      <c r="I235" s="46"/>
      <c r="J235" s="46"/>
      <c r="K235" s="46"/>
      <c r="L235" s="46"/>
      <c r="M235" s="46"/>
      <c r="N235" s="46"/>
    </row>
    <row r="236" spans="2:14" hidden="1" outlineLevel="1">
      <c r="B236" s="44">
        <v>6</v>
      </c>
      <c r="C236" s="87" t="s">
        <v>95</v>
      </c>
      <c r="D236" s="87"/>
      <c r="E236" s="87"/>
      <c r="F236" s="87"/>
      <c r="G236" s="87"/>
      <c r="H236" s="87"/>
      <c r="I236" s="87"/>
      <c r="J236" s="87"/>
      <c r="K236" s="87"/>
      <c r="L236" s="87"/>
      <c r="M236" s="87"/>
      <c r="N236" s="87"/>
    </row>
    <row r="237" spans="2:14" hidden="1" outlineLevel="1">
      <c r="B237" s="46"/>
      <c r="C237" s="87"/>
      <c r="D237" s="87"/>
      <c r="E237" s="87"/>
      <c r="F237" s="87"/>
      <c r="G237" s="87"/>
      <c r="H237" s="87"/>
      <c r="I237" s="87"/>
      <c r="J237" s="87"/>
      <c r="K237" s="87"/>
      <c r="L237" s="87"/>
      <c r="M237" s="87"/>
      <c r="N237" s="87"/>
    </row>
    <row r="238" spans="2:14" hidden="1" outlineLevel="1">
      <c r="B238" s="46"/>
      <c r="C238" s="87"/>
      <c r="D238" s="87"/>
      <c r="E238" s="87"/>
      <c r="F238" s="87"/>
      <c r="G238" s="87"/>
      <c r="H238" s="87"/>
      <c r="I238" s="87"/>
      <c r="J238" s="87"/>
      <c r="K238" s="87"/>
      <c r="L238" s="87"/>
      <c r="M238" s="87"/>
      <c r="N238" s="87"/>
    </row>
    <row r="239" spans="2:14" hidden="1" outlineLevel="1"/>
    <row r="240" spans="2:14" collapsed="1"/>
    <row r="241" spans="2:26" ht="21">
      <c r="B241" s="88" t="s">
        <v>109</v>
      </c>
      <c r="C241" s="88"/>
      <c r="D241" s="88"/>
      <c r="E241" s="88"/>
      <c r="F241" s="88"/>
      <c r="G241" s="88"/>
      <c r="H241" s="88"/>
      <c r="I241" s="88"/>
      <c r="J241" s="88"/>
      <c r="K241" s="88"/>
      <c r="L241" s="88"/>
      <c r="M241" s="88"/>
      <c r="N241" s="88"/>
      <c r="P241" s="100" t="s">
        <v>110</v>
      </c>
      <c r="Q241" s="100"/>
      <c r="R241" s="100"/>
      <c r="S241" s="100"/>
      <c r="T241" s="100"/>
      <c r="U241" s="100"/>
      <c r="V241" s="100"/>
      <c r="W241" s="100"/>
      <c r="X241" s="100"/>
      <c r="Y241" s="100"/>
      <c r="Z241" s="100"/>
    </row>
    <row r="243" spans="2:26" ht="14.25">
      <c r="F243" s="7" t="s">
        <v>9</v>
      </c>
      <c r="G243" s="8" t="s">
        <v>10</v>
      </c>
      <c r="S243" s="7" t="s">
        <v>9</v>
      </c>
      <c r="T243" s="61" t="s">
        <v>10</v>
      </c>
    </row>
    <row r="244" spans="2:26" ht="15">
      <c r="F244" s="7" t="s">
        <v>11</v>
      </c>
      <c r="G244" s="93" t="s">
        <v>100</v>
      </c>
      <c r="H244" s="93"/>
      <c r="S244" s="7" t="s">
        <v>11</v>
      </c>
      <c r="T244" s="93" t="str">
        <f>G244</f>
        <v>1/1/25 - 12/31/25</v>
      </c>
      <c r="U244" s="93"/>
    </row>
    <row r="246" spans="2:26">
      <c r="E246" s="94" t="s">
        <v>13</v>
      </c>
      <c r="F246" s="95"/>
      <c r="G246" s="95"/>
      <c r="H246" s="96"/>
      <c r="J246" s="9"/>
      <c r="K246" s="10" t="s">
        <v>14</v>
      </c>
      <c r="L246" s="10"/>
      <c r="M246" s="11"/>
      <c r="S246" s="74" t="s">
        <v>15</v>
      </c>
      <c r="T246" s="74" t="s">
        <v>16</v>
      </c>
      <c r="U246" s="74" t="s">
        <v>17</v>
      </c>
      <c r="V246" s="74" t="s">
        <v>18</v>
      </c>
      <c r="W246" s="74" t="s">
        <v>19</v>
      </c>
      <c r="X246" s="74" t="s">
        <v>20</v>
      </c>
      <c r="Y246" s="74" t="s">
        <v>21</v>
      </c>
      <c r="Z246" s="74" t="s">
        <v>99</v>
      </c>
    </row>
    <row r="247" spans="2:26" ht="27">
      <c r="B247" s="12" t="s">
        <v>23</v>
      </c>
      <c r="C247" s="13" t="s">
        <v>24</v>
      </c>
      <c r="D247" s="14" t="s">
        <v>25</v>
      </c>
      <c r="E247" s="15" t="s">
        <v>26</v>
      </c>
      <c r="F247" s="16" t="s">
        <v>27</v>
      </c>
      <c r="G247" s="16" t="s">
        <v>28</v>
      </c>
      <c r="H247" s="12" t="s">
        <v>29</v>
      </c>
      <c r="I247" s="17"/>
      <c r="J247" s="18" t="s">
        <v>26</v>
      </c>
      <c r="K247" s="16" t="s">
        <v>30</v>
      </c>
      <c r="L247" s="16" t="s">
        <v>28</v>
      </c>
      <c r="M247" s="12" t="s">
        <v>29</v>
      </c>
      <c r="N247" s="12" t="s">
        <v>31</v>
      </c>
      <c r="P247" s="75" t="s">
        <v>32</v>
      </c>
      <c r="Q247" s="75" t="s">
        <v>33</v>
      </c>
      <c r="R247" s="75" t="s">
        <v>34</v>
      </c>
      <c r="S247" s="76" t="s">
        <v>35</v>
      </c>
      <c r="T247" s="76" t="s">
        <v>36</v>
      </c>
      <c r="U247" s="76" t="s">
        <v>37</v>
      </c>
      <c r="V247" s="76" t="s">
        <v>38</v>
      </c>
      <c r="W247" s="76" t="s">
        <v>39</v>
      </c>
      <c r="X247" s="76" t="s">
        <v>40</v>
      </c>
      <c r="Y247" s="76" t="s">
        <v>41</v>
      </c>
      <c r="Z247" s="76" t="s">
        <v>42</v>
      </c>
    </row>
    <row r="248" spans="2:26" ht="15" hidden="1" customHeight="1" outlineLevel="1">
      <c r="B248" s="19">
        <v>12</v>
      </c>
      <c r="C248" s="20">
        <v>1610</v>
      </c>
      <c r="D248" s="21" t="s">
        <v>43</v>
      </c>
      <c r="E248" s="22"/>
      <c r="F248" s="22"/>
      <c r="G248" s="50"/>
      <c r="H248" s="23"/>
      <c r="I248" s="24"/>
      <c r="J248" s="22"/>
      <c r="K248" s="22"/>
      <c r="L248" s="50"/>
      <c r="M248" s="23"/>
      <c r="N248" s="25"/>
      <c r="P248" s="59">
        <v>12</v>
      </c>
      <c r="Q248" s="20">
        <v>1610</v>
      </c>
      <c r="R248" s="21" t="s">
        <v>43</v>
      </c>
      <c r="S248" s="62"/>
      <c r="T248" s="78"/>
      <c r="U248" s="62"/>
      <c r="V248" s="62"/>
      <c r="W248" s="62"/>
      <c r="X248" s="81"/>
      <c r="Y248" s="80"/>
      <c r="Z248" s="79"/>
    </row>
    <row r="249" spans="2:26" ht="25.5" hidden="1" customHeight="1" outlineLevel="1">
      <c r="B249" s="19">
        <v>12</v>
      </c>
      <c r="C249" s="20">
        <v>1611</v>
      </c>
      <c r="D249" s="21" t="s">
        <v>44</v>
      </c>
      <c r="E249" s="22"/>
      <c r="F249" s="22"/>
      <c r="G249" s="50"/>
      <c r="H249" s="23"/>
      <c r="I249" s="27"/>
      <c r="J249" s="22"/>
      <c r="K249" s="22"/>
      <c r="L249" s="50"/>
      <c r="M249" s="23"/>
      <c r="N249" s="25"/>
      <c r="P249" s="59">
        <v>12</v>
      </c>
      <c r="Q249" s="20">
        <v>1611</v>
      </c>
      <c r="R249" s="21" t="s">
        <v>44</v>
      </c>
      <c r="S249" s="62"/>
      <c r="T249" s="78"/>
      <c r="U249" s="62"/>
      <c r="V249" s="62"/>
      <c r="W249" s="62"/>
      <c r="X249" s="81"/>
      <c r="Y249" s="80"/>
      <c r="Z249" s="79"/>
    </row>
    <row r="250" spans="2:26" ht="25.5" hidden="1" customHeight="1" outlineLevel="1">
      <c r="B250" s="19" t="s">
        <v>45</v>
      </c>
      <c r="C250" s="20">
        <v>1612</v>
      </c>
      <c r="D250" s="21" t="s">
        <v>46</v>
      </c>
      <c r="E250" s="22"/>
      <c r="F250" s="22"/>
      <c r="G250" s="50"/>
      <c r="H250" s="23"/>
      <c r="I250" s="27"/>
      <c r="J250" s="22"/>
      <c r="K250" s="22"/>
      <c r="L250" s="50"/>
      <c r="M250" s="23"/>
      <c r="N250" s="25"/>
      <c r="P250" s="59" t="s">
        <v>45</v>
      </c>
      <c r="Q250" s="20">
        <v>1612</v>
      </c>
      <c r="R250" s="21" t="s">
        <v>46</v>
      </c>
      <c r="S250" s="62"/>
      <c r="T250" s="78"/>
      <c r="U250" s="62"/>
      <c r="V250" s="62"/>
      <c r="W250" s="62"/>
      <c r="X250" s="81"/>
      <c r="Y250" s="80"/>
      <c r="Z250" s="79"/>
    </row>
    <row r="251" spans="2:26" ht="15" hidden="1" customHeight="1" outlineLevel="1">
      <c r="B251" s="19"/>
      <c r="C251" s="20">
        <v>1665</v>
      </c>
      <c r="D251" s="21" t="s">
        <v>47</v>
      </c>
      <c r="E251" s="22"/>
      <c r="F251" s="22"/>
      <c r="G251" s="50"/>
      <c r="H251" s="23"/>
      <c r="I251" s="27"/>
      <c r="J251" s="22"/>
      <c r="K251" s="22"/>
      <c r="L251" s="50"/>
      <c r="M251" s="23"/>
      <c r="N251" s="25"/>
      <c r="P251" s="59"/>
      <c r="Q251" s="20">
        <v>1665</v>
      </c>
      <c r="R251" s="21" t="s">
        <v>47</v>
      </c>
      <c r="S251" s="62"/>
      <c r="T251" s="78"/>
      <c r="U251" s="62"/>
      <c r="V251" s="62"/>
      <c r="W251" s="62"/>
      <c r="X251" s="81"/>
      <c r="Y251" s="80"/>
      <c r="Z251" s="79"/>
    </row>
    <row r="252" spans="2:26" ht="15" hidden="1" customHeight="1" outlineLevel="1">
      <c r="B252" s="19"/>
      <c r="C252" s="20">
        <v>1675</v>
      </c>
      <c r="D252" s="21" t="s">
        <v>48</v>
      </c>
      <c r="E252" s="22"/>
      <c r="F252" s="22"/>
      <c r="G252" s="50"/>
      <c r="H252" s="23"/>
      <c r="I252" s="27"/>
      <c r="J252" s="22"/>
      <c r="K252" s="22"/>
      <c r="L252" s="50"/>
      <c r="M252" s="23"/>
      <c r="N252" s="25"/>
      <c r="P252" s="59"/>
      <c r="Q252" s="20">
        <v>1675</v>
      </c>
      <c r="R252" s="21" t="s">
        <v>48</v>
      </c>
      <c r="S252" s="62"/>
      <c r="T252" s="78"/>
      <c r="U252" s="62"/>
      <c r="V252" s="62"/>
      <c r="W252" s="62"/>
      <c r="X252" s="81"/>
      <c r="Y252" s="80"/>
      <c r="Z252" s="79"/>
    </row>
    <row r="253" spans="2:26" ht="15" hidden="1" customHeight="1" outlineLevel="1">
      <c r="B253" s="19" t="s">
        <v>49</v>
      </c>
      <c r="C253" s="28">
        <v>1615</v>
      </c>
      <c r="D253" s="21" t="s">
        <v>50</v>
      </c>
      <c r="E253" s="22"/>
      <c r="F253" s="22"/>
      <c r="G253" s="50"/>
      <c r="H253" s="23"/>
      <c r="I253" s="27"/>
      <c r="J253" s="22"/>
      <c r="K253" s="22"/>
      <c r="L253" s="50"/>
      <c r="M253" s="23"/>
      <c r="N253" s="25"/>
      <c r="P253" s="59" t="s">
        <v>49</v>
      </c>
      <c r="Q253" s="28">
        <v>1615</v>
      </c>
      <c r="R253" s="21" t="s">
        <v>50</v>
      </c>
      <c r="S253" s="62"/>
      <c r="T253" s="78"/>
      <c r="U253" s="62"/>
      <c r="V253" s="62"/>
      <c r="W253" s="62"/>
      <c r="X253" s="81"/>
      <c r="Y253" s="80"/>
      <c r="Z253" s="79"/>
    </row>
    <row r="254" spans="2:26" ht="15" hidden="1" customHeight="1" outlineLevel="1">
      <c r="B254" s="19">
        <v>1</v>
      </c>
      <c r="C254" s="28">
        <v>1620</v>
      </c>
      <c r="D254" s="21" t="s">
        <v>51</v>
      </c>
      <c r="E254" s="22"/>
      <c r="F254" s="22"/>
      <c r="G254" s="50"/>
      <c r="H254" s="23"/>
      <c r="I254" s="27"/>
      <c r="J254" s="22"/>
      <c r="K254" s="22"/>
      <c r="L254" s="50"/>
      <c r="M254" s="23"/>
      <c r="N254" s="25"/>
      <c r="P254" s="59">
        <v>1</v>
      </c>
      <c r="Q254" s="28">
        <v>1620</v>
      </c>
      <c r="R254" s="21" t="s">
        <v>51</v>
      </c>
      <c r="S254" s="62"/>
      <c r="T254" s="78"/>
      <c r="U254" s="62"/>
      <c r="V254" s="62"/>
      <c r="W254" s="62"/>
      <c r="X254" s="81"/>
      <c r="Y254" s="80"/>
      <c r="Z254" s="79"/>
    </row>
    <row r="255" spans="2:26" ht="14.25" collapsed="1">
      <c r="B255" s="59" t="s">
        <v>49</v>
      </c>
      <c r="C255" s="20">
        <v>1705</v>
      </c>
      <c r="D255" s="21" t="s">
        <v>50</v>
      </c>
      <c r="E255" s="22"/>
      <c r="F255" s="22"/>
      <c r="G255" s="50"/>
      <c r="H255" s="23"/>
      <c r="I255" s="27"/>
      <c r="J255" s="22"/>
      <c r="K255" s="22"/>
      <c r="L255" s="50"/>
      <c r="M255" s="23"/>
      <c r="N255" s="25"/>
      <c r="P255" s="59" t="s">
        <v>49</v>
      </c>
      <c r="Q255" s="20">
        <v>1705</v>
      </c>
      <c r="R255" s="21" t="s">
        <v>50</v>
      </c>
      <c r="S255" s="69"/>
      <c r="T255" s="83"/>
      <c r="U255" s="69"/>
      <c r="V255" s="69"/>
      <c r="W255" s="69"/>
      <c r="X255" s="84"/>
      <c r="Y255" s="85"/>
      <c r="Z255" s="86"/>
    </row>
    <row r="256" spans="2:26">
      <c r="B256" s="59">
        <v>14.1</v>
      </c>
      <c r="C256" s="28">
        <v>1706</v>
      </c>
      <c r="D256" s="21" t="s">
        <v>52</v>
      </c>
      <c r="E256" s="48">
        <f>H179</f>
        <v>2172019.2825166634</v>
      </c>
      <c r="F256" s="48"/>
      <c r="G256" s="51"/>
      <c r="H256" s="49">
        <f t="shared" ref="H256" si="34">E256+F256+G256</f>
        <v>2172019.2825166634</v>
      </c>
      <c r="I256" s="27"/>
      <c r="J256" s="48">
        <f>M179</f>
        <v>59730.530269208248</v>
      </c>
      <c r="K256" s="48">
        <f>Z256</f>
        <v>21720.192825166636</v>
      </c>
      <c r="L256" s="51"/>
      <c r="M256" s="49">
        <f t="shared" ref="M256" si="35">J256+K256-L256</f>
        <v>81450.723094374887</v>
      </c>
      <c r="N256" s="25">
        <f t="shared" ref="N256" si="36">H256-M256</f>
        <v>2090568.5594222886</v>
      </c>
      <c r="P256" s="59">
        <v>14.1</v>
      </c>
      <c r="Q256" s="28">
        <v>1706</v>
      </c>
      <c r="R256" s="21" t="s">
        <v>52</v>
      </c>
      <c r="S256" s="69">
        <f>E256</f>
        <v>2172019.2825166634</v>
      </c>
      <c r="T256" s="83"/>
      <c r="U256" s="69">
        <f t="shared" ref="U256" si="37">S256-T256</f>
        <v>2172019.2825166634</v>
      </c>
      <c r="V256" s="69"/>
      <c r="W256" s="69">
        <f t="shared" ref="W256" si="38">U256+(V256/2)</f>
        <v>2172019.2825166634</v>
      </c>
      <c r="X256" s="84">
        <v>100</v>
      </c>
      <c r="Y256" s="85">
        <f t="shared" ref="Y256:Y260" si="39">1/X256</f>
        <v>0.01</v>
      </c>
      <c r="Z256" s="69">
        <f>W256*Y256</f>
        <v>21720.192825166636</v>
      </c>
    </row>
    <row r="257" spans="2:26">
      <c r="B257" s="59">
        <v>1</v>
      </c>
      <c r="C257" s="20">
        <v>1708</v>
      </c>
      <c r="D257" s="21" t="s">
        <v>51</v>
      </c>
      <c r="E257" s="48"/>
      <c r="F257" s="48"/>
      <c r="G257" s="51"/>
      <c r="H257" s="49"/>
      <c r="I257" s="27"/>
      <c r="J257" s="48"/>
      <c r="K257" s="48"/>
      <c r="L257" s="51"/>
      <c r="M257" s="49"/>
      <c r="N257" s="25"/>
      <c r="P257" s="59">
        <v>1</v>
      </c>
      <c r="Q257" s="20">
        <v>1708</v>
      </c>
      <c r="R257" s="21" t="s">
        <v>51</v>
      </c>
      <c r="S257" s="69"/>
      <c r="T257" s="83"/>
      <c r="U257" s="69"/>
      <c r="V257" s="69"/>
      <c r="W257" s="69"/>
      <c r="X257" s="84"/>
      <c r="Y257" s="85"/>
      <c r="Z257" s="86"/>
    </row>
    <row r="258" spans="2:26" ht="15" customHeight="1">
      <c r="B258" s="59">
        <v>47</v>
      </c>
      <c r="C258" s="20">
        <v>1715</v>
      </c>
      <c r="D258" s="21" t="s">
        <v>53</v>
      </c>
      <c r="E258" s="48"/>
      <c r="F258" s="48"/>
      <c r="G258" s="51"/>
      <c r="H258" s="49"/>
      <c r="I258" s="27"/>
      <c r="J258" s="48"/>
      <c r="K258" s="48"/>
      <c r="L258" s="51"/>
      <c r="M258" s="49"/>
      <c r="N258" s="25"/>
      <c r="P258" s="59">
        <v>47</v>
      </c>
      <c r="Q258" s="20">
        <v>1715</v>
      </c>
      <c r="R258" s="21" t="s">
        <v>53</v>
      </c>
      <c r="S258" s="69"/>
      <c r="T258" s="83"/>
      <c r="U258" s="69"/>
      <c r="V258" s="69"/>
      <c r="W258" s="69"/>
      <c r="X258" s="84"/>
      <c r="Y258" s="85"/>
      <c r="Z258" s="86"/>
    </row>
    <row r="259" spans="2:26">
      <c r="B259" s="59">
        <v>47</v>
      </c>
      <c r="C259" s="20">
        <v>1720</v>
      </c>
      <c r="D259" s="21" t="s">
        <v>54</v>
      </c>
      <c r="E259" s="48">
        <f>H182</f>
        <v>36377876.078774318</v>
      </c>
      <c r="F259" s="48"/>
      <c r="G259" s="51"/>
      <c r="H259" s="49">
        <f t="shared" ref="H259:H260" si="40">E259+F259+G259</f>
        <v>36377876.078774318</v>
      </c>
      <c r="I259" s="27"/>
      <c r="J259" s="48">
        <f>M182</f>
        <v>1111546.2135181043</v>
      </c>
      <c r="K259" s="48">
        <f>Z259</f>
        <v>404198.62309749244</v>
      </c>
      <c r="L259" s="51"/>
      <c r="M259" s="49">
        <f t="shared" ref="M259:M260" si="41">J259+K259-L259</f>
        <v>1515744.8366155967</v>
      </c>
      <c r="N259" s="25">
        <f t="shared" ref="N259:N260" si="42">H259-M259</f>
        <v>34862131.242158718</v>
      </c>
      <c r="P259" s="59">
        <v>47</v>
      </c>
      <c r="Q259" s="20">
        <v>1720</v>
      </c>
      <c r="R259" s="21" t="s">
        <v>54</v>
      </c>
      <c r="S259" s="69">
        <f>E259</f>
        <v>36377876.078774318</v>
      </c>
      <c r="T259" s="83"/>
      <c r="U259" s="69">
        <f t="shared" ref="U259:U260" si="43">S259-T259</f>
        <v>36377876.078774318</v>
      </c>
      <c r="V259" s="69"/>
      <c r="W259" s="69">
        <f t="shared" ref="W259:W260" si="44">U259+(V259/2)</f>
        <v>36377876.078774318</v>
      </c>
      <c r="X259" s="84">
        <v>90</v>
      </c>
      <c r="Y259" s="85">
        <f t="shared" si="39"/>
        <v>1.1111111111111112E-2</v>
      </c>
      <c r="Z259" s="69">
        <f>W259*Y259</f>
        <v>404198.62309749244</v>
      </c>
    </row>
    <row r="260" spans="2:26">
      <c r="B260" s="59">
        <v>47</v>
      </c>
      <c r="C260" s="20">
        <v>1730</v>
      </c>
      <c r="D260" s="21" t="s">
        <v>55</v>
      </c>
      <c r="E260" s="48">
        <f>H183</f>
        <v>10137241.298709022</v>
      </c>
      <c r="F260" s="48"/>
      <c r="G260" s="51"/>
      <c r="H260" s="49">
        <f t="shared" si="40"/>
        <v>10137241.298709022</v>
      </c>
      <c r="I260" s="27"/>
      <c r="J260" s="48">
        <f>M183</f>
        <v>428950.5408438273</v>
      </c>
      <c r="K260" s="48">
        <f>Z260</f>
        <v>155982.01485230084</v>
      </c>
      <c r="L260" s="51"/>
      <c r="M260" s="49">
        <f t="shared" si="41"/>
        <v>584932.55569612817</v>
      </c>
      <c r="N260" s="25">
        <f t="shared" si="42"/>
        <v>9552308.7430128939</v>
      </c>
      <c r="P260" s="59">
        <v>47</v>
      </c>
      <c r="Q260" s="20">
        <v>1730</v>
      </c>
      <c r="R260" s="21" t="s">
        <v>55</v>
      </c>
      <c r="S260" s="69">
        <f>E260</f>
        <v>10137241.298709022</v>
      </c>
      <c r="T260" s="83"/>
      <c r="U260" s="69">
        <f t="shared" si="43"/>
        <v>10137241.298709022</v>
      </c>
      <c r="V260" s="69">
        <f>F260</f>
        <v>0</v>
      </c>
      <c r="W260" s="69">
        <f t="shared" si="44"/>
        <v>10137241.298709022</v>
      </c>
      <c r="X260" s="84">
        <v>64.989808653952579</v>
      </c>
      <c r="Y260" s="85">
        <f t="shared" si="39"/>
        <v>1.5387027915786632E-2</v>
      </c>
      <c r="Z260" s="69">
        <f>W260*Y260</f>
        <v>155982.01485230084</v>
      </c>
    </row>
    <row r="261" spans="2:26" ht="15" customHeight="1">
      <c r="B261" s="59">
        <v>47</v>
      </c>
      <c r="C261" s="20">
        <v>1735</v>
      </c>
      <c r="D261" s="21" t="s">
        <v>56</v>
      </c>
      <c r="E261" s="22"/>
      <c r="F261" s="22"/>
      <c r="G261" s="50"/>
      <c r="H261" s="23"/>
      <c r="I261" s="27"/>
      <c r="J261" s="22"/>
      <c r="K261" s="22"/>
      <c r="L261" s="50"/>
      <c r="M261" s="23"/>
      <c r="N261" s="25"/>
      <c r="P261" s="59">
        <v>47</v>
      </c>
      <c r="Q261" s="20">
        <v>1735</v>
      </c>
      <c r="R261" s="21" t="s">
        <v>56</v>
      </c>
      <c r="S261" s="69"/>
      <c r="T261" s="83"/>
      <c r="U261" s="69"/>
      <c r="V261" s="69"/>
      <c r="W261" s="69"/>
      <c r="X261" s="84"/>
      <c r="Y261" s="85"/>
      <c r="Z261" s="86"/>
    </row>
    <row r="262" spans="2:26" ht="15" customHeight="1">
      <c r="B262" s="59">
        <v>47</v>
      </c>
      <c r="C262" s="20">
        <v>1740</v>
      </c>
      <c r="D262" s="21" t="s">
        <v>57</v>
      </c>
      <c r="E262" s="22"/>
      <c r="F262" s="22"/>
      <c r="G262" s="50"/>
      <c r="H262" s="23"/>
      <c r="I262" s="27"/>
      <c r="J262" s="22"/>
      <c r="K262" s="22"/>
      <c r="L262" s="50"/>
      <c r="M262" s="23"/>
      <c r="N262" s="25"/>
      <c r="P262" s="59">
        <v>47</v>
      </c>
      <c r="Q262" s="20">
        <v>1740</v>
      </c>
      <c r="R262" s="21" t="s">
        <v>57</v>
      </c>
      <c r="S262" s="69"/>
      <c r="T262" s="83"/>
      <c r="U262" s="69"/>
      <c r="V262" s="69"/>
      <c r="W262" s="69"/>
      <c r="X262" s="84"/>
      <c r="Y262" s="85"/>
      <c r="Z262" s="86"/>
    </row>
    <row r="263" spans="2:26" ht="14.25">
      <c r="B263" s="59">
        <v>17</v>
      </c>
      <c r="C263" s="20">
        <v>1745</v>
      </c>
      <c r="D263" s="21" t="s">
        <v>58</v>
      </c>
      <c r="E263" s="22"/>
      <c r="F263" s="22"/>
      <c r="G263" s="50"/>
      <c r="H263" s="23"/>
      <c r="I263" s="27"/>
      <c r="J263" s="22"/>
      <c r="K263" s="22"/>
      <c r="L263" s="50"/>
      <c r="M263" s="23"/>
      <c r="N263" s="25"/>
      <c r="P263" s="59">
        <v>17</v>
      </c>
      <c r="Q263" s="20">
        <v>1745</v>
      </c>
      <c r="R263" s="21" t="s">
        <v>58</v>
      </c>
      <c r="S263" s="69"/>
      <c r="T263" s="83"/>
      <c r="U263" s="69"/>
      <c r="V263" s="69"/>
      <c r="W263" s="69"/>
      <c r="X263" s="84"/>
      <c r="Y263" s="85"/>
      <c r="Z263" s="86"/>
    </row>
    <row r="264" spans="2:26" ht="15" hidden="1" customHeight="1" outlineLevel="1">
      <c r="B264" s="19">
        <v>47</v>
      </c>
      <c r="C264" s="20">
        <v>1830</v>
      </c>
      <c r="D264" s="21" t="s">
        <v>59</v>
      </c>
      <c r="E264" s="22"/>
      <c r="F264" s="22"/>
      <c r="G264" s="50"/>
      <c r="H264" s="23"/>
      <c r="I264" s="27"/>
      <c r="J264" s="22"/>
      <c r="K264" s="22"/>
      <c r="L264" s="50"/>
      <c r="M264" s="23"/>
      <c r="N264" s="25"/>
      <c r="P264" s="59">
        <v>47</v>
      </c>
      <c r="Q264" s="20">
        <v>1830</v>
      </c>
      <c r="R264" s="21" t="s">
        <v>59</v>
      </c>
      <c r="S264" s="62"/>
      <c r="T264" s="78"/>
      <c r="U264" s="62"/>
      <c r="V264" s="62"/>
      <c r="W264" s="62"/>
      <c r="X264" s="81"/>
      <c r="Y264" s="80"/>
      <c r="Z264" s="79"/>
    </row>
    <row r="265" spans="2:26" ht="14.1" hidden="1" customHeight="1" outlineLevel="1">
      <c r="B265" s="19">
        <v>47</v>
      </c>
      <c r="C265" s="20">
        <v>1835</v>
      </c>
      <c r="D265" s="21" t="s">
        <v>60</v>
      </c>
      <c r="E265" s="22"/>
      <c r="F265" s="22"/>
      <c r="G265" s="50"/>
      <c r="H265" s="23"/>
      <c r="I265" s="27"/>
      <c r="J265" s="22"/>
      <c r="K265" s="22"/>
      <c r="L265" s="50"/>
      <c r="M265" s="23"/>
      <c r="N265" s="25"/>
      <c r="P265" s="59">
        <v>47</v>
      </c>
      <c r="Q265" s="20">
        <v>1835</v>
      </c>
      <c r="R265" s="21" t="s">
        <v>60</v>
      </c>
      <c r="S265" s="62"/>
      <c r="T265" s="78"/>
      <c r="U265" s="62"/>
      <c r="V265" s="62"/>
      <c r="W265" s="62"/>
      <c r="X265" s="81"/>
      <c r="Y265" s="80"/>
      <c r="Z265" s="79"/>
    </row>
    <row r="266" spans="2:26" ht="15" hidden="1" customHeight="1" outlineLevel="1">
      <c r="B266" s="19" t="s">
        <v>49</v>
      </c>
      <c r="C266" s="20">
        <v>1905</v>
      </c>
      <c r="D266" s="21" t="s">
        <v>50</v>
      </c>
      <c r="E266" s="22"/>
      <c r="F266" s="22"/>
      <c r="G266" s="50"/>
      <c r="H266" s="23"/>
      <c r="I266" s="27"/>
      <c r="J266" s="22"/>
      <c r="K266" s="22"/>
      <c r="L266" s="50"/>
      <c r="M266" s="23"/>
      <c r="N266" s="25"/>
      <c r="P266" s="59" t="s">
        <v>49</v>
      </c>
      <c r="Q266" s="20">
        <v>1905</v>
      </c>
      <c r="R266" s="21" t="s">
        <v>50</v>
      </c>
      <c r="S266" s="62"/>
      <c r="T266" s="78"/>
      <c r="U266" s="62"/>
      <c r="V266" s="62"/>
      <c r="W266" s="62"/>
      <c r="X266" s="81"/>
      <c r="Y266" s="80"/>
      <c r="Z266" s="79"/>
    </row>
    <row r="267" spans="2:26" ht="15" hidden="1" customHeight="1" outlineLevel="1">
      <c r="B267" s="19">
        <v>47</v>
      </c>
      <c r="C267" s="20">
        <v>1908</v>
      </c>
      <c r="D267" s="21" t="s">
        <v>61</v>
      </c>
      <c r="E267" s="22"/>
      <c r="F267" s="22"/>
      <c r="G267" s="50"/>
      <c r="H267" s="23"/>
      <c r="I267" s="27"/>
      <c r="J267" s="22"/>
      <c r="K267" s="22"/>
      <c r="L267" s="50"/>
      <c r="M267" s="23"/>
      <c r="N267" s="25"/>
      <c r="P267" s="59">
        <v>47</v>
      </c>
      <c r="Q267" s="20">
        <v>1908</v>
      </c>
      <c r="R267" s="21" t="s">
        <v>61</v>
      </c>
      <c r="S267" s="62"/>
      <c r="T267" s="78"/>
      <c r="U267" s="62"/>
      <c r="V267" s="62"/>
      <c r="W267" s="62"/>
      <c r="X267" s="81"/>
      <c r="Y267" s="80"/>
      <c r="Z267" s="79"/>
    </row>
    <row r="268" spans="2:26" ht="15" hidden="1" customHeight="1" outlineLevel="1">
      <c r="B268" s="19">
        <v>13</v>
      </c>
      <c r="C268" s="20">
        <v>1910</v>
      </c>
      <c r="D268" s="21" t="s">
        <v>62</v>
      </c>
      <c r="E268" s="22"/>
      <c r="F268" s="22"/>
      <c r="G268" s="50"/>
      <c r="H268" s="23"/>
      <c r="I268" s="27"/>
      <c r="J268" s="22"/>
      <c r="K268" s="22"/>
      <c r="L268" s="50"/>
      <c r="M268" s="23"/>
      <c r="N268" s="25"/>
      <c r="P268" s="59">
        <v>13</v>
      </c>
      <c r="Q268" s="20">
        <v>1910</v>
      </c>
      <c r="R268" s="21" t="s">
        <v>62</v>
      </c>
      <c r="S268" s="62"/>
      <c r="T268" s="78"/>
      <c r="U268" s="62"/>
      <c r="V268" s="62"/>
      <c r="W268" s="62"/>
      <c r="X268" s="81"/>
      <c r="Y268" s="80"/>
      <c r="Z268" s="79"/>
    </row>
    <row r="269" spans="2:26" ht="15" hidden="1" customHeight="1" outlineLevel="1">
      <c r="B269" s="19">
        <v>8</v>
      </c>
      <c r="C269" s="20">
        <v>1915</v>
      </c>
      <c r="D269" s="21" t="s">
        <v>63</v>
      </c>
      <c r="E269" s="22"/>
      <c r="F269" s="22"/>
      <c r="G269" s="50"/>
      <c r="H269" s="23"/>
      <c r="I269" s="27"/>
      <c r="J269" s="22"/>
      <c r="K269" s="22"/>
      <c r="L269" s="50"/>
      <c r="M269" s="23"/>
      <c r="N269" s="25"/>
      <c r="P269" s="59">
        <v>8</v>
      </c>
      <c r="Q269" s="20">
        <v>1915</v>
      </c>
      <c r="R269" s="21" t="s">
        <v>63</v>
      </c>
      <c r="S269" s="62"/>
      <c r="T269" s="78"/>
      <c r="U269" s="62"/>
      <c r="V269" s="62"/>
      <c r="W269" s="62"/>
      <c r="X269" s="81"/>
      <c r="Y269" s="80"/>
      <c r="Z269" s="79"/>
    </row>
    <row r="270" spans="2:26" ht="15" hidden="1" customHeight="1" outlineLevel="1">
      <c r="B270" s="19">
        <v>10</v>
      </c>
      <c r="C270" s="20">
        <v>1920</v>
      </c>
      <c r="D270" s="21" t="s">
        <v>64</v>
      </c>
      <c r="E270" s="22"/>
      <c r="F270" s="22"/>
      <c r="G270" s="50"/>
      <c r="H270" s="23"/>
      <c r="I270" s="27"/>
      <c r="J270" s="22"/>
      <c r="K270" s="22"/>
      <c r="L270" s="50"/>
      <c r="M270" s="23"/>
      <c r="N270" s="25"/>
      <c r="P270" s="59">
        <v>10</v>
      </c>
      <c r="Q270" s="20">
        <v>1920</v>
      </c>
      <c r="R270" s="21" t="s">
        <v>64</v>
      </c>
      <c r="S270" s="62"/>
      <c r="T270" s="78"/>
      <c r="U270" s="62"/>
      <c r="V270" s="62"/>
      <c r="W270" s="62"/>
      <c r="X270" s="81"/>
      <c r="Y270" s="80"/>
      <c r="Z270" s="79"/>
    </row>
    <row r="271" spans="2:26" ht="15" hidden="1" customHeight="1" outlineLevel="1">
      <c r="B271" s="19">
        <v>50</v>
      </c>
      <c r="C271" s="28">
        <v>1925</v>
      </c>
      <c r="D271" s="21" t="s">
        <v>65</v>
      </c>
      <c r="E271" s="22"/>
      <c r="F271" s="22"/>
      <c r="G271" s="50"/>
      <c r="H271" s="23"/>
      <c r="I271" s="27"/>
      <c r="J271" s="22"/>
      <c r="K271" s="22"/>
      <c r="L271" s="50"/>
      <c r="M271" s="23"/>
      <c r="N271" s="25"/>
      <c r="P271" s="59">
        <v>50</v>
      </c>
      <c r="Q271" s="28">
        <v>1925</v>
      </c>
      <c r="R271" s="21" t="s">
        <v>65</v>
      </c>
      <c r="S271" s="62"/>
      <c r="T271" s="78"/>
      <c r="U271" s="62"/>
      <c r="V271" s="62"/>
      <c r="W271" s="62"/>
      <c r="X271" s="81"/>
      <c r="Y271" s="80"/>
      <c r="Z271" s="79"/>
    </row>
    <row r="272" spans="2:26" ht="15" hidden="1" customHeight="1" outlineLevel="1">
      <c r="B272" s="19">
        <v>10</v>
      </c>
      <c r="C272" s="20">
        <v>1930</v>
      </c>
      <c r="D272" s="21" t="s">
        <v>66</v>
      </c>
      <c r="E272" s="22"/>
      <c r="F272" s="22"/>
      <c r="G272" s="50"/>
      <c r="H272" s="23"/>
      <c r="I272" s="27"/>
      <c r="J272" s="22"/>
      <c r="K272" s="22"/>
      <c r="L272" s="50"/>
      <c r="M272" s="23"/>
      <c r="N272" s="25"/>
      <c r="P272" s="59">
        <v>10</v>
      </c>
      <c r="Q272" s="20">
        <v>1930</v>
      </c>
      <c r="R272" s="21" t="s">
        <v>66</v>
      </c>
      <c r="S272" s="62"/>
      <c r="T272" s="78"/>
      <c r="U272" s="62"/>
      <c r="V272" s="62"/>
      <c r="W272" s="62"/>
      <c r="X272" s="81"/>
      <c r="Y272" s="80"/>
      <c r="Z272" s="79"/>
    </row>
    <row r="273" spans="2:26" ht="15" hidden="1" customHeight="1" outlineLevel="1">
      <c r="B273" s="19">
        <v>8</v>
      </c>
      <c r="C273" s="20">
        <v>1935</v>
      </c>
      <c r="D273" s="21" t="s">
        <v>67</v>
      </c>
      <c r="E273" s="22"/>
      <c r="F273" s="22"/>
      <c r="G273" s="50"/>
      <c r="H273" s="23"/>
      <c r="I273" s="27"/>
      <c r="J273" s="22"/>
      <c r="K273" s="22"/>
      <c r="L273" s="50"/>
      <c r="M273" s="23"/>
      <c r="N273" s="25"/>
      <c r="P273" s="59">
        <v>8</v>
      </c>
      <c r="Q273" s="20">
        <v>1935</v>
      </c>
      <c r="R273" s="21" t="s">
        <v>67</v>
      </c>
      <c r="S273" s="62"/>
      <c r="T273" s="78"/>
      <c r="U273" s="62"/>
      <c r="V273" s="62"/>
      <c r="W273" s="62"/>
      <c r="X273" s="81"/>
      <c r="Y273" s="80"/>
      <c r="Z273" s="79"/>
    </row>
    <row r="274" spans="2:26" ht="15" hidden="1" customHeight="1" outlineLevel="1">
      <c r="B274" s="19">
        <v>8</v>
      </c>
      <c r="C274" s="20">
        <v>1940</v>
      </c>
      <c r="D274" s="21" t="s">
        <v>68</v>
      </c>
      <c r="E274" s="22"/>
      <c r="F274" s="22"/>
      <c r="G274" s="50"/>
      <c r="H274" s="23"/>
      <c r="I274" s="27"/>
      <c r="J274" s="22"/>
      <c r="K274" s="22"/>
      <c r="L274" s="50"/>
      <c r="M274" s="23"/>
      <c r="N274" s="25"/>
      <c r="P274" s="59">
        <v>8</v>
      </c>
      <c r="Q274" s="20">
        <v>1940</v>
      </c>
      <c r="R274" s="21" t="s">
        <v>68</v>
      </c>
      <c r="S274" s="62"/>
      <c r="T274" s="78"/>
      <c r="U274" s="62"/>
      <c r="V274" s="62"/>
      <c r="W274" s="62"/>
      <c r="X274" s="81"/>
      <c r="Y274" s="80"/>
      <c r="Z274" s="79"/>
    </row>
    <row r="275" spans="2:26" ht="15" hidden="1" customHeight="1" outlineLevel="1">
      <c r="B275" s="19">
        <v>8</v>
      </c>
      <c r="C275" s="20">
        <v>1945</v>
      </c>
      <c r="D275" s="21" t="s">
        <v>69</v>
      </c>
      <c r="E275" s="22"/>
      <c r="F275" s="22"/>
      <c r="G275" s="50"/>
      <c r="H275" s="23"/>
      <c r="I275" s="27"/>
      <c r="J275" s="22"/>
      <c r="K275" s="22"/>
      <c r="L275" s="50"/>
      <c r="M275" s="23"/>
      <c r="N275" s="25"/>
      <c r="P275" s="59">
        <v>8</v>
      </c>
      <c r="Q275" s="20">
        <v>1945</v>
      </c>
      <c r="R275" s="21" t="s">
        <v>69</v>
      </c>
      <c r="S275" s="62"/>
      <c r="T275" s="78"/>
      <c r="U275" s="62"/>
      <c r="V275" s="62"/>
      <c r="W275" s="62"/>
      <c r="X275" s="81"/>
      <c r="Y275" s="80"/>
      <c r="Z275" s="79"/>
    </row>
    <row r="276" spans="2:26" ht="15" hidden="1" customHeight="1" outlineLevel="1">
      <c r="B276" s="19">
        <v>8</v>
      </c>
      <c r="C276" s="20">
        <v>1950</v>
      </c>
      <c r="D276" s="21" t="s">
        <v>70</v>
      </c>
      <c r="E276" s="22"/>
      <c r="F276" s="22"/>
      <c r="G276" s="50"/>
      <c r="H276" s="23"/>
      <c r="I276" s="27"/>
      <c r="J276" s="22"/>
      <c r="K276" s="22"/>
      <c r="L276" s="50"/>
      <c r="M276" s="23"/>
      <c r="N276" s="25"/>
      <c r="P276" s="59">
        <v>8</v>
      </c>
      <c r="Q276" s="20">
        <v>1950</v>
      </c>
      <c r="R276" s="21" t="s">
        <v>70</v>
      </c>
      <c r="S276" s="62"/>
      <c r="T276" s="78"/>
      <c r="U276" s="62"/>
      <c r="V276" s="62"/>
      <c r="W276" s="62"/>
      <c r="X276" s="81"/>
      <c r="Y276" s="80"/>
      <c r="Z276" s="79"/>
    </row>
    <row r="277" spans="2:26" ht="15" hidden="1" customHeight="1" outlineLevel="1">
      <c r="B277" s="19">
        <v>8</v>
      </c>
      <c r="C277" s="20">
        <v>1955</v>
      </c>
      <c r="D277" s="21" t="s">
        <v>71</v>
      </c>
      <c r="E277" s="22"/>
      <c r="F277" s="22"/>
      <c r="G277" s="50"/>
      <c r="H277" s="23"/>
      <c r="I277" s="27"/>
      <c r="J277" s="22"/>
      <c r="K277" s="22"/>
      <c r="L277" s="50"/>
      <c r="M277" s="23"/>
      <c r="N277" s="25"/>
      <c r="P277" s="59">
        <v>8</v>
      </c>
      <c r="Q277" s="20">
        <v>1955</v>
      </c>
      <c r="R277" s="21" t="s">
        <v>71</v>
      </c>
      <c r="S277" s="62"/>
      <c r="T277" s="78"/>
      <c r="U277" s="62"/>
      <c r="V277" s="62"/>
      <c r="W277" s="62"/>
      <c r="X277" s="81"/>
      <c r="Y277" s="80"/>
      <c r="Z277" s="79"/>
    </row>
    <row r="278" spans="2:26" ht="14.1" hidden="1" customHeight="1" outlineLevel="1">
      <c r="B278" s="19">
        <v>8</v>
      </c>
      <c r="C278" s="20">
        <v>1960</v>
      </c>
      <c r="D278" s="21" t="s">
        <v>72</v>
      </c>
      <c r="E278" s="22"/>
      <c r="F278" s="22"/>
      <c r="G278" s="50"/>
      <c r="H278" s="23"/>
      <c r="I278" s="27"/>
      <c r="J278" s="22"/>
      <c r="K278" s="22"/>
      <c r="L278" s="50"/>
      <c r="M278" s="23"/>
      <c r="N278" s="25"/>
      <c r="P278" s="59">
        <v>8</v>
      </c>
      <c r="Q278" s="20">
        <v>1960</v>
      </c>
      <c r="R278" s="21" t="s">
        <v>72</v>
      </c>
      <c r="S278" s="62"/>
      <c r="T278" s="78"/>
      <c r="U278" s="62"/>
      <c r="V278" s="62"/>
      <c r="W278" s="62"/>
      <c r="X278" s="81"/>
      <c r="Y278" s="80"/>
      <c r="Z278" s="79"/>
    </row>
    <row r="279" spans="2:26" ht="25.5" hidden="1" customHeight="1" outlineLevel="1">
      <c r="B279" s="30">
        <v>47</v>
      </c>
      <c r="C279" s="20">
        <v>1970</v>
      </c>
      <c r="D279" s="21" t="s">
        <v>73</v>
      </c>
      <c r="E279" s="22"/>
      <c r="F279" s="22"/>
      <c r="G279" s="50"/>
      <c r="H279" s="23"/>
      <c r="I279" s="27"/>
      <c r="J279" s="22"/>
      <c r="K279" s="22"/>
      <c r="L279" s="50"/>
      <c r="M279" s="23"/>
      <c r="N279" s="25"/>
      <c r="P279" s="72">
        <v>47</v>
      </c>
      <c r="Q279" s="20">
        <v>1970</v>
      </c>
      <c r="R279" s="21" t="s">
        <v>73</v>
      </c>
      <c r="S279" s="62"/>
      <c r="T279" s="78"/>
      <c r="U279" s="62"/>
      <c r="V279" s="62"/>
      <c r="W279" s="62"/>
      <c r="X279" s="81"/>
      <c r="Y279" s="80"/>
      <c r="Z279" s="79"/>
    </row>
    <row r="280" spans="2:26" ht="25.5" hidden="1" customHeight="1" outlineLevel="1">
      <c r="B280" s="19">
        <v>47</v>
      </c>
      <c r="C280" s="20">
        <v>1975</v>
      </c>
      <c r="D280" s="21" t="s">
        <v>74</v>
      </c>
      <c r="E280" s="22"/>
      <c r="F280" s="22"/>
      <c r="G280" s="50"/>
      <c r="H280" s="23"/>
      <c r="I280" s="27"/>
      <c r="J280" s="22"/>
      <c r="K280" s="22"/>
      <c r="L280" s="50"/>
      <c r="M280" s="23"/>
      <c r="N280" s="25"/>
      <c r="P280" s="59">
        <v>47</v>
      </c>
      <c r="Q280" s="20">
        <v>1975</v>
      </c>
      <c r="R280" s="21" t="s">
        <v>74</v>
      </c>
      <c r="S280" s="62"/>
      <c r="T280" s="78"/>
      <c r="U280" s="62"/>
      <c r="V280" s="62"/>
      <c r="W280" s="62"/>
      <c r="X280" s="81"/>
      <c r="Y280" s="80"/>
      <c r="Z280" s="79"/>
    </row>
    <row r="281" spans="2:26" ht="15" hidden="1" customHeight="1" outlineLevel="1">
      <c r="B281" s="19">
        <v>47</v>
      </c>
      <c r="C281" s="20">
        <v>1980</v>
      </c>
      <c r="D281" s="21" t="s">
        <v>75</v>
      </c>
      <c r="E281" s="22"/>
      <c r="F281" s="22"/>
      <c r="G281" s="50"/>
      <c r="H281" s="23"/>
      <c r="I281" s="27"/>
      <c r="J281" s="22"/>
      <c r="K281" s="22"/>
      <c r="L281" s="50"/>
      <c r="M281" s="23"/>
      <c r="N281" s="25"/>
      <c r="P281" s="59">
        <v>47</v>
      </c>
      <c r="Q281" s="20">
        <v>1980</v>
      </c>
      <c r="R281" s="21" t="s">
        <v>75</v>
      </c>
      <c r="S281" s="62"/>
      <c r="T281" s="78"/>
      <c r="U281" s="62"/>
      <c r="V281" s="62"/>
      <c r="W281" s="62"/>
      <c r="X281" s="81"/>
      <c r="Y281" s="80"/>
      <c r="Z281" s="79"/>
    </row>
    <row r="282" spans="2:26" ht="15" hidden="1" customHeight="1" outlineLevel="1">
      <c r="B282" s="19">
        <v>47</v>
      </c>
      <c r="C282" s="20">
        <v>1985</v>
      </c>
      <c r="D282" s="21" t="s">
        <v>76</v>
      </c>
      <c r="E282" s="22"/>
      <c r="F282" s="22"/>
      <c r="G282" s="50"/>
      <c r="H282" s="23"/>
      <c r="I282" s="27"/>
      <c r="J282" s="22"/>
      <c r="K282" s="22"/>
      <c r="L282" s="50"/>
      <c r="M282" s="23"/>
      <c r="N282" s="25"/>
      <c r="P282" s="59">
        <v>47</v>
      </c>
      <c r="Q282" s="20">
        <v>1985</v>
      </c>
      <c r="R282" s="21" t="s">
        <v>76</v>
      </c>
      <c r="S282" s="62"/>
      <c r="T282" s="78"/>
      <c r="U282" s="62"/>
      <c r="V282" s="62"/>
      <c r="W282" s="62"/>
      <c r="X282" s="81"/>
      <c r="Y282" s="80"/>
      <c r="Z282" s="79"/>
    </row>
    <row r="283" spans="2:26" ht="15" hidden="1" customHeight="1" outlineLevel="1">
      <c r="B283" s="30">
        <v>47</v>
      </c>
      <c r="C283" s="20">
        <v>1990</v>
      </c>
      <c r="D283" s="31" t="s">
        <v>77</v>
      </c>
      <c r="E283" s="22"/>
      <c r="F283" s="22"/>
      <c r="G283" s="50"/>
      <c r="H283" s="23"/>
      <c r="I283" s="27"/>
      <c r="J283" s="22"/>
      <c r="K283" s="22"/>
      <c r="L283" s="50"/>
      <c r="M283" s="23"/>
      <c r="N283" s="25"/>
      <c r="P283" s="72">
        <v>47</v>
      </c>
      <c r="Q283" s="20">
        <v>1990</v>
      </c>
      <c r="R283" s="31" t="s">
        <v>77</v>
      </c>
      <c r="S283" s="62"/>
      <c r="T283" s="78"/>
      <c r="U283" s="62"/>
      <c r="V283" s="62"/>
      <c r="W283" s="62"/>
      <c r="X283" s="81"/>
      <c r="Y283" s="80"/>
      <c r="Z283" s="79"/>
    </row>
    <row r="284" spans="2:26" ht="15" hidden="1" customHeight="1" outlineLevel="1">
      <c r="B284" s="19">
        <v>47</v>
      </c>
      <c r="C284" s="20">
        <v>1995</v>
      </c>
      <c r="D284" s="21" t="s">
        <v>78</v>
      </c>
      <c r="E284" s="22"/>
      <c r="F284" s="22"/>
      <c r="G284" s="50"/>
      <c r="H284" s="23"/>
      <c r="I284" s="27"/>
      <c r="J284" s="22"/>
      <c r="K284" s="22"/>
      <c r="L284" s="50"/>
      <c r="M284" s="23"/>
      <c r="N284" s="25"/>
      <c r="P284" s="59">
        <v>47</v>
      </c>
      <c r="Q284" s="20">
        <v>1995</v>
      </c>
      <c r="R284" s="21" t="s">
        <v>78</v>
      </c>
      <c r="S284" s="62"/>
      <c r="T284" s="78"/>
      <c r="U284" s="62"/>
      <c r="V284" s="62"/>
      <c r="W284" s="62"/>
      <c r="X284" s="81"/>
      <c r="Y284" s="80"/>
      <c r="Z284" s="79"/>
    </row>
    <row r="285" spans="2:26" ht="15" hidden="1" customHeight="1" outlineLevel="1">
      <c r="B285" s="19">
        <v>47</v>
      </c>
      <c r="C285" s="20">
        <v>2440</v>
      </c>
      <c r="D285" s="21" t="s">
        <v>79</v>
      </c>
      <c r="E285" s="22"/>
      <c r="F285" s="22"/>
      <c r="G285" s="50"/>
      <c r="H285" s="23"/>
      <c r="J285" s="22"/>
      <c r="K285" s="22"/>
      <c r="L285" s="50"/>
      <c r="M285" s="23"/>
      <c r="N285" s="25"/>
      <c r="P285" s="59">
        <v>47</v>
      </c>
      <c r="Q285" s="20">
        <v>2440</v>
      </c>
      <c r="R285" s="21" t="s">
        <v>79</v>
      </c>
      <c r="S285" s="62"/>
      <c r="T285" s="78"/>
      <c r="U285" s="62"/>
      <c r="V285" s="62"/>
      <c r="W285" s="62"/>
      <c r="X285" s="81"/>
      <c r="Y285" s="80"/>
      <c r="Z285" s="79"/>
    </row>
    <row r="286" spans="2:26" ht="15" collapsed="1">
      <c r="B286" s="32"/>
      <c r="C286" s="33"/>
      <c r="D286" s="34"/>
      <c r="E286" s="34"/>
      <c r="F286" s="34"/>
      <c r="G286" s="58"/>
      <c r="H286" s="23"/>
      <c r="J286" s="34"/>
      <c r="K286" s="22"/>
      <c r="L286" s="50"/>
      <c r="M286" s="23"/>
      <c r="N286" s="25"/>
      <c r="P286" s="32"/>
      <c r="Q286" s="33"/>
      <c r="R286" s="73" t="s">
        <v>80</v>
      </c>
      <c r="S286" s="36">
        <f>SUM(S248:S285)</f>
        <v>48687136.660000004</v>
      </c>
      <c r="T286" s="36">
        <f t="shared" ref="T286:W286" si="45">SUM(T248:T285)</f>
        <v>0</v>
      </c>
      <c r="U286" s="36">
        <f t="shared" si="45"/>
        <v>48687136.660000004</v>
      </c>
      <c r="V286" s="36">
        <f t="shared" si="45"/>
        <v>0</v>
      </c>
      <c r="W286" s="36">
        <f t="shared" si="45"/>
        <v>48687136.660000004</v>
      </c>
      <c r="X286" s="77"/>
      <c r="Y286" s="82"/>
      <c r="Z286" s="36">
        <f t="shared" ref="Z286" si="46">SUM(Z248:Z285)</f>
        <v>581900.83077495988</v>
      </c>
    </row>
    <row r="287" spans="2:26">
      <c r="B287" s="32"/>
      <c r="C287" s="33"/>
      <c r="D287" s="35" t="s">
        <v>81</v>
      </c>
      <c r="E287" s="36">
        <f>SUM(E248:E286)</f>
        <v>48687136.660000004</v>
      </c>
      <c r="F287" s="36">
        <f>SUM(F248:F286)</f>
        <v>0</v>
      </c>
      <c r="G287" s="36">
        <f>SUM(G248:G286)</f>
        <v>0</v>
      </c>
      <c r="H287" s="36">
        <f>SUM(H248:H286)</f>
        <v>48687136.660000004</v>
      </c>
      <c r="I287" s="35"/>
      <c r="J287" s="36">
        <f>SUM(J248:J286)</f>
        <v>1600227.2846311396</v>
      </c>
      <c r="K287" s="36">
        <f>SUM(K248:K286)</f>
        <v>581900.83077495988</v>
      </c>
      <c r="L287" s="36">
        <f>SUM(L248:L285)</f>
        <v>0</v>
      </c>
      <c r="M287" s="36">
        <f>SUM(M248:M286)</f>
        <v>2182128.1154060997</v>
      </c>
      <c r="N287" s="25">
        <f>SUM(N248:N286)</f>
        <v>46505008.5445939</v>
      </c>
    </row>
    <row r="288" spans="2:26" ht="38.25">
      <c r="B288" s="32"/>
      <c r="C288" s="33"/>
      <c r="D288" s="37" t="s">
        <v>82</v>
      </c>
      <c r="E288" s="25"/>
      <c r="F288" s="52"/>
      <c r="G288" s="52"/>
      <c r="H288" s="23"/>
      <c r="I288" s="26"/>
      <c r="J288" s="52"/>
      <c r="K288" s="52"/>
      <c r="L288" s="52"/>
      <c r="M288" s="23">
        <f>J288+K288+L288</f>
        <v>0</v>
      </c>
      <c r="N288" s="25">
        <f>H288-M288</f>
        <v>0</v>
      </c>
    </row>
    <row r="289" spans="2:14" ht="25.5">
      <c r="B289" s="32"/>
      <c r="C289" s="33"/>
      <c r="D289" s="38" t="s">
        <v>83</v>
      </c>
      <c r="E289" s="25"/>
      <c r="F289" s="52"/>
      <c r="G289" s="52"/>
      <c r="H289" s="23"/>
      <c r="I289" s="26"/>
      <c r="J289" s="52"/>
      <c r="K289" s="52"/>
      <c r="L289" s="52"/>
      <c r="M289" s="23">
        <f>J289+K289+L289</f>
        <v>0</v>
      </c>
      <c r="N289" s="25">
        <f>H289-M289</f>
        <v>0</v>
      </c>
    </row>
    <row r="290" spans="2:14">
      <c r="B290" s="32"/>
      <c r="C290" s="33"/>
      <c r="D290" s="35" t="s">
        <v>84</v>
      </c>
      <c r="E290" s="36">
        <f>SUM(E287:E289)</f>
        <v>48687136.660000004</v>
      </c>
      <c r="F290" s="36">
        <f t="shared" ref="F290:G290" si="47">SUM(F287:F289)</f>
        <v>0</v>
      </c>
      <c r="G290" s="36">
        <f t="shared" si="47"/>
        <v>0</v>
      </c>
      <c r="H290" s="36">
        <f>SUM(H287:H289)</f>
        <v>48687136.660000004</v>
      </c>
      <c r="I290" s="35"/>
      <c r="J290" s="36">
        <f>SUM(J287:J289)</f>
        <v>1600227.2846311396</v>
      </c>
      <c r="K290" s="36">
        <f t="shared" ref="K290:L290" si="48">SUM(K287:K289)</f>
        <v>581900.83077495988</v>
      </c>
      <c r="L290" s="36">
        <f t="shared" si="48"/>
        <v>0</v>
      </c>
      <c r="M290" s="36">
        <f>SUM(M287:M289)</f>
        <v>2182128.1154060997</v>
      </c>
      <c r="N290" s="25">
        <f>H290-M290</f>
        <v>46505008.5445939</v>
      </c>
    </row>
    <row r="291" spans="2:14" ht="14.25">
      <c r="B291" s="32"/>
      <c r="C291" s="33"/>
      <c r="D291" s="97" t="s">
        <v>85</v>
      </c>
      <c r="E291" s="98"/>
      <c r="F291" s="98"/>
      <c r="G291" s="98"/>
      <c r="H291" s="98"/>
      <c r="I291" s="98"/>
      <c r="J291" s="99"/>
      <c r="K291" s="52"/>
      <c r="L291" s="26"/>
      <c r="M291" s="39"/>
      <c r="N291" s="26"/>
    </row>
    <row r="292" spans="2:14" ht="14.25">
      <c r="B292" s="32"/>
      <c r="C292" s="33"/>
      <c r="D292" s="89" t="s">
        <v>80</v>
      </c>
      <c r="E292" s="90"/>
      <c r="F292" s="90"/>
      <c r="G292" s="90"/>
      <c r="H292" s="90"/>
      <c r="I292" s="90"/>
      <c r="J292" s="91"/>
      <c r="K292" s="35">
        <f>K290+K291</f>
        <v>581900.83077495988</v>
      </c>
      <c r="M292" s="39"/>
      <c r="N292" s="26"/>
    </row>
    <row r="294" spans="2:14">
      <c r="E294" s="40"/>
      <c r="J294" s="3" t="s">
        <v>86</v>
      </c>
    </row>
    <row r="295" spans="2:14" ht="14.25">
      <c r="B295" s="32">
        <v>10</v>
      </c>
      <c r="C295" s="33"/>
      <c r="D295" s="34" t="s">
        <v>87</v>
      </c>
      <c r="E295" s="29"/>
      <c r="J295" s="3" t="s">
        <v>87</v>
      </c>
      <c r="L295" s="56"/>
    </row>
    <row r="296" spans="2:14" ht="14.25">
      <c r="B296" s="32">
        <v>8</v>
      </c>
      <c r="C296" s="33"/>
      <c r="D296" s="34" t="s">
        <v>67</v>
      </c>
      <c r="E296" s="41"/>
      <c r="J296" s="3" t="s">
        <v>67</v>
      </c>
      <c r="L296" s="57"/>
    </row>
    <row r="297" spans="2:14" ht="14.25">
      <c r="J297" s="4" t="s">
        <v>88</v>
      </c>
      <c r="L297" s="42">
        <f>K292-L295-L296</f>
        <v>581900.83077495988</v>
      </c>
      <c r="M297" s="26"/>
    </row>
    <row r="299" spans="2:14" hidden="1" outlineLevel="1">
      <c r="B299" s="43" t="s">
        <v>89</v>
      </c>
    </row>
    <row r="300" spans="2:14" hidden="1" outlineLevel="1">
      <c r="E300" s="26"/>
      <c r="J300" s="26"/>
    </row>
    <row r="301" spans="2:14" hidden="1" outlineLevel="1">
      <c r="B301" s="44">
        <v>1</v>
      </c>
      <c r="C301" s="87" t="s">
        <v>90</v>
      </c>
      <c r="D301" s="87"/>
      <c r="E301" s="87"/>
      <c r="F301" s="87"/>
      <c r="G301" s="87"/>
      <c r="H301" s="87"/>
      <c r="I301" s="87"/>
      <c r="J301" s="87"/>
      <c r="K301" s="87"/>
      <c r="L301" s="87"/>
      <c r="M301" s="87"/>
      <c r="N301" s="87"/>
    </row>
    <row r="302" spans="2:14" hidden="1" outlineLevel="1">
      <c r="B302" s="44"/>
      <c r="C302" s="87"/>
      <c r="D302" s="87"/>
      <c r="E302" s="87"/>
      <c r="F302" s="87"/>
      <c r="G302" s="87"/>
      <c r="H302" s="87"/>
      <c r="I302" s="87"/>
      <c r="J302" s="87"/>
      <c r="K302" s="87"/>
      <c r="L302" s="87"/>
      <c r="M302" s="87"/>
      <c r="N302" s="87"/>
    </row>
    <row r="303" spans="2:14" hidden="1" outlineLevel="1">
      <c r="B303" s="44"/>
      <c r="C303" s="45"/>
      <c r="D303" s="46"/>
      <c r="E303" s="46"/>
      <c r="F303" s="46"/>
      <c r="G303" s="46"/>
      <c r="H303" s="46"/>
      <c r="I303" s="46"/>
      <c r="J303" s="46"/>
      <c r="K303" s="46"/>
      <c r="L303" s="46"/>
      <c r="M303" s="46"/>
      <c r="N303" s="46"/>
    </row>
    <row r="304" spans="2:14" hidden="1" outlineLevel="1">
      <c r="B304" s="44">
        <v>2</v>
      </c>
      <c r="C304" s="87" t="s">
        <v>91</v>
      </c>
      <c r="D304" s="87"/>
      <c r="E304" s="87"/>
      <c r="F304" s="87"/>
      <c r="G304" s="87"/>
      <c r="H304" s="87"/>
      <c r="I304" s="87"/>
      <c r="J304" s="87"/>
      <c r="K304" s="87"/>
      <c r="L304" s="87"/>
      <c r="M304" s="87"/>
      <c r="N304" s="87"/>
    </row>
    <row r="305" spans="2:26" hidden="1" outlineLevel="1">
      <c r="B305" s="44"/>
      <c r="C305" s="87"/>
      <c r="D305" s="87"/>
      <c r="E305" s="87"/>
      <c r="F305" s="87"/>
      <c r="G305" s="87"/>
      <c r="H305" s="87"/>
      <c r="I305" s="87"/>
      <c r="J305" s="87"/>
      <c r="K305" s="87"/>
      <c r="L305" s="87"/>
      <c r="M305" s="87"/>
      <c r="N305" s="87"/>
    </row>
    <row r="306" spans="2:26" hidden="1" outlineLevel="1">
      <c r="B306" s="44"/>
      <c r="C306" s="45"/>
      <c r="D306" s="46"/>
      <c r="E306" s="46"/>
      <c r="F306" s="46"/>
      <c r="G306" s="46"/>
      <c r="H306" s="46"/>
      <c r="I306" s="46"/>
      <c r="J306" s="46"/>
      <c r="K306" s="46"/>
      <c r="L306" s="46"/>
      <c r="M306" s="46"/>
      <c r="N306" s="46"/>
    </row>
    <row r="307" spans="2:26" hidden="1" outlineLevel="1">
      <c r="B307" s="44">
        <v>3</v>
      </c>
      <c r="C307" s="87" t="s">
        <v>92</v>
      </c>
      <c r="D307" s="87"/>
      <c r="E307" s="87"/>
      <c r="F307" s="87"/>
      <c r="G307" s="87"/>
      <c r="H307" s="87"/>
      <c r="I307" s="87"/>
      <c r="J307" s="87"/>
      <c r="K307" s="87"/>
      <c r="L307" s="87"/>
      <c r="M307" s="87"/>
      <c r="N307" s="87"/>
    </row>
    <row r="308" spans="2:26" hidden="1" outlineLevel="1">
      <c r="B308" s="44"/>
      <c r="C308" s="45"/>
      <c r="D308" s="46"/>
      <c r="E308" s="46"/>
      <c r="F308" s="46"/>
      <c r="G308" s="46"/>
      <c r="H308" s="46"/>
      <c r="I308" s="46"/>
      <c r="J308" s="46"/>
      <c r="K308" s="46"/>
      <c r="L308" s="46"/>
      <c r="M308" s="46"/>
      <c r="N308" s="46"/>
    </row>
    <row r="309" spans="2:26" hidden="1" outlineLevel="1">
      <c r="B309" s="44">
        <v>4</v>
      </c>
      <c r="C309" s="47" t="s">
        <v>93</v>
      </c>
      <c r="D309" s="46"/>
      <c r="E309" s="46"/>
      <c r="F309" s="46"/>
      <c r="G309" s="46"/>
      <c r="H309" s="46"/>
      <c r="I309" s="46"/>
      <c r="J309" s="46"/>
      <c r="K309" s="46"/>
      <c r="L309" s="46"/>
      <c r="M309" s="46"/>
      <c r="N309" s="46"/>
    </row>
    <row r="310" spans="2:26" hidden="1" outlineLevel="1">
      <c r="B310" s="44"/>
      <c r="C310" s="45"/>
      <c r="D310" s="46"/>
      <c r="E310" s="46"/>
      <c r="F310" s="46"/>
      <c r="G310" s="46"/>
      <c r="H310" s="46"/>
      <c r="I310" s="46"/>
      <c r="J310" s="46"/>
      <c r="K310" s="46"/>
      <c r="L310" s="46"/>
      <c r="M310" s="46"/>
      <c r="N310" s="46"/>
    </row>
    <row r="311" spans="2:26" hidden="1" outlineLevel="1">
      <c r="B311" s="44">
        <v>5</v>
      </c>
      <c r="C311" s="47" t="s">
        <v>94</v>
      </c>
      <c r="D311" s="46"/>
      <c r="E311" s="46"/>
      <c r="F311" s="46"/>
      <c r="G311" s="46"/>
      <c r="H311" s="46"/>
      <c r="I311" s="46"/>
      <c r="J311" s="46"/>
      <c r="K311" s="46"/>
      <c r="L311" s="46"/>
      <c r="M311" s="46"/>
      <c r="N311" s="46"/>
    </row>
    <row r="312" spans="2:26" hidden="1" outlineLevel="1">
      <c r="B312" s="44"/>
      <c r="C312" s="45"/>
      <c r="D312" s="46"/>
      <c r="E312" s="46"/>
      <c r="F312" s="46"/>
      <c r="G312" s="46"/>
      <c r="H312" s="46"/>
      <c r="I312" s="46"/>
      <c r="J312" s="46"/>
      <c r="K312" s="46"/>
      <c r="L312" s="46"/>
      <c r="M312" s="46"/>
      <c r="N312" s="46"/>
    </row>
    <row r="313" spans="2:26" hidden="1" outlineLevel="1">
      <c r="B313" s="44">
        <v>6</v>
      </c>
      <c r="C313" s="87" t="s">
        <v>95</v>
      </c>
      <c r="D313" s="87"/>
      <c r="E313" s="87"/>
      <c r="F313" s="87"/>
      <c r="G313" s="87"/>
      <c r="H313" s="87"/>
      <c r="I313" s="87"/>
      <c r="J313" s="87"/>
      <c r="K313" s="87"/>
      <c r="L313" s="87"/>
      <c r="M313" s="87"/>
      <c r="N313" s="87"/>
    </row>
    <row r="314" spans="2:26" hidden="1" outlineLevel="1">
      <c r="B314" s="46"/>
      <c r="C314" s="87"/>
      <c r="D314" s="87"/>
      <c r="E314" s="87"/>
      <c r="F314" s="87"/>
      <c r="G314" s="87"/>
      <c r="H314" s="87"/>
      <c r="I314" s="87"/>
      <c r="J314" s="87"/>
      <c r="K314" s="87"/>
      <c r="L314" s="87"/>
      <c r="M314" s="87"/>
      <c r="N314" s="87"/>
    </row>
    <row r="315" spans="2:26" hidden="1" outlineLevel="1">
      <c r="B315" s="46"/>
      <c r="C315" s="87"/>
      <c r="D315" s="87"/>
      <c r="E315" s="87"/>
      <c r="F315" s="87"/>
      <c r="G315" s="87"/>
      <c r="H315" s="87"/>
      <c r="I315" s="87"/>
      <c r="J315" s="87"/>
      <c r="K315" s="87"/>
      <c r="L315" s="87"/>
      <c r="M315" s="87"/>
      <c r="N315" s="87"/>
    </row>
    <row r="316" spans="2:26" hidden="1" outlineLevel="1"/>
    <row r="317" spans="2:26" collapsed="1"/>
    <row r="318" spans="2:26" ht="21">
      <c r="B318" s="88" t="s">
        <v>109</v>
      </c>
      <c r="C318" s="88"/>
      <c r="D318" s="88"/>
      <c r="E318" s="88"/>
      <c r="F318" s="88"/>
      <c r="G318" s="88"/>
      <c r="H318" s="88"/>
      <c r="I318" s="88"/>
      <c r="J318" s="88"/>
      <c r="K318" s="88"/>
      <c r="L318" s="88"/>
      <c r="M318" s="88"/>
      <c r="N318" s="88"/>
      <c r="P318" s="100" t="s">
        <v>110</v>
      </c>
      <c r="Q318" s="100"/>
      <c r="R318" s="100"/>
      <c r="S318" s="100"/>
      <c r="T318" s="100"/>
      <c r="U318" s="100"/>
      <c r="V318" s="100"/>
      <c r="W318" s="100"/>
      <c r="X318" s="100"/>
      <c r="Y318" s="100"/>
      <c r="Z318" s="100"/>
    </row>
    <row r="320" spans="2:26" ht="14.25">
      <c r="F320" s="7" t="s">
        <v>9</v>
      </c>
      <c r="G320" s="8" t="s">
        <v>10</v>
      </c>
      <c r="S320" s="7" t="s">
        <v>9</v>
      </c>
      <c r="T320" s="61" t="s">
        <v>10</v>
      </c>
    </row>
    <row r="321" spans="2:26" ht="15">
      <c r="F321" s="7" t="s">
        <v>11</v>
      </c>
      <c r="G321" s="93" t="s">
        <v>101</v>
      </c>
      <c r="H321" s="93"/>
      <c r="S321" s="7" t="s">
        <v>11</v>
      </c>
      <c r="T321" s="93" t="str">
        <f>G321</f>
        <v>1/1/26 - 12/31/26</v>
      </c>
      <c r="U321" s="93"/>
    </row>
    <row r="323" spans="2:26">
      <c r="E323" s="94" t="s">
        <v>13</v>
      </c>
      <c r="F323" s="95"/>
      <c r="G323" s="95"/>
      <c r="H323" s="96"/>
      <c r="J323" s="9"/>
      <c r="K323" s="10" t="s">
        <v>14</v>
      </c>
      <c r="L323" s="10"/>
      <c r="M323" s="11"/>
      <c r="S323" s="74" t="s">
        <v>15</v>
      </c>
      <c r="T323" s="74" t="s">
        <v>16</v>
      </c>
      <c r="U323" s="74" t="s">
        <v>17</v>
      </c>
      <c r="V323" s="74" t="s">
        <v>18</v>
      </c>
      <c r="W323" s="74" t="s">
        <v>19</v>
      </c>
      <c r="X323" s="74" t="s">
        <v>20</v>
      </c>
      <c r="Y323" s="74" t="s">
        <v>21</v>
      </c>
      <c r="Z323" s="74" t="s">
        <v>99</v>
      </c>
    </row>
    <row r="324" spans="2:26" ht="27">
      <c r="B324" s="12" t="s">
        <v>23</v>
      </c>
      <c r="C324" s="13" t="s">
        <v>24</v>
      </c>
      <c r="D324" s="14" t="s">
        <v>25</v>
      </c>
      <c r="E324" s="15" t="s">
        <v>26</v>
      </c>
      <c r="F324" s="16" t="s">
        <v>27</v>
      </c>
      <c r="G324" s="16" t="s">
        <v>28</v>
      </c>
      <c r="H324" s="12" t="s">
        <v>29</v>
      </c>
      <c r="I324" s="17"/>
      <c r="J324" s="18" t="s">
        <v>26</v>
      </c>
      <c r="K324" s="16" t="s">
        <v>30</v>
      </c>
      <c r="L324" s="16" t="s">
        <v>28</v>
      </c>
      <c r="M324" s="12" t="s">
        <v>29</v>
      </c>
      <c r="N324" s="12" t="s">
        <v>31</v>
      </c>
      <c r="P324" s="75" t="s">
        <v>32</v>
      </c>
      <c r="Q324" s="75" t="s">
        <v>33</v>
      </c>
      <c r="R324" s="75" t="s">
        <v>34</v>
      </c>
      <c r="S324" s="76" t="s">
        <v>35</v>
      </c>
      <c r="T324" s="76" t="s">
        <v>36</v>
      </c>
      <c r="U324" s="76" t="s">
        <v>37</v>
      </c>
      <c r="V324" s="76" t="s">
        <v>38</v>
      </c>
      <c r="W324" s="76" t="s">
        <v>39</v>
      </c>
      <c r="X324" s="76" t="s">
        <v>40</v>
      </c>
      <c r="Y324" s="76" t="s">
        <v>41</v>
      </c>
      <c r="Z324" s="76" t="s">
        <v>42</v>
      </c>
    </row>
    <row r="325" spans="2:26" ht="15" hidden="1" customHeight="1" outlineLevel="1">
      <c r="B325" s="19">
        <v>12</v>
      </c>
      <c r="C325" s="20">
        <v>1610</v>
      </c>
      <c r="D325" s="21" t="s">
        <v>43</v>
      </c>
      <c r="E325" s="22"/>
      <c r="F325" s="22"/>
      <c r="G325" s="50"/>
      <c r="H325" s="23"/>
      <c r="I325" s="24"/>
      <c r="J325" s="22"/>
      <c r="K325" s="22"/>
      <c r="L325" s="50"/>
      <c r="M325" s="23"/>
      <c r="N325" s="25"/>
      <c r="P325" s="59">
        <v>12</v>
      </c>
      <c r="Q325" s="20">
        <v>1610</v>
      </c>
      <c r="R325" s="21" t="s">
        <v>43</v>
      </c>
      <c r="S325" s="62"/>
      <c r="T325" s="78"/>
      <c r="U325" s="62"/>
      <c r="V325" s="62"/>
      <c r="W325" s="62"/>
      <c r="X325" s="81"/>
      <c r="Y325" s="80"/>
      <c r="Z325" s="79"/>
    </row>
    <row r="326" spans="2:26" ht="25.5" hidden="1" customHeight="1" outlineLevel="1">
      <c r="B326" s="19">
        <v>12</v>
      </c>
      <c r="C326" s="20">
        <v>1611</v>
      </c>
      <c r="D326" s="21" t="s">
        <v>44</v>
      </c>
      <c r="E326" s="22"/>
      <c r="F326" s="22"/>
      <c r="G326" s="50"/>
      <c r="H326" s="23"/>
      <c r="I326" s="27"/>
      <c r="J326" s="22"/>
      <c r="K326" s="22"/>
      <c r="L326" s="50"/>
      <c r="M326" s="23"/>
      <c r="N326" s="25"/>
      <c r="P326" s="59">
        <v>12</v>
      </c>
      <c r="Q326" s="20">
        <v>1611</v>
      </c>
      <c r="R326" s="21" t="s">
        <v>44</v>
      </c>
      <c r="S326" s="62"/>
      <c r="T326" s="78"/>
      <c r="U326" s="62"/>
      <c r="V326" s="62"/>
      <c r="W326" s="62"/>
      <c r="X326" s="81"/>
      <c r="Y326" s="80"/>
      <c r="Z326" s="79"/>
    </row>
    <row r="327" spans="2:26" ht="25.5" hidden="1" customHeight="1" outlineLevel="1">
      <c r="B327" s="19" t="s">
        <v>45</v>
      </c>
      <c r="C327" s="20">
        <v>1612</v>
      </c>
      <c r="D327" s="21" t="s">
        <v>46</v>
      </c>
      <c r="E327" s="22"/>
      <c r="F327" s="22"/>
      <c r="G327" s="50"/>
      <c r="H327" s="23"/>
      <c r="I327" s="27"/>
      <c r="J327" s="22"/>
      <c r="K327" s="22"/>
      <c r="L327" s="50"/>
      <c r="M327" s="23"/>
      <c r="N327" s="25"/>
      <c r="P327" s="59" t="s">
        <v>45</v>
      </c>
      <c r="Q327" s="20">
        <v>1612</v>
      </c>
      <c r="R327" s="21" t="s">
        <v>46</v>
      </c>
      <c r="S327" s="62"/>
      <c r="T327" s="78"/>
      <c r="U327" s="62"/>
      <c r="V327" s="62"/>
      <c r="W327" s="62"/>
      <c r="X327" s="81"/>
      <c r="Y327" s="80"/>
      <c r="Z327" s="79"/>
    </row>
    <row r="328" spans="2:26" ht="15" hidden="1" customHeight="1" outlineLevel="1">
      <c r="B328" s="19"/>
      <c r="C328" s="20">
        <v>1665</v>
      </c>
      <c r="D328" s="21" t="s">
        <v>47</v>
      </c>
      <c r="E328" s="22"/>
      <c r="F328" s="22"/>
      <c r="G328" s="50"/>
      <c r="H328" s="23"/>
      <c r="I328" s="27"/>
      <c r="J328" s="22"/>
      <c r="K328" s="22"/>
      <c r="L328" s="50"/>
      <c r="M328" s="23"/>
      <c r="N328" s="25"/>
      <c r="P328" s="59"/>
      <c r="Q328" s="20">
        <v>1665</v>
      </c>
      <c r="R328" s="21" t="s">
        <v>47</v>
      </c>
      <c r="S328" s="62"/>
      <c r="T328" s="78"/>
      <c r="U328" s="62"/>
      <c r="V328" s="62"/>
      <c r="W328" s="62"/>
      <c r="X328" s="81"/>
      <c r="Y328" s="80"/>
      <c r="Z328" s="79"/>
    </row>
    <row r="329" spans="2:26" ht="15" hidden="1" customHeight="1" outlineLevel="1">
      <c r="B329" s="19"/>
      <c r="C329" s="20">
        <v>1675</v>
      </c>
      <c r="D329" s="21" t="s">
        <v>48</v>
      </c>
      <c r="E329" s="22"/>
      <c r="F329" s="22"/>
      <c r="G329" s="50"/>
      <c r="H329" s="23"/>
      <c r="I329" s="27"/>
      <c r="J329" s="22"/>
      <c r="K329" s="22"/>
      <c r="L329" s="50"/>
      <c r="M329" s="23"/>
      <c r="N329" s="25"/>
      <c r="P329" s="59"/>
      <c r="Q329" s="20">
        <v>1675</v>
      </c>
      <c r="R329" s="21" t="s">
        <v>48</v>
      </c>
      <c r="S329" s="62"/>
      <c r="T329" s="78"/>
      <c r="U329" s="62"/>
      <c r="V329" s="62"/>
      <c r="W329" s="62"/>
      <c r="X329" s="81"/>
      <c r="Y329" s="80"/>
      <c r="Z329" s="79"/>
    </row>
    <row r="330" spans="2:26" ht="15" hidden="1" customHeight="1" outlineLevel="1">
      <c r="B330" s="19" t="s">
        <v>49</v>
      </c>
      <c r="C330" s="28">
        <v>1615</v>
      </c>
      <c r="D330" s="21" t="s">
        <v>50</v>
      </c>
      <c r="E330" s="22"/>
      <c r="F330" s="22"/>
      <c r="G330" s="50"/>
      <c r="H330" s="23"/>
      <c r="I330" s="27"/>
      <c r="J330" s="22"/>
      <c r="K330" s="22"/>
      <c r="L330" s="50"/>
      <c r="M330" s="23"/>
      <c r="N330" s="25"/>
      <c r="P330" s="59" t="s">
        <v>49</v>
      </c>
      <c r="Q330" s="28">
        <v>1615</v>
      </c>
      <c r="R330" s="21" t="s">
        <v>50</v>
      </c>
      <c r="S330" s="62"/>
      <c r="T330" s="78"/>
      <c r="U330" s="62"/>
      <c r="V330" s="62"/>
      <c r="W330" s="62"/>
      <c r="X330" s="81"/>
      <c r="Y330" s="80"/>
      <c r="Z330" s="79"/>
    </row>
    <row r="331" spans="2:26" ht="15" hidden="1" customHeight="1" outlineLevel="1">
      <c r="B331" s="19">
        <v>1</v>
      </c>
      <c r="C331" s="28">
        <v>1620</v>
      </c>
      <c r="D331" s="21" t="s">
        <v>51</v>
      </c>
      <c r="E331" s="22"/>
      <c r="F331" s="22"/>
      <c r="G331" s="50"/>
      <c r="H331" s="23"/>
      <c r="I331" s="27"/>
      <c r="J331" s="22"/>
      <c r="K331" s="22"/>
      <c r="L331" s="50"/>
      <c r="M331" s="23"/>
      <c r="N331" s="25"/>
      <c r="P331" s="59">
        <v>1</v>
      </c>
      <c r="Q331" s="28">
        <v>1620</v>
      </c>
      <c r="R331" s="21" t="s">
        <v>51</v>
      </c>
      <c r="S331" s="62"/>
      <c r="T331" s="78"/>
      <c r="U331" s="62"/>
      <c r="V331" s="62"/>
      <c r="W331" s="62"/>
      <c r="X331" s="81"/>
      <c r="Y331" s="80"/>
      <c r="Z331" s="79"/>
    </row>
    <row r="332" spans="2:26" ht="14.25" collapsed="1">
      <c r="B332" s="59" t="s">
        <v>49</v>
      </c>
      <c r="C332" s="20">
        <v>1705</v>
      </c>
      <c r="D332" s="21" t="s">
        <v>50</v>
      </c>
      <c r="E332" s="22"/>
      <c r="F332" s="22"/>
      <c r="G332" s="50"/>
      <c r="H332" s="23"/>
      <c r="I332" s="27"/>
      <c r="J332" s="22"/>
      <c r="K332" s="22"/>
      <c r="L332" s="50"/>
      <c r="M332" s="23"/>
      <c r="N332" s="25"/>
      <c r="P332" s="59" t="s">
        <v>49</v>
      </c>
      <c r="Q332" s="20">
        <v>1705</v>
      </c>
      <c r="R332" s="21" t="s">
        <v>50</v>
      </c>
      <c r="S332" s="69"/>
      <c r="T332" s="83"/>
      <c r="U332" s="69"/>
      <c r="V332" s="69"/>
      <c r="W332" s="69"/>
      <c r="X332" s="84"/>
      <c r="Y332" s="85"/>
      <c r="Z332" s="86"/>
    </row>
    <row r="333" spans="2:26">
      <c r="B333" s="59">
        <v>14.1</v>
      </c>
      <c r="C333" s="28">
        <v>1706</v>
      </c>
      <c r="D333" s="21" t="s">
        <v>52</v>
      </c>
      <c r="E333" s="48">
        <f>H256</f>
        <v>2172019.2825166634</v>
      </c>
      <c r="F333" s="48"/>
      <c r="G333" s="51"/>
      <c r="H333" s="49">
        <f t="shared" ref="H333" si="49">E333+F333+G333</f>
        <v>2172019.2825166634</v>
      </c>
      <c r="I333" s="27"/>
      <c r="J333" s="48">
        <f>M256</f>
        <v>81450.723094374887</v>
      </c>
      <c r="K333" s="48">
        <f>Z333</f>
        <v>21720.192825166636</v>
      </c>
      <c r="L333" s="51"/>
      <c r="M333" s="49">
        <f t="shared" ref="M333" si="50">J333+K333-L333</f>
        <v>103170.91591954153</v>
      </c>
      <c r="N333" s="25">
        <f t="shared" ref="N333" si="51">H333-M333</f>
        <v>2068848.3665971218</v>
      </c>
      <c r="P333" s="59">
        <v>14.1</v>
      </c>
      <c r="Q333" s="28">
        <v>1706</v>
      </c>
      <c r="R333" s="21" t="s">
        <v>52</v>
      </c>
      <c r="S333" s="69">
        <f>E333</f>
        <v>2172019.2825166634</v>
      </c>
      <c r="T333" s="83"/>
      <c r="U333" s="69">
        <f t="shared" ref="U333" si="52">S333-T333</f>
        <v>2172019.2825166634</v>
      </c>
      <c r="V333" s="69"/>
      <c r="W333" s="69">
        <f t="shared" ref="W333" si="53">U333+(V333/2)</f>
        <v>2172019.2825166634</v>
      </c>
      <c r="X333" s="84">
        <v>100</v>
      </c>
      <c r="Y333" s="85">
        <f t="shared" ref="Y333:Y337" si="54">1/X333</f>
        <v>0.01</v>
      </c>
      <c r="Z333" s="69">
        <f>W333*Y333</f>
        <v>21720.192825166636</v>
      </c>
    </row>
    <row r="334" spans="2:26">
      <c r="B334" s="59">
        <v>1</v>
      </c>
      <c r="C334" s="20">
        <v>1708</v>
      </c>
      <c r="D334" s="21" t="s">
        <v>51</v>
      </c>
      <c r="E334" s="48"/>
      <c r="F334" s="48"/>
      <c r="G334" s="51"/>
      <c r="H334" s="49"/>
      <c r="I334" s="27"/>
      <c r="J334" s="48"/>
      <c r="K334" s="48"/>
      <c r="L334" s="51"/>
      <c r="M334" s="49"/>
      <c r="N334" s="25"/>
      <c r="P334" s="59">
        <v>1</v>
      </c>
      <c r="Q334" s="20">
        <v>1708</v>
      </c>
      <c r="R334" s="21" t="s">
        <v>51</v>
      </c>
      <c r="S334" s="69"/>
      <c r="T334" s="83"/>
      <c r="U334" s="69"/>
      <c r="V334" s="69"/>
      <c r="W334" s="69"/>
      <c r="X334" s="84"/>
      <c r="Y334" s="85"/>
      <c r="Z334" s="86"/>
    </row>
    <row r="335" spans="2:26" ht="15" customHeight="1">
      <c r="B335" s="59">
        <v>47</v>
      </c>
      <c r="C335" s="20">
        <v>1715</v>
      </c>
      <c r="D335" s="21" t="s">
        <v>53</v>
      </c>
      <c r="E335" s="48"/>
      <c r="F335" s="48"/>
      <c r="G335" s="51"/>
      <c r="H335" s="49"/>
      <c r="I335" s="27"/>
      <c r="J335" s="48"/>
      <c r="K335" s="48"/>
      <c r="L335" s="51"/>
      <c r="M335" s="49"/>
      <c r="N335" s="25"/>
      <c r="P335" s="59">
        <v>47</v>
      </c>
      <c r="Q335" s="20">
        <v>1715</v>
      </c>
      <c r="R335" s="21" t="s">
        <v>53</v>
      </c>
      <c r="S335" s="69"/>
      <c r="T335" s="83"/>
      <c r="U335" s="69"/>
      <c r="V335" s="69"/>
      <c r="W335" s="69"/>
      <c r="X335" s="84"/>
      <c r="Y335" s="85"/>
      <c r="Z335" s="86"/>
    </row>
    <row r="336" spans="2:26">
      <c r="B336" s="59">
        <v>47</v>
      </c>
      <c r="C336" s="20">
        <v>1720</v>
      </c>
      <c r="D336" s="21" t="s">
        <v>54</v>
      </c>
      <c r="E336" s="48">
        <f>H259</f>
        <v>36377876.078774318</v>
      </c>
      <c r="F336" s="48"/>
      <c r="G336" s="51"/>
      <c r="H336" s="49">
        <f t="shared" ref="H336:H337" si="55">E336+F336+G336</f>
        <v>36377876.078774318</v>
      </c>
      <c r="I336" s="27"/>
      <c r="J336" s="48">
        <f>M259</f>
        <v>1515744.8366155967</v>
      </c>
      <c r="K336" s="48">
        <f>Z336</f>
        <v>404198.62309749244</v>
      </c>
      <c r="L336" s="51"/>
      <c r="M336" s="49">
        <f t="shared" ref="M336:M337" si="56">J336+K336-L336</f>
        <v>1919943.459713089</v>
      </c>
      <c r="N336" s="25">
        <f t="shared" ref="N336:N337" si="57">H336-M336</f>
        <v>34457932.619061232</v>
      </c>
      <c r="P336" s="59">
        <v>47</v>
      </c>
      <c r="Q336" s="20">
        <v>1720</v>
      </c>
      <c r="R336" s="21" t="s">
        <v>54</v>
      </c>
      <c r="S336" s="69">
        <f>E336</f>
        <v>36377876.078774318</v>
      </c>
      <c r="T336" s="83"/>
      <c r="U336" s="69">
        <f t="shared" ref="U336:U337" si="58">S336-T336</f>
        <v>36377876.078774318</v>
      </c>
      <c r="V336" s="69"/>
      <c r="W336" s="69">
        <f t="shared" ref="W336:W337" si="59">U336+(V336/2)</f>
        <v>36377876.078774318</v>
      </c>
      <c r="X336" s="84">
        <v>90</v>
      </c>
      <c r="Y336" s="85">
        <f t="shared" si="54"/>
        <v>1.1111111111111112E-2</v>
      </c>
      <c r="Z336" s="69">
        <f>W336*Y336</f>
        <v>404198.62309749244</v>
      </c>
    </row>
    <row r="337" spans="2:26">
      <c r="B337" s="59">
        <v>47</v>
      </c>
      <c r="C337" s="20">
        <v>1730</v>
      </c>
      <c r="D337" s="21" t="s">
        <v>55</v>
      </c>
      <c r="E337" s="48">
        <f>H260</f>
        <v>10137241.298709022</v>
      </c>
      <c r="F337" s="48"/>
      <c r="G337" s="51"/>
      <c r="H337" s="49">
        <f t="shared" si="55"/>
        <v>10137241.298709022</v>
      </c>
      <c r="I337" s="27"/>
      <c r="J337" s="48">
        <f>M260</f>
        <v>584932.55569612817</v>
      </c>
      <c r="K337" s="48">
        <f>Z337</f>
        <v>155982.01485230084</v>
      </c>
      <c r="L337" s="51"/>
      <c r="M337" s="49">
        <f t="shared" si="56"/>
        <v>740914.57054842904</v>
      </c>
      <c r="N337" s="25">
        <f t="shared" si="57"/>
        <v>9396326.7281605937</v>
      </c>
      <c r="P337" s="59">
        <v>47</v>
      </c>
      <c r="Q337" s="20">
        <v>1730</v>
      </c>
      <c r="R337" s="21" t="s">
        <v>55</v>
      </c>
      <c r="S337" s="69">
        <f>E337</f>
        <v>10137241.298709022</v>
      </c>
      <c r="T337" s="83"/>
      <c r="U337" s="69">
        <f t="shared" si="58"/>
        <v>10137241.298709022</v>
      </c>
      <c r="V337" s="69">
        <f>F337</f>
        <v>0</v>
      </c>
      <c r="W337" s="69">
        <f t="shared" si="59"/>
        <v>10137241.298709022</v>
      </c>
      <c r="X337" s="84">
        <v>64.989808653952579</v>
      </c>
      <c r="Y337" s="85">
        <f t="shared" si="54"/>
        <v>1.5387027915786632E-2</v>
      </c>
      <c r="Z337" s="69">
        <f>W337*Y337</f>
        <v>155982.01485230084</v>
      </c>
    </row>
    <row r="338" spans="2:26" ht="15" customHeight="1">
      <c r="B338" s="59">
        <v>47</v>
      </c>
      <c r="C338" s="20">
        <v>1735</v>
      </c>
      <c r="D338" s="21" t="s">
        <v>56</v>
      </c>
      <c r="E338" s="22"/>
      <c r="F338" s="22"/>
      <c r="G338" s="50"/>
      <c r="H338" s="23"/>
      <c r="I338" s="27"/>
      <c r="J338" s="22"/>
      <c r="K338" s="22"/>
      <c r="L338" s="50"/>
      <c r="M338" s="23"/>
      <c r="N338" s="25"/>
      <c r="P338" s="59">
        <v>47</v>
      </c>
      <c r="Q338" s="20">
        <v>1735</v>
      </c>
      <c r="R338" s="21" t="s">
        <v>56</v>
      </c>
      <c r="S338" s="69"/>
      <c r="T338" s="83"/>
      <c r="U338" s="69"/>
      <c r="V338" s="69"/>
      <c r="W338" s="69"/>
      <c r="X338" s="84"/>
      <c r="Y338" s="85"/>
      <c r="Z338" s="86"/>
    </row>
    <row r="339" spans="2:26" ht="15" customHeight="1">
      <c r="B339" s="59">
        <v>47</v>
      </c>
      <c r="C339" s="20">
        <v>1740</v>
      </c>
      <c r="D339" s="21" t="s">
        <v>57</v>
      </c>
      <c r="E339" s="22"/>
      <c r="F339" s="22"/>
      <c r="G339" s="50"/>
      <c r="H339" s="23"/>
      <c r="I339" s="27"/>
      <c r="J339" s="22"/>
      <c r="K339" s="22"/>
      <c r="L339" s="50"/>
      <c r="M339" s="23"/>
      <c r="N339" s="25"/>
      <c r="P339" s="59">
        <v>47</v>
      </c>
      <c r="Q339" s="20">
        <v>1740</v>
      </c>
      <c r="R339" s="21" t="s">
        <v>57</v>
      </c>
      <c r="S339" s="69"/>
      <c r="T339" s="83"/>
      <c r="U339" s="69"/>
      <c r="V339" s="69"/>
      <c r="W339" s="69"/>
      <c r="X339" s="84"/>
      <c r="Y339" s="85"/>
      <c r="Z339" s="86"/>
    </row>
    <row r="340" spans="2:26" ht="14.25">
      <c r="B340" s="59">
        <v>17</v>
      </c>
      <c r="C340" s="20">
        <v>1745</v>
      </c>
      <c r="D340" s="21" t="s">
        <v>58</v>
      </c>
      <c r="E340" s="22"/>
      <c r="F340" s="22"/>
      <c r="G340" s="50"/>
      <c r="H340" s="23"/>
      <c r="I340" s="27"/>
      <c r="J340" s="22"/>
      <c r="K340" s="22"/>
      <c r="L340" s="50"/>
      <c r="M340" s="23"/>
      <c r="N340" s="25"/>
      <c r="P340" s="59">
        <v>17</v>
      </c>
      <c r="Q340" s="20">
        <v>1745</v>
      </c>
      <c r="R340" s="21" t="s">
        <v>58</v>
      </c>
      <c r="S340" s="69"/>
      <c r="T340" s="83"/>
      <c r="U340" s="69"/>
      <c r="V340" s="69"/>
      <c r="W340" s="69"/>
      <c r="X340" s="84"/>
      <c r="Y340" s="85"/>
      <c r="Z340" s="86"/>
    </row>
    <row r="341" spans="2:26" ht="15" hidden="1" customHeight="1" outlineLevel="1">
      <c r="B341" s="19">
        <v>47</v>
      </c>
      <c r="C341" s="20">
        <v>1830</v>
      </c>
      <c r="D341" s="21" t="s">
        <v>59</v>
      </c>
      <c r="E341" s="22"/>
      <c r="F341" s="22"/>
      <c r="G341" s="50"/>
      <c r="H341" s="23"/>
      <c r="I341" s="27"/>
      <c r="J341" s="22"/>
      <c r="K341" s="22"/>
      <c r="L341" s="50"/>
      <c r="M341" s="23"/>
      <c r="N341" s="25"/>
      <c r="P341" s="59">
        <v>47</v>
      </c>
      <c r="Q341" s="20">
        <v>1830</v>
      </c>
      <c r="R341" s="21" t="s">
        <v>59</v>
      </c>
      <c r="S341" s="62"/>
      <c r="T341" s="78"/>
      <c r="U341" s="62"/>
      <c r="V341" s="62"/>
      <c r="W341" s="62"/>
      <c r="X341" s="81"/>
      <c r="Y341" s="80"/>
      <c r="Z341" s="79"/>
    </row>
    <row r="342" spans="2:26" ht="14.1" hidden="1" customHeight="1" outlineLevel="1">
      <c r="B342" s="19">
        <v>47</v>
      </c>
      <c r="C342" s="20">
        <v>1835</v>
      </c>
      <c r="D342" s="21" t="s">
        <v>60</v>
      </c>
      <c r="E342" s="22"/>
      <c r="F342" s="22"/>
      <c r="G342" s="50"/>
      <c r="H342" s="23"/>
      <c r="I342" s="27"/>
      <c r="J342" s="22"/>
      <c r="K342" s="22"/>
      <c r="L342" s="50"/>
      <c r="M342" s="23"/>
      <c r="N342" s="25"/>
      <c r="P342" s="59">
        <v>47</v>
      </c>
      <c r="Q342" s="20">
        <v>1835</v>
      </c>
      <c r="R342" s="21" t="s">
        <v>60</v>
      </c>
      <c r="S342" s="62"/>
      <c r="T342" s="78"/>
      <c r="U342" s="62"/>
      <c r="V342" s="62"/>
      <c r="W342" s="62"/>
      <c r="X342" s="81"/>
      <c r="Y342" s="80"/>
      <c r="Z342" s="79"/>
    </row>
    <row r="343" spans="2:26" ht="15" hidden="1" customHeight="1" outlineLevel="1">
      <c r="B343" s="19" t="s">
        <v>49</v>
      </c>
      <c r="C343" s="20">
        <v>1905</v>
      </c>
      <c r="D343" s="21" t="s">
        <v>50</v>
      </c>
      <c r="E343" s="22"/>
      <c r="F343" s="22"/>
      <c r="G343" s="50"/>
      <c r="H343" s="23"/>
      <c r="I343" s="27"/>
      <c r="J343" s="22"/>
      <c r="K343" s="22"/>
      <c r="L343" s="50"/>
      <c r="M343" s="23"/>
      <c r="N343" s="25"/>
      <c r="P343" s="59" t="s">
        <v>49</v>
      </c>
      <c r="Q343" s="20">
        <v>1905</v>
      </c>
      <c r="R343" s="21" t="s">
        <v>50</v>
      </c>
      <c r="S343" s="62"/>
      <c r="T343" s="78"/>
      <c r="U343" s="62"/>
      <c r="V343" s="62"/>
      <c r="W343" s="62"/>
      <c r="X343" s="81"/>
      <c r="Y343" s="80"/>
      <c r="Z343" s="79"/>
    </row>
    <row r="344" spans="2:26" ht="15" hidden="1" customHeight="1" outlineLevel="1">
      <c r="B344" s="19">
        <v>47</v>
      </c>
      <c r="C344" s="20">
        <v>1908</v>
      </c>
      <c r="D344" s="21" t="s">
        <v>61</v>
      </c>
      <c r="E344" s="22"/>
      <c r="F344" s="22"/>
      <c r="G344" s="50"/>
      <c r="H344" s="23"/>
      <c r="I344" s="27"/>
      <c r="J344" s="22"/>
      <c r="K344" s="22"/>
      <c r="L344" s="50"/>
      <c r="M344" s="23"/>
      <c r="N344" s="25"/>
      <c r="P344" s="59">
        <v>47</v>
      </c>
      <c r="Q344" s="20">
        <v>1908</v>
      </c>
      <c r="R344" s="21" t="s">
        <v>61</v>
      </c>
      <c r="S344" s="62"/>
      <c r="T344" s="78"/>
      <c r="U344" s="62"/>
      <c r="V344" s="62"/>
      <c r="W344" s="62"/>
      <c r="X344" s="81"/>
      <c r="Y344" s="80"/>
      <c r="Z344" s="79"/>
    </row>
    <row r="345" spans="2:26" ht="15" hidden="1" customHeight="1" outlineLevel="1">
      <c r="B345" s="19">
        <v>13</v>
      </c>
      <c r="C345" s="20">
        <v>1910</v>
      </c>
      <c r="D345" s="21" t="s">
        <v>62</v>
      </c>
      <c r="E345" s="22"/>
      <c r="F345" s="22"/>
      <c r="G345" s="50"/>
      <c r="H345" s="23"/>
      <c r="I345" s="27"/>
      <c r="J345" s="22"/>
      <c r="K345" s="22"/>
      <c r="L345" s="50"/>
      <c r="M345" s="23"/>
      <c r="N345" s="25"/>
      <c r="P345" s="59">
        <v>13</v>
      </c>
      <c r="Q345" s="20">
        <v>1910</v>
      </c>
      <c r="R345" s="21" t="s">
        <v>62</v>
      </c>
      <c r="S345" s="62"/>
      <c r="T345" s="78"/>
      <c r="U345" s="62"/>
      <c r="V345" s="62"/>
      <c r="W345" s="62"/>
      <c r="X345" s="81"/>
      <c r="Y345" s="80"/>
      <c r="Z345" s="79"/>
    </row>
    <row r="346" spans="2:26" ht="15" hidden="1" customHeight="1" outlineLevel="1">
      <c r="B346" s="19">
        <v>8</v>
      </c>
      <c r="C346" s="20">
        <v>1915</v>
      </c>
      <c r="D346" s="21" t="s">
        <v>63</v>
      </c>
      <c r="E346" s="22"/>
      <c r="F346" s="22"/>
      <c r="G346" s="50"/>
      <c r="H346" s="23"/>
      <c r="I346" s="27"/>
      <c r="J346" s="22"/>
      <c r="K346" s="22"/>
      <c r="L346" s="50"/>
      <c r="M346" s="23"/>
      <c r="N346" s="25"/>
      <c r="P346" s="59">
        <v>8</v>
      </c>
      <c r="Q346" s="20">
        <v>1915</v>
      </c>
      <c r="R346" s="21" t="s">
        <v>63</v>
      </c>
      <c r="S346" s="62"/>
      <c r="T346" s="78"/>
      <c r="U346" s="62"/>
      <c r="V346" s="62"/>
      <c r="W346" s="62"/>
      <c r="X346" s="81"/>
      <c r="Y346" s="80"/>
      <c r="Z346" s="79"/>
    </row>
    <row r="347" spans="2:26" ht="15" hidden="1" customHeight="1" outlineLevel="1">
      <c r="B347" s="19">
        <v>10</v>
      </c>
      <c r="C347" s="20">
        <v>1920</v>
      </c>
      <c r="D347" s="21" t="s">
        <v>64</v>
      </c>
      <c r="E347" s="22"/>
      <c r="F347" s="22"/>
      <c r="G347" s="50"/>
      <c r="H347" s="23"/>
      <c r="I347" s="27"/>
      <c r="J347" s="22"/>
      <c r="K347" s="22"/>
      <c r="L347" s="50"/>
      <c r="M347" s="23"/>
      <c r="N347" s="25"/>
      <c r="P347" s="59">
        <v>10</v>
      </c>
      <c r="Q347" s="20">
        <v>1920</v>
      </c>
      <c r="R347" s="21" t="s">
        <v>64</v>
      </c>
      <c r="S347" s="62"/>
      <c r="T347" s="78"/>
      <c r="U347" s="62"/>
      <c r="V347" s="62"/>
      <c r="W347" s="62"/>
      <c r="X347" s="81"/>
      <c r="Y347" s="80"/>
      <c r="Z347" s="79"/>
    </row>
    <row r="348" spans="2:26" ht="15" hidden="1" customHeight="1" outlineLevel="1">
      <c r="B348" s="19">
        <v>50</v>
      </c>
      <c r="C348" s="28">
        <v>1925</v>
      </c>
      <c r="D348" s="21" t="s">
        <v>65</v>
      </c>
      <c r="E348" s="22"/>
      <c r="F348" s="22"/>
      <c r="G348" s="50"/>
      <c r="H348" s="23"/>
      <c r="I348" s="27"/>
      <c r="J348" s="22"/>
      <c r="K348" s="22"/>
      <c r="L348" s="50"/>
      <c r="M348" s="23"/>
      <c r="N348" s="25"/>
      <c r="P348" s="59">
        <v>50</v>
      </c>
      <c r="Q348" s="28">
        <v>1925</v>
      </c>
      <c r="R348" s="21" t="s">
        <v>65</v>
      </c>
      <c r="S348" s="62"/>
      <c r="T348" s="78"/>
      <c r="U348" s="62"/>
      <c r="V348" s="62"/>
      <c r="W348" s="62"/>
      <c r="X348" s="81"/>
      <c r="Y348" s="80"/>
      <c r="Z348" s="79"/>
    </row>
    <row r="349" spans="2:26" ht="15" hidden="1" customHeight="1" outlineLevel="1">
      <c r="B349" s="19">
        <v>10</v>
      </c>
      <c r="C349" s="20">
        <v>1930</v>
      </c>
      <c r="D349" s="21" t="s">
        <v>66</v>
      </c>
      <c r="E349" s="22"/>
      <c r="F349" s="22"/>
      <c r="G349" s="50"/>
      <c r="H349" s="23"/>
      <c r="I349" s="27"/>
      <c r="J349" s="22"/>
      <c r="K349" s="22"/>
      <c r="L349" s="50"/>
      <c r="M349" s="23"/>
      <c r="N349" s="25"/>
      <c r="P349" s="59">
        <v>10</v>
      </c>
      <c r="Q349" s="20">
        <v>1930</v>
      </c>
      <c r="R349" s="21" t="s">
        <v>66</v>
      </c>
      <c r="S349" s="62"/>
      <c r="T349" s="78"/>
      <c r="U349" s="62"/>
      <c r="V349" s="62"/>
      <c r="W349" s="62"/>
      <c r="X349" s="81"/>
      <c r="Y349" s="80"/>
      <c r="Z349" s="79"/>
    </row>
    <row r="350" spans="2:26" ht="15" hidden="1" customHeight="1" outlineLevel="1">
      <c r="B350" s="19">
        <v>8</v>
      </c>
      <c r="C350" s="20">
        <v>1935</v>
      </c>
      <c r="D350" s="21" t="s">
        <v>67</v>
      </c>
      <c r="E350" s="22"/>
      <c r="F350" s="22"/>
      <c r="G350" s="50"/>
      <c r="H350" s="23"/>
      <c r="I350" s="27"/>
      <c r="J350" s="22"/>
      <c r="K350" s="22"/>
      <c r="L350" s="50"/>
      <c r="M350" s="23"/>
      <c r="N350" s="25"/>
      <c r="P350" s="59">
        <v>8</v>
      </c>
      <c r="Q350" s="20">
        <v>1935</v>
      </c>
      <c r="R350" s="21" t="s">
        <v>67</v>
      </c>
      <c r="S350" s="62"/>
      <c r="T350" s="78"/>
      <c r="U350" s="62"/>
      <c r="V350" s="62"/>
      <c r="W350" s="62"/>
      <c r="X350" s="81"/>
      <c r="Y350" s="80"/>
      <c r="Z350" s="79"/>
    </row>
    <row r="351" spans="2:26" ht="15" hidden="1" customHeight="1" outlineLevel="1">
      <c r="B351" s="19">
        <v>8</v>
      </c>
      <c r="C351" s="20">
        <v>1940</v>
      </c>
      <c r="D351" s="21" t="s">
        <v>68</v>
      </c>
      <c r="E351" s="22"/>
      <c r="F351" s="22"/>
      <c r="G351" s="50"/>
      <c r="H351" s="23"/>
      <c r="I351" s="27"/>
      <c r="J351" s="22"/>
      <c r="K351" s="22"/>
      <c r="L351" s="50"/>
      <c r="M351" s="23"/>
      <c r="N351" s="25"/>
      <c r="P351" s="59">
        <v>8</v>
      </c>
      <c r="Q351" s="20">
        <v>1940</v>
      </c>
      <c r="R351" s="21" t="s">
        <v>68</v>
      </c>
      <c r="S351" s="62"/>
      <c r="T351" s="78"/>
      <c r="U351" s="62"/>
      <c r="V351" s="62"/>
      <c r="W351" s="62"/>
      <c r="X351" s="81"/>
      <c r="Y351" s="80"/>
      <c r="Z351" s="79"/>
    </row>
    <row r="352" spans="2:26" ht="15" hidden="1" customHeight="1" outlineLevel="1">
      <c r="B352" s="19">
        <v>8</v>
      </c>
      <c r="C352" s="20">
        <v>1945</v>
      </c>
      <c r="D352" s="21" t="s">
        <v>69</v>
      </c>
      <c r="E352" s="22"/>
      <c r="F352" s="22"/>
      <c r="G352" s="50"/>
      <c r="H352" s="23"/>
      <c r="I352" s="27"/>
      <c r="J352" s="22"/>
      <c r="K352" s="22"/>
      <c r="L352" s="50"/>
      <c r="M352" s="23"/>
      <c r="N352" s="25"/>
      <c r="P352" s="59">
        <v>8</v>
      </c>
      <c r="Q352" s="20">
        <v>1945</v>
      </c>
      <c r="R352" s="21" t="s">
        <v>69</v>
      </c>
      <c r="S352" s="62"/>
      <c r="T352" s="78"/>
      <c r="U352" s="62"/>
      <c r="V352" s="62"/>
      <c r="W352" s="62"/>
      <c r="X352" s="81"/>
      <c r="Y352" s="80"/>
      <c r="Z352" s="79"/>
    </row>
    <row r="353" spans="2:26" ht="15" hidden="1" customHeight="1" outlineLevel="1">
      <c r="B353" s="19">
        <v>8</v>
      </c>
      <c r="C353" s="20">
        <v>1950</v>
      </c>
      <c r="D353" s="21" t="s">
        <v>70</v>
      </c>
      <c r="E353" s="22"/>
      <c r="F353" s="22"/>
      <c r="G353" s="50"/>
      <c r="H353" s="23"/>
      <c r="I353" s="27"/>
      <c r="J353" s="22"/>
      <c r="K353" s="22"/>
      <c r="L353" s="50"/>
      <c r="M353" s="23"/>
      <c r="N353" s="25"/>
      <c r="P353" s="59">
        <v>8</v>
      </c>
      <c r="Q353" s="20">
        <v>1950</v>
      </c>
      <c r="R353" s="21" t="s">
        <v>70</v>
      </c>
      <c r="S353" s="62"/>
      <c r="T353" s="78"/>
      <c r="U353" s="62"/>
      <c r="V353" s="62"/>
      <c r="W353" s="62"/>
      <c r="X353" s="81"/>
      <c r="Y353" s="80"/>
      <c r="Z353" s="79"/>
    </row>
    <row r="354" spans="2:26" ht="15" hidden="1" customHeight="1" outlineLevel="1">
      <c r="B354" s="19">
        <v>8</v>
      </c>
      <c r="C354" s="20">
        <v>1955</v>
      </c>
      <c r="D354" s="21" t="s">
        <v>71</v>
      </c>
      <c r="E354" s="22"/>
      <c r="F354" s="22"/>
      <c r="G354" s="50"/>
      <c r="H354" s="23"/>
      <c r="I354" s="27"/>
      <c r="J354" s="22"/>
      <c r="K354" s="22"/>
      <c r="L354" s="50"/>
      <c r="M354" s="23"/>
      <c r="N354" s="25"/>
      <c r="P354" s="59">
        <v>8</v>
      </c>
      <c r="Q354" s="20">
        <v>1955</v>
      </c>
      <c r="R354" s="21" t="s">
        <v>71</v>
      </c>
      <c r="S354" s="62"/>
      <c r="T354" s="78"/>
      <c r="U354" s="62"/>
      <c r="V354" s="62"/>
      <c r="W354" s="62"/>
      <c r="X354" s="81"/>
      <c r="Y354" s="80"/>
      <c r="Z354" s="79"/>
    </row>
    <row r="355" spans="2:26" ht="14.1" hidden="1" customHeight="1" outlineLevel="1">
      <c r="B355" s="19">
        <v>8</v>
      </c>
      <c r="C355" s="20">
        <v>1960</v>
      </c>
      <c r="D355" s="21" t="s">
        <v>72</v>
      </c>
      <c r="E355" s="22"/>
      <c r="F355" s="22"/>
      <c r="G355" s="50"/>
      <c r="H355" s="23"/>
      <c r="I355" s="27"/>
      <c r="J355" s="22"/>
      <c r="K355" s="22"/>
      <c r="L355" s="50"/>
      <c r="M355" s="23"/>
      <c r="N355" s="25"/>
      <c r="P355" s="59">
        <v>8</v>
      </c>
      <c r="Q355" s="20">
        <v>1960</v>
      </c>
      <c r="R355" s="21" t="s">
        <v>72</v>
      </c>
      <c r="S355" s="62"/>
      <c r="T355" s="78"/>
      <c r="U355" s="62"/>
      <c r="V355" s="62"/>
      <c r="W355" s="62"/>
      <c r="X355" s="81"/>
      <c r="Y355" s="80"/>
      <c r="Z355" s="79"/>
    </row>
    <row r="356" spans="2:26" ht="25.5" hidden="1" customHeight="1" outlineLevel="1">
      <c r="B356" s="30">
        <v>47</v>
      </c>
      <c r="C356" s="20">
        <v>1970</v>
      </c>
      <c r="D356" s="21" t="s">
        <v>73</v>
      </c>
      <c r="E356" s="22"/>
      <c r="F356" s="22"/>
      <c r="G356" s="50"/>
      <c r="H356" s="23"/>
      <c r="I356" s="27"/>
      <c r="J356" s="22"/>
      <c r="K356" s="22"/>
      <c r="L356" s="50"/>
      <c r="M356" s="23"/>
      <c r="N356" s="25"/>
      <c r="P356" s="72">
        <v>47</v>
      </c>
      <c r="Q356" s="20">
        <v>1970</v>
      </c>
      <c r="R356" s="21" t="s">
        <v>73</v>
      </c>
      <c r="S356" s="62"/>
      <c r="T356" s="78"/>
      <c r="U356" s="62"/>
      <c r="V356" s="62"/>
      <c r="W356" s="62"/>
      <c r="X356" s="81"/>
      <c r="Y356" s="80"/>
      <c r="Z356" s="79"/>
    </row>
    <row r="357" spans="2:26" ht="25.5" hidden="1" customHeight="1" outlineLevel="1">
      <c r="B357" s="19">
        <v>47</v>
      </c>
      <c r="C357" s="20">
        <v>1975</v>
      </c>
      <c r="D357" s="21" t="s">
        <v>74</v>
      </c>
      <c r="E357" s="22"/>
      <c r="F357" s="22"/>
      <c r="G357" s="50"/>
      <c r="H357" s="23"/>
      <c r="I357" s="27"/>
      <c r="J357" s="22"/>
      <c r="K357" s="22"/>
      <c r="L357" s="50"/>
      <c r="M357" s="23"/>
      <c r="N357" s="25"/>
      <c r="P357" s="59">
        <v>47</v>
      </c>
      <c r="Q357" s="20">
        <v>1975</v>
      </c>
      <c r="R357" s="21" t="s">
        <v>74</v>
      </c>
      <c r="S357" s="62"/>
      <c r="T357" s="78"/>
      <c r="U357" s="62"/>
      <c r="V357" s="62"/>
      <c r="W357" s="62"/>
      <c r="X357" s="81"/>
      <c r="Y357" s="80"/>
      <c r="Z357" s="79"/>
    </row>
    <row r="358" spans="2:26" ht="15" hidden="1" customHeight="1" outlineLevel="1">
      <c r="B358" s="19">
        <v>47</v>
      </c>
      <c r="C358" s="20">
        <v>1980</v>
      </c>
      <c r="D358" s="21" t="s">
        <v>75</v>
      </c>
      <c r="E358" s="22"/>
      <c r="F358" s="22"/>
      <c r="G358" s="50"/>
      <c r="H358" s="23"/>
      <c r="I358" s="27"/>
      <c r="J358" s="22"/>
      <c r="K358" s="22"/>
      <c r="L358" s="50"/>
      <c r="M358" s="23"/>
      <c r="N358" s="25"/>
      <c r="P358" s="59">
        <v>47</v>
      </c>
      <c r="Q358" s="20">
        <v>1980</v>
      </c>
      <c r="R358" s="21" t="s">
        <v>75</v>
      </c>
      <c r="S358" s="62"/>
      <c r="T358" s="78"/>
      <c r="U358" s="62"/>
      <c r="V358" s="62"/>
      <c r="W358" s="62"/>
      <c r="X358" s="81"/>
      <c r="Y358" s="80"/>
      <c r="Z358" s="79"/>
    </row>
    <row r="359" spans="2:26" ht="15" hidden="1" customHeight="1" outlineLevel="1">
      <c r="B359" s="19">
        <v>47</v>
      </c>
      <c r="C359" s="20">
        <v>1985</v>
      </c>
      <c r="D359" s="21" t="s">
        <v>76</v>
      </c>
      <c r="E359" s="22"/>
      <c r="F359" s="22"/>
      <c r="G359" s="50"/>
      <c r="H359" s="23"/>
      <c r="I359" s="27"/>
      <c r="J359" s="22"/>
      <c r="K359" s="22"/>
      <c r="L359" s="50"/>
      <c r="M359" s="23"/>
      <c r="N359" s="25"/>
      <c r="P359" s="59">
        <v>47</v>
      </c>
      <c r="Q359" s="20">
        <v>1985</v>
      </c>
      <c r="R359" s="21" t="s">
        <v>76</v>
      </c>
      <c r="S359" s="62"/>
      <c r="T359" s="78"/>
      <c r="U359" s="62"/>
      <c r="V359" s="62"/>
      <c r="W359" s="62"/>
      <c r="X359" s="81"/>
      <c r="Y359" s="80"/>
      <c r="Z359" s="79"/>
    </row>
    <row r="360" spans="2:26" ht="15" hidden="1" customHeight="1" outlineLevel="1">
      <c r="B360" s="30">
        <v>47</v>
      </c>
      <c r="C360" s="20">
        <v>1990</v>
      </c>
      <c r="D360" s="31" t="s">
        <v>77</v>
      </c>
      <c r="E360" s="22"/>
      <c r="F360" s="22"/>
      <c r="G360" s="50"/>
      <c r="H360" s="23"/>
      <c r="I360" s="27"/>
      <c r="J360" s="22"/>
      <c r="K360" s="22"/>
      <c r="L360" s="50"/>
      <c r="M360" s="23"/>
      <c r="N360" s="25"/>
      <c r="P360" s="72">
        <v>47</v>
      </c>
      <c r="Q360" s="20">
        <v>1990</v>
      </c>
      <c r="R360" s="31" t="s">
        <v>77</v>
      </c>
      <c r="S360" s="62"/>
      <c r="T360" s="78"/>
      <c r="U360" s="62"/>
      <c r="V360" s="62"/>
      <c r="W360" s="62"/>
      <c r="X360" s="81"/>
      <c r="Y360" s="80"/>
      <c r="Z360" s="79"/>
    </row>
    <row r="361" spans="2:26" ht="15" hidden="1" customHeight="1" outlineLevel="1">
      <c r="B361" s="19">
        <v>47</v>
      </c>
      <c r="C361" s="20">
        <v>1995</v>
      </c>
      <c r="D361" s="21" t="s">
        <v>78</v>
      </c>
      <c r="E361" s="22"/>
      <c r="F361" s="22"/>
      <c r="G361" s="50"/>
      <c r="H361" s="23"/>
      <c r="I361" s="27"/>
      <c r="J361" s="22"/>
      <c r="K361" s="22"/>
      <c r="L361" s="50"/>
      <c r="M361" s="23"/>
      <c r="N361" s="25"/>
      <c r="P361" s="59">
        <v>47</v>
      </c>
      <c r="Q361" s="20">
        <v>1995</v>
      </c>
      <c r="R361" s="21" t="s">
        <v>78</v>
      </c>
      <c r="S361" s="62"/>
      <c r="T361" s="78"/>
      <c r="U361" s="62"/>
      <c r="V361" s="62"/>
      <c r="W361" s="62"/>
      <c r="X361" s="81"/>
      <c r="Y361" s="80"/>
      <c r="Z361" s="79"/>
    </row>
    <row r="362" spans="2:26" ht="15" hidden="1" customHeight="1" outlineLevel="1">
      <c r="B362" s="19">
        <v>47</v>
      </c>
      <c r="C362" s="20">
        <v>2440</v>
      </c>
      <c r="D362" s="21" t="s">
        <v>79</v>
      </c>
      <c r="E362" s="22"/>
      <c r="F362" s="22"/>
      <c r="G362" s="50"/>
      <c r="H362" s="23"/>
      <c r="J362" s="22"/>
      <c r="K362" s="22"/>
      <c r="L362" s="50"/>
      <c r="M362" s="23"/>
      <c r="N362" s="25"/>
      <c r="P362" s="59">
        <v>47</v>
      </c>
      <c r="Q362" s="20">
        <v>2440</v>
      </c>
      <c r="R362" s="21" t="s">
        <v>79</v>
      </c>
      <c r="S362" s="62"/>
      <c r="T362" s="78"/>
      <c r="U362" s="62"/>
      <c r="V362" s="62"/>
      <c r="W362" s="62"/>
      <c r="X362" s="81"/>
      <c r="Y362" s="80"/>
      <c r="Z362" s="79"/>
    </row>
    <row r="363" spans="2:26" ht="15" collapsed="1">
      <c r="B363" s="32"/>
      <c r="C363" s="33"/>
      <c r="D363" s="34"/>
      <c r="E363" s="34"/>
      <c r="F363" s="34"/>
      <c r="G363" s="58"/>
      <c r="H363" s="23"/>
      <c r="J363" s="34"/>
      <c r="K363" s="22"/>
      <c r="L363" s="50"/>
      <c r="M363" s="23"/>
      <c r="N363" s="25"/>
      <c r="P363" s="32"/>
      <c r="Q363" s="33"/>
      <c r="R363" s="73" t="s">
        <v>80</v>
      </c>
      <c r="S363" s="36">
        <f>SUM(S325:S362)</f>
        <v>48687136.660000004</v>
      </c>
      <c r="T363" s="36">
        <f t="shared" ref="T363:W363" si="60">SUM(T325:T362)</f>
        <v>0</v>
      </c>
      <c r="U363" s="36">
        <f t="shared" si="60"/>
        <v>48687136.660000004</v>
      </c>
      <c r="V363" s="36">
        <f t="shared" si="60"/>
        <v>0</v>
      </c>
      <c r="W363" s="36">
        <f t="shared" si="60"/>
        <v>48687136.660000004</v>
      </c>
      <c r="X363" s="77"/>
      <c r="Y363" s="82"/>
      <c r="Z363" s="36">
        <f t="shared" ref="Z363" si="61">SUM(Z325:Z362)</f>
        <v>581900.83077495988</v>
      </c>
    </row>
    <row r="364" spans="2:26">
      <c r="B364" s="32"/>
      <c r="C364" s="33"/>
      <c r="D364" s="35" t="s">
        <v>81</v>
      </c>
      <c r="E364" s="36">
        <f>SUM(E325:E363)</f>
        <v>48687136.660000004</v>
      </c>
      <c r="F364" s="36">
        <f>SUM(F325:F363)</f>
        <v>0</v>
      </c>
      <c r="G364" s="36">
        <f>SUM(G325:G363)</f>
        <v>0</v>
      </c>
      <c r="H364" s="36">
        <f>SUM(H325:H363)</f>
        <v>48687136.660000004</v>
      </c>
      <c r="I364" s="35"/>
      <c r="J364" s="36">
        <f>SUM(J325:J363)</f>
        <v>2182128.1154060997</v>
      </c>
      <c r="K364" s="36">
        <f>SUM(K325:K363)</f>
        <v>581900.83077495988</v>
      </c>
      <c r="L364" s="36">
        <f>SUM(L325:L362)</f>
        <v>0</v>
      </c>
      <c r="M364" s="36">
        <f>SUM(M325:M363)</f>
        <v>2764028.9461810598</v>
      </c>
      <c r="N364" s="25">
        <f>SUM(N325:N363)</f>
        <v>45923107.713818952</v>
      </c>
    </row>
    <row r="365" spans="2:26" ht="38.25">
      <c r="B365" s="32"/>
      <c r="C365" s="33"/>
      <c r="D365" s="37" t="s">
        <v>82</v>
      </c>
      <c r="E365" s="25"/>
      <c r="F365" s="52"/>
      <c r="G365" s="52"/>
      <c r="H365" s="23"/>
      <c r="I365" s="26"/>
      <c r="J365" s="52"/>
      <c r="K365" s="52"/>
      <c r="L365" s="52"/>
      <c r="M365" s="23">
        <f>J365+K365+L365</f>
        <v>0</v>
      </c>
      <c r="N365" s="25">
        <f>H365-M365</f>
        <v>0</v>
      </c>
    </row>
    <row r="366" spans="2:26" ht="25.5">
      <c r="B366" s="32"/>
      <c r="C366" s="33"/>
      <c r="D366" s="38" t="s">
        <v>83</v>
      </c>
      <c r="E366" s="25"/>
      <c r="F366" s="52"/>
      <c r="G366" s="52"/>
      <c r="H366" s="23"/>
      <c r="I366" s="26"/>
      <c r="J366" s="52"/>
      <c r="K366" s="52"/>
      <c r="L366" s="52"/>
      <c r="M366" s="23">
        <f>J366+K366+L366</f>
        <v>0</v>
      </c>
      <c r="N366" s="25">
        <f>H366-M366</f>
        <v>0</v>
      </c>
    </row>
    <row r="367" spans="2:26">
      <c r="B367" s="32"/>
      <c r="C367" s="33"/>
      <c r="D367" s="35" t="s">
        <v>84</v>
      </c>
      <c r="E367" s="36">
        <f>SUM(E364:E366)</f>
        <v>48687136.660000004</v>
      </c>
      <c r="F367" s="36">
        <f t="shared" ref="F367:G367" si="62">SUM(F364:F366)</f>
        <v>0</v>
      </c>
      <c r="G367" s="36">
        <f t="shared" si="62"/>
        <v>0</v>
      </c>
      <c r="H367" s="36">
        <f>SUM(H364:H366)</f>
        <v>48687136.660000004</v>
      </c>
      <c r="I367" s="35"/>
      <c r="J367" s="36">
        <f>SUM(J364:J366)</f>
        <v>2182128.1154060997</v>
      </c>
      <c r="K367" s="36">
        <f t="shared" ref="K367:L367" si="63">SUM(K364:K366)</f>
        <v>581900.83077495988</v>
      </c>
      <c r="L367" s="36">
        <f t="shared" si="63"/>
        <v>0</v>
      </c>
      <c r="M367" s="36">
        <f>SUM(M364:M366)</f>
        <v>2764028.9461810598</v>
      </c>
      <c r="N367" s="25">
        <f>H367-M367</f>
        <v>45923107.713818945</v>
      </c>
    </row>
    <row r="368" spans="2:26" ht="14.25">
      <c r="B368" s="32"/>
      <c r="C368" s="33"/>
      <c r="D368" s="97" t="s">
        <v>85</v>
      </c>
      <c r="E368" s="98"/>
      <c r="F368" s="98"/>
      <c r="G368" s="98"/>
      <c r="H368" s="98"/>
      <c r="I368" s="98"/>
      <c r="J368" s="99"/>
      <c r="K368" s="52"/>
      <c r="L368" s="26"/>
      <c r="M368" s="39"/>
      <c r="N368" s="26"/>
    </row>
    <row r="369" spans="2:14" ht="14.25">
      <c r="B369" s="32"/>
      <c r="C369" s="33"/>
      <c r="D369" s="89" t="s">
        <v>80</v>
      </c>
      <c r="E369" s="90"/>
      <c r="F369" s="90"/>
      <c r="G369" s="90"/>
      <c r="H369" s="90"/>
      <c r="I369" s="90"/>
      <c r="J369" s="91"/>
      <c r="K369" s="35">
        <f>K367+K368</f>
        <v>581900.83077495988</v>
      </c>
      <c r="M369" s="39"/>
      <c r="N369" s="26"/>
    </row>
    <row r="371" spans="2:14">
      <c r="E371" s="40"/>
      <c r="J371" s="3" t="s">
        <v>86</v>
      </c>
    </row>
    <row r="372" spans="2:14" ht="14.25">
      <c r="B372" s="32">
        <v>10</v>
      </c>
      <c r="C372" s="33"/>
      <c r="D372" s="34" t="s">
        <v>87</v>
      </c>
      <c r="E372" s="29"/>
      <c r="J372" s="3" t="s">
        <v>87</v>
      </c>
      <c r="L372" s="56"/>
    </row>
    <row r="373" spans="2:14" ht="14.25">
      <c r="B373" s="32">
        <v>8</v>
      </c>
      <c r="C373" s="33"/>
      <c r="D373" s="34" t="s">
        <v>67</v>
      </c>
      <c r="E373" s="41"/>
      <c r="J373" s="3" t="s">
        <v>67</v>
      </c>
      <c r="L373" s="57"/>
    </row>
    <row r="374" spans="2:14" ht="14.25">
      <c r="J374" s="4" t="s">
        <v>88</v>
      </c>
      <c r="L374" s="42">
        <f>K369-L372-L373</f>
        <v>581900.83077495988</v>
      </c>
      <c r="M374" s="26"/>
    </row>
    <row r="376" spans="2:14" hidden="1" outlineLevel="1">
      <c r="B376" s="43" t="s">
        <v>89</v>
      </c>
    </row>
    <row r="377" spans="2:14" hidden="1" outlineLevel="1">
      <c r="E377" s="26"/>
      <c r="J377" s="26"/>
    </row>
    <row r="378" spans="2:14" hidden="1" outlineLevel="1">
      <c r="B378" s="44">
        <v>1</v>
      </c>
      <c r="C378" s="87" t="s">
        <v>90</v>
      </c>
      <c r="D378" s="87"/>
      <c r="E378" s="87"/>
      <c r="F378" s="87"/>
      <c r="G378" s="87"/>
      <c r="H378" s="87"/>
      <c r="I378" s="87"/>
      <c r="J378" s="87"/>
      <c r="K378" s="87"/>
      <c r="L378" s="87"/>
      <c r="M378" s="87"/>
      <c r="N378" s="87"/>
    </row>
    <row r="379" spans="2:14" hidden="1" outlineLevel="1">
      <c r="B379" s="44"/>
      <c r="C379" s="87"/>
      <c r="D379" s="87"/>
      <c r="E379" s="87"/>
      <c r="F379" s="87"/>
      <c r="G379" s="87"/>
      <c r="H379" s="87"/>
      <c r="I379" s="87"/>
      <c r="J379" s="87"/>
      <c r="K379" s="87"/>
      <c r="L379" s="87"/>
      <c r="M379" s="87"/>
      <c r="N379" s="87"/>
    </row>
    <row r="380" spans="2:14" hidden="1" outlineLevel="1">
      <c r="B380" s="44"/>
      <c r="C380" s="45"/>
      <c r="D380" s="46"/>
      <c r="E380" s="46"/>
      <c r="F380" s="46"/>
      <c r="G380" s="46"/>
      <c r="H380" s="46"/>
      <c r="I380" s="46"/>
      <c r="J380" s="46"/>
      <c r="K380" s="46"/>
      <c r="L380" s="46"/>
      <c r="M380" s="46"/>
      <c r="N380" s="46"/>
    </row>
    <row r="381" spans="2:14" hidden="1" outlineLevel="1">
      <c r="B381" s="44">
        <v>2</v>
      </c>
      <c r="C381" s="87" t="s">
        <v>91</v>
      </c>
      <c r="D381" s="87"/>
      <c r="E381" s="87"/>
      <c r="F381" s="87"/>
      <c r="G381" s="87"/>
      <c r="H381" s="87"/>
      <c r="I381" s="87"/>
      <c r="J381" s="87"/>
      <c r="K381" s="87"/>
      <c r="L381" s="87"/>
      <c r="M381" s="87"/>
      <c r="N381" s="87"/>
    </row>
    <row r="382" spans="2:14" hidden="1" outlineLevel="1">
      <c r="B382" s="44"/>
      <c r="C382" s="87"/>
      <c r="D382" s="87"/>
      <c r="E382" s="87"/>
      <c r="F382" s="87"/>
      <c r="G382" s="87"/>
      <c r="H382" s="87"/>
      <c r="I382" s="87"/>
      <c r="J382" s="87"/>
      <c r="K382" s="87"/>
      <c r="L382" s="87"/>
      <c r="M382" s="87"/>
      <c r="N382" s="87"/>
    </row>
    <row r="383" spans="2:14" hidden="1" outlineLevel="1">
      <c r="B383" s="44"/>
      <c r="C383" s="45"/>
      <c r="D383" s="46"/>
      <c r="E383" s="46"/>
      <c r="F383" s="46"/>
      <c r="G383" s="46"/>
      <c r="H383" s="46"/>
      <c r="I383" s="46"/>
      <c r="J383" s="46"/>
      <c r="K383" s="46"/>
      <c r="L383" s="46"/>
      <c r="M383" s="46"/>
      <c r="N383" s="46"/>
    </row>
    <row r="384" spans="2:14" hidden="1" outlineLevel="1">
      <c r="B384" s="44">
        <v>3</v>
      </c>
      <c r="C384" s="87" t="s">
        <v>92</v>
      </c>
      <c r="D384" s="87"/>
      <c r="E384" s="87"/>
      <c r="F384" s="87"/>
      <c r="G384" s="87"/>
      <c r="H384" s="87"/>
      <c r="I384" s="87"/>
      <c r="J384" s="87"/>
      <c r="K384" s="87"/>
      <c r="L384" s="87"/>
      <c r="M384" s="87"/>
      <c r="N384" s="87"/>
    </row>
    <row r="385" spans="2:26" hidden="1" outlineLevel="1">
      <c r="B385" s="44"/>
      <c r="C385" s="45"/>
      <c r="D385" s="46"/>
      <c r="E385" s="46"/>
      <c r="F385" s="46"/>
      <c r="G385" s="46"/>
      <c r="H385" s="46"/>
      <c r="I385" s="46"/>
      <c r="J385" s="46"/>
      <c r="K385" s="46"/>
      <c r="L385" s="46"/>
      <c r="M385" s="46"/>
      <c r="N385" s="46"/>
    </row>
    <row r="386" spans="2:26" hidden="1" outlineLevel="1">
      <c r="B386" s="44">
        <v>4</v>
      </c>
      <c r="C386" s="47" t="s">
        <v>93</v>
      </c>
      <c r="D386" s="46"/>
      <c r="E386" s="46"/>
      <c r="F386" s="46"/>
      <c r="G386" s="46"/>
      <c r="H386" s="46"/>
      <c r="I386" s="46"/>
      <c r="J386" s="46"/>
      <c r="K386" s="46"/>
      <c r="L386" s="46"/>
      <c r="M386" s="46"/>
      <c r="N386" s="46"/>
    </row>
    <row r="387" spans="2:26" hidden="1" outlineLevel="1">
      <c r="B387" s="44"/>
      <c r="C387" s="45"/>
      <c r="D387" s="46"/>
      <c r="E387" s="46"/>
      <c r="F387" s="46"/>
      <c r="G387" s="46"/>
      <c r="H387" s="46"/>
      <c r="I387" s="46"/>
      <c r="J387" s="46"/>
      <c r="K387" s="46"/>
      <c r="L387" s="46"/>
      <c r="M387" s="46"/>
      <c r="N387" s="46"/>
    </row>
    <row r="388" spans="2:26" hidden="1" outlineLevel="1">
      <c r="B388" s="44">
        <v>5</v>
      </c>
      <c r="C388" s="47" t="s">
        <v>94</v>
      </c>
      <c r="D388" s="46"/>
      <c r="E388" s="46"/>
      <c r="F388" s="46"/>
      <c r="G388" s="46"/>
      <c r="H388" s="46"/>
      <c r="I388" s="46"/>
      <c r="J388" s="46"/>
      <c r="K388" s="46"/>
      <c r="L388" s="46"/>
      <c r="M388" s="46"/>
      <c r="N388" s="46"/>
    </row>
    <row r="389" spans="2:26" hidden="1" outlineLevel="1">
      <c r="B389" s="44"/>
      <c r="C389" s="45"/>
      <c r="D389" s="46"/>
      <c r="E389" s="46"/>
      <c r="F389" s="46"/>
      <c r="G389" s="46"/>
      <c r="H389" s="46"/>
      <c r="I389" s="46"/>
      <c r="J389" s="46"/>
      <c r="K389" s="46"/>
      <c r="L389" s="46"/>
      <c r="M389" s="46"/>
      <c r="N389" s="46"/>
    </row>
    <row r="390" spans="2:26" hidden="1" outlineLevel="1">
      <c r="B390" s="44">
        <v>6</v>
      </c>
      <c r="C390" s="87" t="s">
        <v>95</v>
      </c>
      <c r="D390" s="87"/>
      <c r="E390" s="87"/>
      <c r="F390" s="87"/>
      <c r="G390" s="87"/>
      <c r="H390" s="87"/>
      <c r="I390" s="87"/>
      <c r="J390" s="87"/>
      <c r="K390" s="87"/>
      <c r="L390" s="87"/>
      <c r="M390" s="87"/>
      <c r="N390" s="87"/>
    </row>
    <row r="391" spans="2:26" hidden="1" outlineLevel="1">
      <c r="B391" s="46"/>
      <c r="C391" s="87"/>
      <c r="D391" s="87"/>
      <c r="E391" s="87"/>
      <c r="F391" s="87"/>
      <c r="G391" s="87"/>
      <c r="H391" s="87"/>
      <c r="I391" s="87"/>
      <c r="J391" s="87"/>
      <c r="K391" s="87"/>
      <c r="L391" s="87"/>
      <c r="M391" s="87"/>
      <c r="N391" s="87"/>
    </row>
    <row r="392" spans="2:26" hidden="1" outlineLevel="1">
      <c r="B392" s="46"/>
      <c r="C392" s="87"/>
      <c r="D392" s="87"/>
      <c r="E392" s="87"/>
      <c r="F392" s="87"/>
      <c r="G392" s="87"/>
      <c r="H392" s="87"/>
      <c r="I392" s="87"/>
      <c r="J392" s="87"/>
      <c r="K392" s="87"/>
      <c r="L392" s="87"/>
      <c r="M392" s="87"/>
      <c r="N392" s="87"/>
    </row>
    <row r="393" spans="2:26" hidden="1" outlineLevel="1"/>
    <row r="394" spans="2:26" collapsed="1"/>
    <row r="395" spans="2:26" ht="21">
      <c r="B395" s="88" t="s">
        <v>109</v>
      </c>
      <c r="C395" s="88"/>
      <c r="D395" s="88"/>
      <c r="E395" s="88"/>
      <c r="F395" s="88"/>
      <c r="G395" s="88"/>
      <c r="H395" s="88"/>
      <c r="I395" s="88"/>
      <c r="J395" s="88"/>
      <c r="K395" s="88"/>
      <c r="L395" s="88"/>
      <c r="M395" s="88"/>
      <c r="N395" s="88"/>
      <c r="P395" s="100" t="s">
        <v>110</v>
      </c>
      <c r="Q395" s="100"/>
      <c r="R395" s="100"/>
      <c r="S395" s="100"/>
      <c r="T395" s="100"/>
      <c r="U395" s="100"/>
      <c r="V395" s="100"/>
      <c r="W395" s="100"/>
      <c r="X395" s="100"/>
      <c r="Y395" s="100"/>
      <c r="Z395" s="100"/>
    </row>
    <row r="397" spans="2:26" ht="14.25">
      <c r="F397" s="7" t="s">
        <v>9</v>
      </c>
      <c r="G397" s="8" t="s">
        <v>10</v>
      </c>
      <c r="S397" s="7" t="s">
        <v>9</v>
      </c>
      <c r="T397" s="61" t="s">
        <v>10</v>
      </c>
    </row>
    <row r="398" spans="2:26" ht="15">
      <c r="F398" s="7" t="s">
        <v>11</v>
      </c>
      <c r="G398" s="93" t="s">
        <v>102</v>
      </c>
      <c r="H398" s="93"/>
      <c r="S398" s="7" t="s">
        <v>11</v>
      </c>
      <c r="T398" s="93" t="str">
        <f>G398</f>
        <v>1/1/27 - 12/31/27</v>
      </c>
      <c r="U398" s="93"/>
    </row>
    <row r="400" spans="2:26">
      <c r="E400" s="94" t="s">
        <v>13</v>
      </c>
      <c r="F400" s="95"/>
      <c r="G400" s="95"/>
      <c r="H400" s="96"/>
      <c r="J400" s="9"/>
      <c r="K400" s="10" t="s">
        <v>14</v>
      </c>
      <c r="L400" s="10"/>
      <c r="M400" s="11"/>
      <c r="S400" s="74" t="s">
        <v>15</v>
      </c>
      <c r="T400" s="74" t="s">
        <v>16</v>
      </c>
      <c r="U400" s="74" t="s">
        <v>17</v>
      </c>
      <c r="V400" s="74" t="s">
        <v>18</v>
      </c>
      <c r="W400" s="74" t="s">
        <v>19</v>
      </c>
      <c r="X400" s="74" t="s">
        <v>20</v>
      </c>
      <c r="Y400" s="74" t="s">
        <v>21</v>
      </c>
      <c r="Z400" s="74" t="s">
        <v>99</v>
      </c>
    </row>
    <row r="401" spans="2:26" ht="27">
      <c r="B401" s="12" t="s">
        <v>23</v>
      </c>
      <c r="C401" s="13" t="s">
        <v>24</v>
      </c>
      <c r="D401" s="14" t="s">
        <v>25</v>
      </c>
      <c r="E401" s="15" t="s">
        <v>26</v>
      </c>
      <c r="F401" s="16" t="s">
        <v>27</v>
      </c>
      <c r="G401" s="16" t="s">
        <v>28</v>
      </c>
      <c r="H401" s="12" t="s">
        <v>29</v>
      </c>
      <c r="I401" s="17"/>
      <c r="J401" s="18" t="s">
        <v>26</v>
      </c>
      <c r="K401" s="16" t="s">
        <v>30</v>
      </c>
      <c r="L401" s="16" t="s">
        <v>28</v>
      </c>
      <c r="M401" s="12" t="s">
        <v>29</v>
      </c>
      <c r="N401" s="12" t="s">
        <v>31</v>
      </c>
      <c r="P401" s="75" t="s">
        <v>32</v>
      </c>
      <c r="Q401" s="75" t="s">
        <v>33</v>
      </c>
      <c r="R401" s="75" t="s">
        <v>34</v>
      </c>
      <c r="S401" s="76" t="s">
        <v>35</v>
      </c>
      <c r="T401" s="76" t="s">
        <v>36</v>
      </c>
      <c r="U401" s="76" t="s">
        <v>37</v>
      </c>
      <c r="V401" s="76" t="s">
        <v>38</v>
      </c>
      <c r="W401" s="76" t="s">
        <v>39</v>
      </c>
      <c r="X401" s="76" t="s">
        <v>40</v>
      </c>
      <c r="Y401" s="76" t="s">
        <v>41</v>
      </c>
      <c r="Z401" s="76" t="s">
        <v>42</v>
      </c>
    </row>
    <row r="402" spans="2:26" ht="15" hidden="1" customHeight="1" outlineLevel="1">
      <c r="B402" s="19">
        <v>12</v>
      </c>
      <c r="C402" s="20">
        <v>1610</v>
      </c>
      <c r="D402" s="21" t="s">
        <v>43</v>
      </c>
      <c r="E402" s="22"/>
      <c r="F402" s="22"/>
      <c r="G402" s="50"/>
      <c r="H402" s="23"/>
      <c r="I402" s="24"/>
      <c r="J402" s="22"/>
      <c r="K402" s="22"/>
      <c r="L402" s="50"/>
      <c r="M402" s="23"/>
      <c r="N402" s="25"/>
      <c r="P402" s="59">
        <v>12</v>
      </c>
      <c r="Q402" s="20">
        <v>1610</v>
      </c>
      <c r="R402" s="21" t="s">
        <v>43</v>
      </c>
      <c r="S402" s="62"/>
      <c r="T402" s="78"/>
      <c r="U402" s="62"/>
      <c r="V402" s="62"/>
      <c r="W402" s="62"/>
      <c r="X402" s="81"/>
      <c r="Y402" s="80"/>
      <c r="Z402" s="79"/>
    </row>
    <row r="403" spans="2:26" ht="25.5" hidden="1" customHeight="1" outlineLevel="1">
      <c r="B403" s="19">
        <v>12</v>
      </c>
      <c r="C403" s="20">
        <v>1611</v>
      </c>
      <c r="D403" s="21" t="s">
        <v>44</v>
      </c>
      <c r="E403" s="22"/>
      <c r="F403" s="22"/>
      <c r="G403" s="50"/>
      <c r="H403" s="23"/>
      <c r="I403" s="27"/>
      <c r="J403" s="22"/>
      <c r="K403" s="22"/>
      <c r="L403" s="50"/>
      <c r="M403" s="23"/>
      <c r="N403" s="25"/>
      <c r="P403" s="59">
        <v>12</v>
      </c>
      <c r="Q403" s="20">
        <v>1611</v>
      </c>
      <c r="R403" s="21" t="s">
        <v>44</v>
      </c>
      <c r="S403" s="62"/>
      <c r="T403" s="78"/>
      <c r="U403" s="62"/>
      <c r="V403" s="62"/>
      <c r="W403" s="62"/>
      <c r="X403" s="81"/>
      <c r="Y403" s="80"/>
      <c r="Z403" s="79"/>
    </row>
    <row r="404" spans="2:26" ht="25.5" hidden="1" customHeight="1" outlineLevel="1">
      <c r="B404" s="19" t="s">
        <v>45</v>
      </c>
      <c r="C404" s="20">
        <v>1612</v>
      </c>
      <c r="D404" s="21" t="s">
        <v>46</v>
      </c>
      <c r="E404" s="22"/>
      <c r="F404" s="22"/>
      <c r="G404" s="50"/>
      <c r="H404" s="23"/>
      <c r="I404" s="27"/>
      <c r="J404" s="22"/>
      <c r="K404" s="22"/>
      <c r="L404" s="50"/>
      <c r="M404" s="23"/>
      <c r="N404" s="25"/>
      <c r="P404" s="59" t="s">
        <v>45</v>
      </c>
      <c r="Q404" s="20">
        <v>1612</v>
      </c>
      <c r="R404" s="21" t="s">
        <v>46</v>
      </c>
      <c r="S404" s="62"/>
      <c r="T404" s="78"/>
      <c r="U404" s="62"/>
      <c r="V404" s="62"/>
      <c r="W404" s="62"/>
      <c r="X404" s="81"/>
      <c r="Y404" s="80"/>
      <c r="Z404" s="79"/>
    </row>
    <row r="405" spans="2:26" ht="15" hidden="1" customHeight="1" outlineLevel="1">
      <c r="B405" s="19"/>
      <c r="C405" s="20">
        <v>1665</v>
      </c>
      <c r="D405" s="21" t="s">
        <v>47</v>
      </c>
      <c r="E405" s="22"/>
      <c r="F405" s="22"/>
      <c r="G405" s="50"/>
      <c r="H405" s="23"/>
      <c r="I405" s="27"/>
      <c r="J405" s="22"/>
      <c r="K405" s="22"/>
      <c r="L405" s="50"/>
      <c r="M405" s="23"/>
      <c r="N405" s="25"/>
      <c r="P405" s="59"/>
      <c r="Q405" s="20">
        <v>1665</v>
      </c>
      <c r="R405" s="21" t="s">
        <v>47</v>
      </c>
      <c r="S405" s="62"/>
      <c r="T405" s="78"/>
      <c r="U405" s="62"/>
      <c r="V405" s="62"/>
      <c r="W405" s="62"/>
      <c r="X405" s="81"/>
      <c r="Y405" s="80"/>
      <c r="Z405" s="79"/>
    </row>
    <row r="406" spans="2:26" ht="15" hidden="1" customHeight="1" outlineLevel="1">
      <c r="B406" s="19"/>
      <c r="C406" s="20">
        <v>1675</v>
      </c>
      <c r="D406" s="21" t="s">
        <v>48</v>
      </c>
      <c r="E406" s="22"/>
      <c r="F406" s="22"/>
      <c r="G406" s="50"/>
      <c r="H406" s="23"/>
      <c r="I406" s="27"/>
      <c r="J406" s="22"/>
      <c r="K406" s="22"/>
      <c r="L406" s="50"/>
      <c r="M406" s="23"/>
      <c r="N406" s="25"/>
      <c r="P406" s="59"/>
      <c r="Q406" s="20">
        <v>1675</v>
      </c>
      <c r="R406" s="21" t="s">
        <v>48</v>
      </c>
      <c r="S406" s="62"/>
      <c r="T406" s="78"/>
      <c r="U406" s="62"/>
      <c r="V406" s="62"/>
      <c r="W406" s="62"/>
      <c r="X406" s="81"/>
      <c r="Y406" s="80"/>
      <c r="Z406" s="79"/>
    </row>
    <row r="407" spans="2:26" ht="15" hidden="1" customHeight="1" outlineLevel="1">
      <c r="B407" s="19" t="s">
        <v>49</v>
      </c>
      <c r="C407" s="28">
        <v>1615</v>
      </c>
      <c r="D407" s="21" t="s">
        <v>50</v>
      </c>
      <c r="E407" s="22"/>
      <c r="F407" s="22"/>
      <c r="G407" s="50"/>
      <c r="H407" s="23"/>
      <c r="I407" s="27"/>
      <c r="J407" s="22"/>
      <c r="K407" s="22"/>
      <c r="L407" s="50"/>
      <c r="M407" s="23"/>
      <c r="N407" s="25"/>
      <c r="P407" s="59" t="s">
        <v>49</v>
      </c>
      <c r="Q407" s="28">
        <v>1615</v>
      </c>
      <c r="R407" s="21" t="s">
        <v>50</v>
      </c>
      <c r="S407" s="62"/>
      <c r="T407" s="78"/>
      <c r="U407" s="62"/>
      <c r="V407" s="62"/>
      <c r="W407" s="62"/>
      <c r="X407" s="81"/>
      <c r="Y407" s="80"/>
      <c r="Z407" s="79"/>
    </row>
    <row r="408" spans="2:26" ht="15" hidden="1" customHeight="1" outlineLevel="1">
      <c r="B408" s="19">
        <v>1</v>
      </c>
      <c r="C408" s="28">
        <v>1620</v>
      </c>
      <c r="D408" s="21" t="s">
        <v>51</v>
      </c>
      <c r="E408" s="22"/>
      <c r="F408" s="22"/>
      <c r="G408" s="50"/>
      <c r="H408" s="23"/>
      <c r="I408" s="27"/>
      <c r="J408" s="22"/>
      <c r="K408" s="22"/>
      <c r="L408" s="50"/>
      <c r="M408" s="23"/>
      <c r="N408" s="25"/>
      <c r="P408" s="59">
        <v>1</v>
      </c>
      <c r="Q408" s="28">
        <v>1620</v>
      </c>
      <c r="R408" s="21" t="s">
        <v>51</v>
      </c>
      <c r="S408" s="62"/>
      <c r="T408" s="78"/>
      <c r="U408" s="62"/>
      <c r="V408" s="62"/>
      <c r="W408" s="62"/>
      <c r="X408" s="81"/>
      <c r="Y408" s="80"/>
      <c r="Z408" s="79"/>
    </row>
    <row r="409" spans="2:26" ht="14.25" collapsed="1">
      <c r="B409" s="59" t="s">
        <v>49</v>
      </c>
      <c r="C409" s="20">
        <v>1705</v>
      </c>
      <c r="D409" s="21" t="s">
        <v>50</v>
      </c>
      <c r="E409" s="22"/>
      <c r="F409" s="22"/>
      <c r="G409" s="50"/>
      <c r="H409" s="23"/>
      <c r="I409" s="27"/>
      <c r="J409" s="22"/>
      <c r="K409" s="22"/>
      <c r="L409" s="50"/>
      <c r="M409" s="23"/>
      <c r="N409" s="25"/>
      <c r="P409" s="59" t="s">
        <v>49</v>
      </c>
      <c r="Q409" s="20">
        <v>1705</v>
      </c>
      <c r="R409" s="21" t="s">
        <v>50</v>
      </c>
      <c r="S409" s="69"/>
      <c r="T409" s="83"/>
      <c r="U409" s="69"/>
      <c r="V409" s="69"/>
      <c r="W409" s="69"/>
      <c r="X409" s="84"/>
      <c r="Y409" s="85"/>
      <c r="Z409" s="86"/>
    </row>
    <row r="410" spans="2:26">
      <c r="B410" s="59">
        <v>14.1</v>
      </c>
      <c r="C410" s="28">
        <v>1706</v>
      </c>
      <c r="D410" s="21" t="s">
        <v>52</v>
      </c>
      <c r="E410" s="48">
        <f>H333</f>
        <v>2172019.2825166634</v>
      </c>
      <c r="F410" s="48"/>
      <c r="G410" s="51"/>
      <c r="H410" s="49">
        <f t="shared" ref="H410" si="64">E410+F410+G410</f>
        <v>2172019.2825166634</v>
      </c>
      <c r="I410" s="27"/>
      <c r="J410" s="48">
        <f>M333</f>
        <v>103170.91591954153</v>
      </c>
      <c r="K410" s="48">
        <f>Z410</f>
        <v>21720.192825166636</v>
      </c>
      <c r="L410" s="51"/>
      <c r="M410" s="49">
        <f t="shared" ref="M410" si="65">J410+K410-L410</f>
        <v>124891.10874470817</v>
      </c>
      <c r="N410" s="25">
        <f t="shared" ref="N410" si="66">H410-M410</f>
        <v>2047128.1737719553</v>
      </c>
      <c r="P410" s="59">
        <v>14.1</v>
      </c>
      <c r="Q410" s="28">
        <v>1706</v>
      </c>
      <c r="R410" s="21" t="s">
        <v>52</v>
      </c>
      <c r="S410" s="69">
        <f>E410</f>
        <v>2172019.2825166634</v>
      </c>
      <c r="T410" s="83"/>
      <c r="U410" s="69">
        <f t="shared" ref="U410" si="67">S410-T410</f>
        <v>2172019.2825166634</v>
      </c>
      <c r="V410" s="69"/>
      <c r="W410" s="69">
        <f t="shared" ref="W410" si="68">U410+(V410/2)</f>
        <v>2172019.2825166634</v>
      </c>
      <c r="X410" s="84">
        <v>100</v>
      </c>
      <c r="Y410" s="85">
        <f t="shared" ref="Y410:Y414" si="69">1/X410</f>
        <v>0.01</v>
      </c>
      <c r="Z410" s="69">
        <f>W410*Y410</f>
        <v>21720.192825166636</v>
      </c>
    </row>
    <row r="411" spans="2:26">
      <c r="B411" s="59">
        <v>1</v>
      </c>
      <c r="C411" s="20">
        <v>1708</v>
      </c>
      <c r="D411" s="21" t="s">
        <v>51</v>
      </c>
      <c r="E411" s="48"/>
      <c r="F411" s="48"/>
      <c r="G411" s="51"/>
      <c r="H411" s="49"/>
      <c r="I411" s="27"/>
      <c r="J411" s="48"/>
      <c r="K411" s="48"/>
      <c r="L411" s="51"/>
      <c r="M411" s="49"/>
      <c r="N411" s="25"/>
      <c r="P411" s="59">
        <v>1</v>
      </c>
      <c r="Q411" s="20">
        <v>1708</v>
      </c>
      <c r="R411" s="21" t="s">
        <v>51</v>
      </c>
      <c r="S411" s="69"/>
      <c r="T411" s="83"/>
      <c r="U411" s="69"/>
      <c r="V411" s="69"/>
      <c r="W411" s="69"/>
      <c r="X411" s="84"/>
      <c r="Y411" s="85"/>
      <c r="Z411" s="86"/>
    </row>
    <row r="412" spans="2:26" ht="15" customHeight="1">
      <c r="B412" s="59">
        <v>47</v>
      </c>
      <c r="C412" s="20">
        <v>1715</v>
      </c>
      <c r="D412" s="21" t="s">
        <v>53</v>
      </c>
      <c r="E412" s="48"/>
      <c r="F412" s="48"/>
      <c r="G412" s="51"/>
      <c r="H412" s="49"/>
      <c r="I412" s="27"/>
      <c r="J412" s="48"/>
      <c r="K412" s="48"/>
      <c r="L412" s="51"/>
      <c r="M412" s="49"/>
      <c r="N412" s="25"/>
      <c r="P412" s="59">
        <v>47</v>
      </c>
      <c r="Q412" s="20">
        <v>1715</v>
      </c>
      <c r="R412" s="21" t="s">
        <v>53</v>
      </c>
      <c r="S412" s="69"/>
      <c r="T412" s="83"/>
      <c r="U412" s="69"/>
      <c r="V412" s="69"/>
      <c r="W412" s="69"/>
      <c r="X412" s="84"/>
      <c r="Y412" s="85"/>
      <c r="Z412" s="86"/>
    </row>
    <row r="413" spans="2:26">
      <c r="B413" s="59">
        <v>47</v>
      </c>
      <c r="C413" s="20">
        <v>1720</v>
      </c>
      <c r="D413" s="21" t="s">
        <v>54</v>
      </c>
      <c r="E413" s="48">
        <f>H336</f>
        <v>36377876.078774318</v>
      </c>
      <c r="F413" s="48"/>
      <c r="G413" s="51"/>
      <c r="H413" s="49">
        <f t="shared" ref="H413:H414" si="70">E413+F413+G413</f>
        <v>36377876.078774318</v>
      </c>
      <c r="I413" s="27"/>
      <c r="J413" s="48">
        <f>M336</f>
        <v>1919943.459713089</v>
      </c>
      <c r="K413" s="48">
        <f>Z413</f>
        <v>404198.62309749244</v>
      </c>
      <c r="L413" s="51"/>
      <c r="M413" s="49">
        <f t="shared" ref="M413:M414" si="71">J413+K413-L413</f>
        <v>2324142.0828105817</v>
      </c>
      <c r="N413" s="25">
        <f t="shared" ref="N413:N414" si="72">H413-M413</f>
        <v>34053733.995963737</v>
      </c>
      <c r="P413" s="59">
        <v>47</v>
      </c>
      <c r="Q413" s="20">
        <v>1720</v>
      </c>
      <c r="R413" s="21" t="s">
        <v>54</v>
      </c>
      <c r="S413" s="69">
        <f>E413</f>
        <v>36377876.078774318</v>
      </c>
      <c r="T413" s="83"/>
      <c r="U413" s="69">
        <f t="shared" ref="U413:U414" si="73">S413-T413</f>
        <v>36377876.078774318</v>
      </c>
      <c r="V413" s="69"/>
      <c r="W413" s="69">
        <f t="shared" ref="W413:W414" si="74">U413+(V413/2)</f>
        <v>36377876.078774318</v>
      </c>
      <c r="X413" s="84">
        <v>90</v>
      </c>
      <c r="Y413" s="85">
        <f t="shared" si="69"/>
        <v>1.1111111111111112E-2</v>
      </c>
      <c r="Z413" s="69">
        <f>W413*Y413</f>
        <v>404198.62309749244</v>
      </c>
    </row>
    <row r="414" spans="2:26">
      <c r="B414" s="59">
        <v>47</v>
      </c>
      <c r="C414" s="20">
        <v>1730</v>
      </c>
      <c r="D414" s="21" t="s">
        <v>55</v>
      </c>
      <c r="E414" s="48">
        <f>H337</f>
        <v>10137241.298709022</v>
      </c>
      <c r="F414" s="48"/>
      <c r="G414" s="51"/>
      <c r="H414" s="49">
        <f t="shared" si="70"/>
        <v>10137241.298709022</v>
      </c>
      <c r="I414" s="27"/>
      <c r="J414" s="48">
        <f>M337</f>
        <v>740914.57054842904</v>
      </c>
      <c r="K414" s="48">
        <f>Z414</f>
        <v>155982.01485230084</v>
      </c>
      <c r="L414" s="51"/>
      <c r="M414" s="49">
        <f t="shared" si="71"/>
        <v>896896.58540072991</v>
      </c>
      <c r="N414" s="25">
        <f t="shared" si="72"/>
        <v>9240344.7133082915</v>
      </c>
      <c r="P414" s="59">
        <v>47</v>
      </c>
      <c r="Q414" s="20">
        <v>1730</v>
      </c>
      <c r="R414" s="21" t="s">
        <v>55</v>
      </c>
      <c r="S414" s="69">
        <f>E414</f>
        <v>10137241.298709022</v>
      </c>
      <c r="T414" s="83"/>
      <c r="U414" s="69">
        <f t="shared" si="73"/>
        <v>10137241.298709022</v>
      </c>
      <c r="V414" s="69">
        <f>F414</f>
        <v>0</v>
      </c>
      <c r="W414" s="69">
        <f t="shared" si="74"/>
        <v>10137241.298709022</v>
      </c>
      <c r="X414" s="84">
        <v>64.989808653952579</v>
      </c>
      <c r="Y414" s="85">
        <f t="shared" si="69"/>
        <v>1.5387027915786632E-2</v>
      </c>
      <c r="Z414" s="69">
        <f>W414*Y414</f>
        <v>155982.01485230084</v>
      </c>
    </row>
    <row r="415" spans="2:26" ht="15" customHeight="1">
      <c r="B415" s="59">
        <v>47</v>
      </c>
      <c r="C415" s="20">
        <v>1735</v>
      </c>
      <c r="D415" s="21" t="s">
        <v>56</v>
      </c>
      <c r="E415" s="22"/>
      <c r="F415" s="22"/>
      <c r="G415" s="50"/>
      <c r="H415" s="23"/>
      <c r="I415" s="27"/>
      <c r="J415" s="22"/>
      <c r="K415" s="22"/>
      <c r="L415" s="50"/>
      <c r="M415" s="23"/>
      <c r="N415" s="25"/>
      <c r="P415" s="59">
        <v>47</v>
      </c>
      <c r="Q415" s="20">
        <v>1735</v>
      </c>
      <c r="R415" s="21" t="s">
        <v>56</v>
      </c>
      <c r="S415" s="69"/>
      <c r="T415" s="83"/>
      <c r="U415" s="69"/>
      <c r="V415" s="69"/>
      <c r="W415" s="69"/>
      <c r="X415" s="84"/>
      <c r="Y415" s="85"/>
      <c r="Z415" s="86"/>
    </row>
    <row r="416" spans="2:26" ht="15" customHeight="1">
      <c r="B416" s="59">
        <v>47</v>
      </c>
      <c r="C416" s="20">
        <v>1740</v>
      </c>
      <c r="D416" s="21" t="s">
        <v>57</v>
      </c>
      <c r="E416" s="22"/>
      <c r="F416" s="22"/>
      <c r="G416" s="50"/>
      <c r="H416" s="23"/>
      <c r="I416" s="27"/>
      <c r="J416" s="22"/>
      <c r="K416" s="22"/>
      <c r="L416" s="50"/>
      <c r="M416" s="23"/>
      <c r="N416" s="25"/>
      <c r="P416" s="59">
        <v>47</v>
      </c>
      <c r="Q416" s="20">
        <v>1740</v>
      </c>
      <c r="R416" s="21" t="s">
        <v>57</v>
      </c>
      <c r="S416" s="69"/>
      <c r="T416" s="83"/>
      <c r="U416" s="69"/>
      <c r="V416" s="69"/>
      <c r="W416" s="69"/>
      <c r="X416" s="84"/>
      <c r="Y416" s="85"/>
      <c r="Z416" s="86"/>
    </row>
    <row r="417" spans="2:26" ht="14.25">
      <c r="B417" s="59">
        <v>17</v>
      </c>
      <c r="C417" s="20">
        <v>1745</v>
      </c>
      <c r="D417" s="21" t="s">
        <v>58</v>
      </c>
      <c r="E417" s="22"/>
      <c r="F417" s="22"/>
      <c r="G417" s="50"/>
      <c r="H417" s="23"/>
      <c r="I417" s="27"/>
      <c r="J417" s="22"/>
      <c r="K417" s="22"/>
      <c r="L417" s="50"/>
      <c r="M417" s="23"/>
      <c r="N417" s="25"/>
      <c r="P417" s="59">
        <v>17</v>
      </c>
      <c r="Q417" s="20">
        <v>1745</v>
      </c>
      <c r="R417" s="21" t="s">
        <v>58</v>
      </c>
      <c r="S417" s="69"/>
      <c r="T417" s="83"/>
      <c r="U417" s="69"/>
      <c r="V417" s="69"/>
      <c r="W417" s="69"/>
      <c r="X417" s="84"/>
      <c r="Y417" s="85"/>
      <c r="Z417" s="86"/>
    </row>
    <row r="418" spans="2:26" ht="15" hidden="1" customHeight="1" outlineLevel="1">
      <c r="B418" s="19">
        <v>47</v>
      </c>
      <c r="C418" s="20">
        <v>1830</v>
      </c>
      <c r="D418" s="21" t="s">
        <v>59</v>
      </c>
      <c r="E418" s="22"/>
      <c r="F418" s="22"/>
      <c r="G418" s="50"/>
      <c r="H418" s="23"/>
      <c r="I418" s="27"/>
      <c r="J418" s="22"/>
      <c r="K418" s="22"/>
      <c r="L418" s="50"/>
      <c r="M418" s="23"/>
      <c r="N418" s="25"/>
      <c r="P418" s="59">
        <v>47</v>
      </c>
      <c r="Q418" s="20">
        <v>1830</v>
      </c>
      <c r="R418" s="21" t="s">
        <v>59</v>
      </c>
      <c r="S418" s="62"/>
      <c r="T418" s="78"/>
      <c r="U418" s="62"/>
      <c r="V418" s="62"/>
      <c r="W418" s="62"/>
      <c r="X418" s="81"/>
      <c r="Y418" s="80"/>
      <c r="Z418" s="79"/>
    </row>
    <row r="419" spans="2:26" ht="14.1" hidden="1" customHeight="1" outlineLevel="1">
      <c r="B419" s="19">
        <v>47</v>
      </c>
      <c r="C419" s="20">
        <v>1835</v>
      </c>
      <c r="D419" s="21" t="s">
        <v>60</v>
      </c>
      <c r="E419" s="22"/>
      <c r="F419" s="22"/>
      <c r="G419" s="50"/>
      <c r="H419" s="23"/>
      <c r="I419" s="27"/>
      <c r="J419" s="22"/>
      <c r="K419" s="22"/>
      <c r="L419" s="50"/>
      <c r="M419" s="23"/>
      <c r="N419" s="25"/>
      <c r="P419" s="59">
        <v>47</v>
      </c>
      <c r="Q419" s="20">
        <v>1835</v>
      </c>
      <c r="R419" s="21" t="s">
        <v>60</v>
      </c>
      <c r="S419" s="62"/>
      <c r="T419" s="78"/>
      <c r="U419" s="62"/>
      <c r="V419" s="62"/>
      <c r="W419" s="62"/>
      <c r="X419" s="81"/>
      <c r="Y419" s="80"/>
      <c r="Z419" s="79"/>
    </row>
    <row r="420" spans="2:26" ht="15" hidden="1" customHeight="1" outlineLevel="1">
      <c r="B420" s="19" t="s">
        <v>49</v>
      </c>
      <c r="C420" s="20">
        <v>1905</v>
      </c>
      <c r="D420" s="21" t="s">
        <v>50</v>
      </c>
      <c r="E420" s="22"/>
      <c r="F420" s="22"/>
      <c r="G420" s="50"/>
      <c r="H420" s="23"/>
      <c r="I420" s="27"/>
      <c r="J420" s="22"/>
      <c r="K420" s="22"/>
      <c r="L420" s="50"/>
      <c r="M420" s="23"/>
      <c r="N420" s="25"/>
      <c r="P420" s="59" t="s">
        <v>49</v>
      </c>
      <c r="Q420" s="20">
        <v>1905</v>
      </c>
      <c r="R420" s="21" t="s">
        <v>50</v>
      </c>
      <c r="S420" s="62"/>
      <c r="T420" s="78"/>
      <c r="U420" s="62"/>
      <c r="V420" s="62"/>
      <c r="W420" s="62"/>
      <c r="X420" s="81"/>
      <c r="Y420" s="80"/>
      <c r="Z420" s="79"/>
    </row>
    <row r="421" spans="2:26" ht="15" hidden="1" customHeight="1" outlineLevel="1">
      <c r="B421" s="19">
        <v>47</v>
      </c>
      <c r="C421" s="20">
        <v>1908</v>
      </c>
      <c r="D421" s="21" t="s">
        <v>61</v>
      </c>
      <c r="E421" s="22"/>
      <c r="F421" s="22"/>
      <c r="G421" s="50"/>
      <c r="H421" s="23"/>
      <c r="I421" s="27"/>
      <c r="J421" s="22"/>
      <c r="K421" s="22"/>
      <c r="L421" s="50"/>
      <c r="M421" s="23"/>
      <c r="N421" s="25"/>
      <c r="P421" s="59">
        <v>47</v>
      </c>
      <c r="Q421" s="20">
        <v>1908</v>
      </c>
      <c r="R421" s="21" t="s">
        <v>61</v>
      </c>
      <c r="S421" s="62"/>
      <c r="T421" s="78"/>
      <c r="U421" s="62"/>
      <c r="V421" s="62"/>
      <c r="W421" s="62"/>
      <c r="X421" s="81"/>
      <c r="Y421" s="80"/>
      <c r="Z421" s="79"/>
    </row>
    <row r="422" spans="2:26" ht="15" hidden="1" customHeight="1" outlineLevel="1">
      <c r="B422" s="19">
        <v>13</v>
      </c>
      <c r="C422" s="20">
        <v>1910</v>
      </c>
      <c r="D422" s="21" t="s">
        <v>62</v>
      </c>
      <c r="E422" s="22"/>
      <c r="F422" s="22"/>
      <c r="G422" s="50"/>
      <c r="H422" s="23"/>
      <c r="I422" s="27"/>
      <c r="J422" s="22"/>
      <c r="K422" s="22"/>
      <c r="L422" s="50"/>
      <c r="M422" s="23"/>
      <c r="N422" s="25"/>
      <c r="P422" s="59">
        <v>13</v>
      </c>
      <c r="Q422" s="20">
        <v>1910</v>
      </c>
      <c r="R422" s="21" t="s">
        <v>62</v>
      </c>
      <c r="S422" s="62"/>
      <c r="T422" s="78"/>
      <c r="U422" s="62"/>
      <c r="V422" s="62"/>
      <c r="W422" s="62"/>
      <c r="X422" s="81"/>
      <c r="Y422" s="80"/>
      <c r="Z422" s="79"/>
    </row>
    <row r="423" spans="2:26" ht="15" hidden="1" customHeight="1" outlineLevel="1">
      <c r="B423" s="19">
        <v>8</v>
      </c>
      <c r="C423" s="20">
        <v>1915</v>
      </c>
      <c r="D423" s="21" t="s">
        <v>63</v>
      </c>
      <c r="E423" s="22"/>
      <c r="F423" s="22"/>
      <c r="G423" s="50"/>
      <c r="H423" s="23"/>
      <c r="I423" s="27"/>
      <c r="J423" s="22"/>
      <c r="K423" s="22"/>
      <c r="L423" s="50"/>
      <c r="M423" s="23"/>
      <c r="N423" s="25"/>
      <c r="P423" s="59">
        <v>8</v>
      </c>
      <c r="Q423" s="20">
        <v>1915</v>
      </c>
      <c r="R423" s="21" t="s">
        <v>63</v>
      </c>
      <c r="S423" s="62"/>
      <c r="T423" s="78"/>
      <c r="U423" s="62"/>
      <c r="V423" s="62"/>
      <c r="W423" s="62"/>
      <c r="X423" s="81"/>
      <c r="Y423" s="80"/>
      <c r="Z423" s="79"/>
    </row>
    <row r="424" spans="2:26" ht="15" hidden="1" customHeight="1" outlineLevel="1">
      <c r="B424" s="19">
        <v>10</v>
      </c>
      <c r="C424" s="20">
        <v>1920</v>
      </c>
      <c r="D424" s="21" t="s">
        <v>64</v>
      </c>
      <c r="E424" s="22"/>
      <c r="F424" s="22"/>
      <c r="G424" s="50"/>
      <c r="H424" s="23"/>
      <c r="I424" s="27"/>
      <c r="J424" s="22"/>
      <c r="K424" s="22"/>
      <c r="L424" s="50"/>
      <c r="M424" s="23"/>
      <c r="N424" s="25"/>
      <c r="P424" s="59">
        <v>10</v>
      </c>
      <c r="Q424" s="20">
        <v>1920</v>
      </c>
      <c r="R424" s="21" t="s">
        <v>64</v>
      </c>
      <c r="S424" s="62"/>
      <c r="T424" s="78"/>
      <c r="U424" s="62"/>
      <c r="V424" s="62"/>
      <c r="W424" s="62"/>
      <c r="X424" s="81"/>
      <c r="Y424" s="80"/>
      <c r="Z424" s="79"/>
    </row>
    <row r="425" spans="2:26" ht="15" hidden="1" customHeight="1" outlineLevel="1">
      <c r="B425" s="19">
        <v>50</v>
      </c>
      <c r="C425" s="28">
        <v>1925</v>
      </c>
      <c r="D425" s="21" t="s">
        <v>65</v>
      </c>
      <c r="E425" s="22"/>
      <c r="F425" s="22"/>
      <c r="G425" s="50"/>
      <c r="H425" s="23"/>
      <c r="I425" s="27"/>
      <c r="J425" s="22"/>
      <c r="K425" s="22"/>
      <c r="L425" s="50"/>
      <c r="M425" s="23"/>
      <c r="N425" s="25"/>
      <c r="P425" s="59">
        <v>50</v>
      </c>
      <c r="Q425" s="28">
        <v>1925</v>
      </c>
      <c r="R425" s="21" t="s">
        <v>65</v>
      </c>
      <c r="S425" s="62"/>
      <c r="T425" s="78"/>
      <c r="U425" s="62"/>
      <c r="V425" s="62"/>
      <c r="W425" s="62"/>
      <c r="X425" s="81"/>
      <c r="Y425" s="80"/>
      <c r="Z425" s="79"/>
    </row>
    <row r="426" spans="2:26" ht="15" hidden="1" customHeight="1" outlineLevel="1">
      <c r="B426" s="19">
        <v>10</v>
      </c>
      <c r="C426" s="20">
        <v>1930</v>
      </c>
      <c r="D426" s="21" t="s">
        <v>66</v>
      </c>
      <c r="E426" s="22"/>
      <c r="F426" s="22"/>
      <c r="G426" s="50"/>
      <c r="H426" s="23"/>
      <c r="I426" s="27"/>
      <c r="J426" s="22"/>
      <c r="K426" s="22"/>
      <c r="L426" s="50"/>
      <c r="M426" s="23"/>
      <c r="N426" s="25"/>
      <c r="P426" s="59">
        <v>10</v>
      </c>
      <c r="Q426" s="20">
        <v>1930</v>
      </c>
      <c r="R426" s="21" t="s">
        <v>66</v>
      </c>
      <c r="S426" s="62"/>
      <c r="T426" s="78"/>
      <c r="U426" s="62"/>
      <c r="V426" s="62"/>
      <c r="W426" s="62"/>
      <c r="X426" s="81"/>
      <c r="Y426" s="80"/>
      <c r="Z426" s="79"/>
    </row>
    <row r="427" spans="2:26" ht="15" hidden="1" customHeight="1" outlineLevel="1">
      <c r="B427" s="19">
        <v>8</v>
      </c>
      <c r="C427" s="20">
        <v>1935</v>
      </c>
      <c r="D427" s="21" t="s">
        <v>67</v>
      </c>
      <c r="E427" s="22"/>
      <c r="F427" s="22"/>
      <c r="G427" s="50"/>
      <c r="H427" s="23"/>
      <c r="I427" s="27"/>
      <c r="J427" s="22"/>
      <c r="K427" s="22"/>
      <c r="L427" s="50"/>
      <c r="M427" s="23"/>
      <c r="N427" s="25"/>
      <c r="P427" s="59">
        <v>8</v>
      </c>
      <c r="Q427" s="20">
        <v>1935</v>
      </c>
      <c r="R427" s="21" t="s">
        <v>67</v>
      </c>
      <c r="S427" s="62"/>
      <c r="T427" s="78"/>
      <c r="U427" s="62"/>
      <c r="V427" s="62"/>
      <c r="W427" s="62"/>
      <c r="X427" s="81"/>
      <c r="Y427" s="80"/>
      <c r="Z427" s="79"/>
    </row>
    <row r="428" spans="2:26" ht="15" hidden="1" customHeight="1" outlineLevel="1">
      <c r="B428" s="19">
        <v>8</v>
      </c>
      <c r="C428" s="20">
        <v>1940</v>
      </c>
      <c r="D428" s="21" t="s">
        <v>68</v>
      </c>
      <c r="E428" s="22"/>
      <c r="F428" s="22"/>
      <c r="G428" s="50"/>
      <c r="H428" s="23"/>
      <c r="I428" s="27"/>
      <c r="J428" s="22"/>
      <c r="K428" s="22"/>
      <c r="L428" s="50"/>
      <c r="M428" s="23"/>
      <c r="N428" s="25"/>
      <c r="P428" s="59">
        <v>8</v>
      </c>
      <c r="Q428" s="20">
        <v>1940</v>
      </c>
      <c r="R428" s="21" t="s">
        <v>68</v>
      </c>
      <c r="S428" s="62"/>
      <c r="T428" s="78"/>
      <c r="U428" s="62"/>
      <c r="V428" s="62"/>
      <c r="W428" s="62"/>
      <c r="X428" s="81"/>
      <c r="Y428" s="80"/>
      <c r="Z428" s="79"/>
    </row>
    <row r="429" spans="2:26" ht="15" hidden="1" customHeight="1" outlineLevel="1">
      <c r="B429" s="19">
        <v>8</v>
      </c>
      <c r="C429" s="20">
        <v>1945</v>
      </c>
      <c r="D429" s="21" t="s">
        <v>69</v>
      </c>
      <c r="E429" s="22"/>
      <c r="F429" s="22"/>
      <c r="G429" s="50"/>
      <c r="H429" s="23"/>
      <c r="I429" s="27"/>
      <c r="J429" s="22"/>
      <c r="K429" s="22"/>
      <c r="L429" s="50"/>
      <c r="M429" s="23"/>
      <c r="N429" s="25"/>
      <c r="P429" s="59">
        <v>8</v>
      </c>
      <c r="Q429" s="20">
        <v>1945</v>
      </c>
      <c r="R429" s="21" t="s">
        <v>69</v>
      </c>
      <c r="S429" s="62"/>
      <c r="T429" s="78"/>
      <c r="U429" s="62"/>
      <c r="V429" s="62"/>
      <c r="W429" s="62"/>
      <c r="X429" s="81"/>
      <c r="Y429" s="80"/>
      <c r="Z429" s="79"/>
    </row>
    <row r="430" spans="2:26" ht="15" hidden="1" customHeight="1" outlineLevel="1">
      <c r="B430" s="19">
        <v>8</v>
      </c>
      <c r="C430" s="20">
        <v>1950</v>
      </c>
      <c r="D430" s="21" t="s">
        <v>70</v>
      </c>
      <c r="E430" s="22"/>
      <c r="F430" s="22"/>
      <c r="G430" s="50"/>
      <c r="H430" s="23"/>
      <c r="I430" s="27"/>
      <c r="J430" s="22"/>
      <c r="K430" s="22"/>
      <c r="L430" s="50"/>
      <c r="M430" s="23"/>
      <c r="N430" s="25"/>
      <c r="P430" s="59">
        <v>8</v>
      </c>
      <c r="Q430" s="20">
        <v>1950</v>
      </c>
      <c r="R430" s="21" t="s">
        <v>70</v>
      </c>
      <c r="S430" s="62"/>
      <c r="T430" s="78"/>
      <c r="U430" s="62"/>
      <c r="V430" s="62"/>
      <c r="W430" s="62"/>
      <c r="X430" s="81"/>
      <c r="Y430" s="80"/>
      <c r="Z430" s="79"/>
    </row>
    <row r="431" spans="2:26" ht="15" hidden="1" customHeight="1" outlineLevel="1">
      <c r="B431" s="19">
        <v>8</v>
      </c>
      <c r="C431" s="20">
        <v>1955</v>
      </c>
      <c r="D431" s="21" t="s">
        <v>71</v>
      </c>
      <c r="E431" s="22"/>
      <c r="F431" s="22"/>
      <c r="G431" s="50"/>
      <c r="H431" s="23"/>
      <c r="I431" s="27"/>
      <c r="J431" s="22"/>
      <c r="K431" s="22"/>
      <c r="L431" s="50"/>
      <c r="M431" s="23"/>
      <c r="N431" s="25"/>
      <c r="P431" s="59">
        <v>8</v>
      </c>
      <c r="Q431" s="20">
        <v>1955</v>
      </c>
      <c r="R431" s="21" t="s">
        <v>71</v>
      </c>
      <c r="S431" s="62"/>
      <c r="T431" s="78"/>
      <c r="U431" s="62"/>
      <c r="V431" s="62"/>
      <c r="W431" s="62"/>
      <c r="X431" s="81"/>
      <c r="Y431" s="80"/>
      <c r="Z431" s="79"/>
    </row>
    <row r="432" spans="2:26" ht="14.1" hidden="1" customHeight="1" outlineLevel="1">
      <c r="B432" s="19">
        <v>8</v>
      </c>
      <c r="C432" s="20">
        <v>1960</v>
      </c>
      <c r="D432" s="21" t="s">
        <v>72</v>
      </c>
      <c r="E432" s="22"/>
      <c r="F432" s="22"/>
      <c r="G432" s="50"/>
      <c r="H432" s="23"/>
      <c r="I432" s="27"/>
      <c r="J432" s="22"/>
      <c r="K432" s="22"/>
      <c r="L432" s="50"/>
      <c r="M432" s="23"/>
      <c r="N432" s="25"/>
      <c r="P432" s="59">
        <v>8</v>
      </c>
      <c r="Q432" s="20">
        <v>1960</v>
      </c>
      <c r="R432" s="21" t="s">
        <v>72</v>
      </c>
      <c r="S432" s="62"/>
      <c r="T432" s="78"/>
      <c r="U432" s="62"/>
      <c r="V432" s="62"/>
      <c r="W432" s="62"/>
      <c r="X432" s="81"/>
      <c r="Y432" s="80"/>
      <c r="Z432" s="79"/>
    </row>
    <row r="433" spans="2:26" ht="25.5" hidden="1" customHeight="1" outlineLevel="1">
      <c r="B433" s="30">
        <v>47</v>
      </c>
      <c r="C433" s="20">
        <v>1970</v>
      </c>
      <c r="D433" s="21" t="s">
        <v>73</v>
      </c>
      <c r="E433" s="22"/>
      <c r="F433" s="22"/>
      <c r="G433" s="50"/>
      <c r="H433" s="23"/>
      <c r="I433" s="27"/>
      <c r="J433" s="22"/>
      <c r="K433" s="22"/>
      <c r="L433" s="50"/>
      <c r="M433" s="23"/>
      <c r="N433" s="25"/>
      <c r="P433" s="72">
        <v>47</v>
      </c>
      <c r="Q433" s="20">
        <v>1970</v>
      </c>
      <c r="R433" s="21" t="s">
        <v>73</v>
      </c>
      <c r="S433" s="62"/>
      <c r="T433" s="78"/>
      <c r="U433" s="62"/>
      <c r="V433" s="62"/>
      <c r="W433" s="62"/>
      <c r="X433" s="81"/>
      <c r="Y433" s="80"/>
      <c r="Z433" s="79"/>
    </row>
    <row r="434" spans="2:26" ht="25.5" hidden="1" customHeight="1" outlineLevel="1">
      <c r="B434" s="19">
        <v>47</v>
      </c>
      <c r="C434" s="20">
        <v>1975</v>
      </c>
      <c r="D434" s="21" t="s">
        <v>74</v>
      </c>
      <c r="E434" s="22"/>
      <c r="F434" s="22"/>
      <c r="G434" s="50"/>
      <c r="H434" s="23"/>
      <c r="I434" s="27"/>
      <c r="J434" s="22"/>
      <c r="K434" s="22"/>
      <c r="L434" s="50"/>
      <c r="M434" s="23"/>
      <c r="N434" s="25"/>
      <c r="P434" s="59">
        <v>47</v>
      </c>
      <c r="Q434" s="20">
        <v>1975</v>
      </c>
      <c r="R434" s="21" t="s">
        <v>74</v>
      </c>
      <c r="S434" s="62"/>
      <c r="T434" s="78"/>
      <c r="U434" s="62"/>
      <c r="V434" s="62"/>
      <c r="W434" s="62"/>
      <c r="X434" s="81"/>
      <c r="Y434" s="80"/>
      <c r="Z434" s="79"/>
    </row>
    <row r="435" spans="2:26" ht="15" hidden="1" customHeight="1" outlineLevel="1">
      <c r="B435" s="19">
        <v>47</v>
      </c>
      <c r="C435" s="20">
        <v>1980</v>
      </c>
      <c r="D435" s="21" t="s">
        <v>75</v>
      </c>
      <c r="E435" s="22"/>
      <c r="F435" s="22"/>
      <c r="G435" s="50"/>
      <c r="H435" s="23"/>
      <c r="I435" s="27"/>
      <c r="J435" s="22"/>
      <c r="K435" s="22"/>
      <c r="L435" s="50"/>
      <c r="M435" s="23"/>
      <c r="N435" s="25"/>
      <c r="P435" s="59">
        <v>47</v>
      </c>
      <c r="Q435" s="20">
        <v>1980</v>
      </c>
      <c r="R435" s="21" t="s">
        <v>75</v>
      </c>
      <c r="S435" s="62"/>
      <c r="T435" s="78"/>
      <c r="U435" s="62"/>
      <c r="V435" s="62"/>
      <c r="W435" s="62"/>
      <c r="X435" s="81"/>
      <c r="Y435" s="80"/>
      <c r="Z435" s="79"/>
    </row>
    <row r="436" spans="2:26" ht="15" hidden="1" customHeight="1" outlineLevel="1">
      <c r="B436" s="19">
        <v>47</v>
      </c>
      <c r="C436" s="20">
        <v>1985</v>
      </c>
      <c r="D436" s="21" t="s">
        <v>76</v>
      </c>
      <c r="E436" s="22"/>
      <c r="F436" s="22"/>
      <c r="G436" s="50"/>
      <c r="H436" s="23"/>
      <c r="I436" s="27"/>
      <c r="J436" s="22"/>
      <c r="K436" s="22"/>
      <c r="L436" s="50"/>
      <c r="M436" s="23"/>
      <c r="N436" s="25"/>
      <c r="P436" s="59">
        <v>47</v>
      </c>
      <c r="Q436" s="20">
        <v>1985</v>
      </c>
      <c r="R436" s="21" t="s">
        <v>76</v>
      </c>
      <c r="S436" s="62"/>
      <c r="T436" s="78"/>
      <c r="U436" s="62"/>
      <c r="V436" s="62"/>
      <c r="W436" s="62"/>
      <c r="X436" s="81"/>
      <c r="Y436" s="80"/>
      <c r="Z436" s="79"/>
    </row>
    <row r="437" spans="2:26" ht="15" hidden="1" customHeight="1" outlineLevel="1">
      <c r="B437" s="30">
        <v>47</v>
      </c>
      <c r="C437" s="20">
        <v>1990</v>
      </c>
      <c r="D437" s="31" t="s">
        <v>77</v>
      </c>
      <c r="E437" s="22"/>
      <c r="F437" s="22"/>
      <c r="G437" s="50"/>
      <c r="H437" s="23"/>
      <c r="I437" s="27"/>
      <c r="J437" s="22"/>
      <c r="K437" s="22"/>
      <c r="L437" s="50"/>
      <c r="M437" s="23"/>
      <c r="N437" s="25"/>
      <c r="P437" s="72">
        <v>47</v>
      </c>
      <c r="Q437" s="20">
        <v>1990</v>
      </c>
      <c r="R437" s="31" t="s">
        <v>77</v>
      </c>
      <c r="S437" s="62"/>
      <c r="T437" s="78"/>
      <c r="U437" s="62"/>
      <c r="V437" s="62"/>
      <c r="W437" s="62"/>
      <c r="X437" s="81"/>
      <c r="Y437" s="80"/>
      <c r="Z437" s="79"/>
    </row>
    <row r="438" spans="2:26" ht="15" hidden="1" customHeight="1" outlineLevel="1">
      <c r="B438" s="19">
        <v>47</v>
      </c>
      <c r="C438" s="20">
        <v>1995</v>
      </c>
      <c r="D438" s="21" t="s">
        <v>78</v>
      </c>
      <c r="E438" s="22"/>
      <c r="F438" s="22"/>
      <c r="G438" s="50"/>
      <c r="H438" s="23"/>
      <c r="I438" s="27"/>
      <c r="J438" s="22"/>
      <c r="K438" s="22"/>
      <c r="L438" s="50"/>
      <c r="M438" s="23"/>
      <c r="N438" s="25"/>
      <c r="P438" s="59">
        <v>47</v>
      </c>
      <c r="Q438" s="20">
        <v>1995</v>
      </c>
      <c r="R438" s="21" t="s">
        <v>78</v>
      </c>
      <c r="S438" s="62"/>
      <c r="T438" s="78"/>
      <c r="U438" s="62"/>
      <c r="V438" s="62"/>
      <c r="W438" s="62"/>
      <c r="X438" s="81"/>
      <c r="Y438" s="80"/>
      <c r="Z438" s="79"/>
    </row>
    <row r="439" spans="2:26" ht="15" hidden="1" customHeight="1" outlineLevel="1">
      <c r="B439" s="19">
        <v>47</v>
      </c>
      <c r="C439" s="20">
        <v>2440</v>
      </c>
      <c r="D439" s="21" t="s">
        <v>79</v>
      </c>
      <c r="E439" s="22"/>
      <c r="F439" s="22"/>
      <c r="G439" s="50"/>
      <c r="H439" s="23"/>
      <c r="J439" s="22"/>
      <c r="K439" s="22"/>
      <c r="L439" s="50"/>
      <c r="M439" s="23"/>
      <c r="N439" s="25"/>
      <c r="P439" s="59">
        <v>47</v>
      </c>
      <c r="Q439" s="20">
        <v>2440</v>
      </c>
      <c r="R439" s="21" t="s">
        <v>79</v>
      </c>
      <c r="S439" s="62"/>
      <c r="T439" s="78"/>
      <c r="U439" s="62"/>
      <c r="V439" s="62"/>
      <c r="W439" s="62"/>
      <c r="X439" s="81"/>
      <c r="Y439" s="80"/>
      <c r="Z439" s="79"/>
    </row>
    <row r="440" spans="2:26" ht="15" collapsed="1">
      <c r="B440" s="32"/>
      <c r="C440" s="33"/>
      <c r="D440" s="34"/>
      <c r="E440" s="34"/>
      <c r="F440" s="34"/>
      <c r="G440" s="58"/>
      <c r="H440" s="23"/>
      <c r="J440" s="34"/>
      <c r="K440" s="22"/>
      <c r="L440" s="50"/>
      <c r="M440" s="23"/>
      <c r="N440" s="25"/>
      <c r="P440" s="32"/>
      <c r="Q440" s="33"/>
      <c r="R440" s="73" t="s">
        <v>80</v>
      </c>
      <c r="S440" s="36">
        <f>SUM(S402:S439)</f>
        <v>48687136.660000004</v>
      </c>
      <c r="T440" s="36">
        <f t="shared" ref="T440:W440" si="75">SUM(T402:T439)</f>
        <v>0</v>
      </c>
      <c r="U440" s="36">
        <f t="shared" si="75"/>
        <v>48687136.660000004</v>
      </c>
      <c r="V440" s="36">
        <f t="shared" si="75"/>
        <v>0</v>
      </c>
      <c r="W440" s="36">
        <f t="shared" si="75"/>
        <v>48687136.660000004</v>
      </c>
      <c r="X440" s="77"/>
      <c r="Y440" s="82"/>
      <c r="Z440" s="36">
        <f t="shared" ref="Z440" si="76">SUM(Z402:Z439)</f>
        <v>581900.83077495988</v>
      </c>
    </row>
    <row r="441" spans="2:26">
      <c r="B441" s="32"/>
      <c r="C441" s="33"/>
      <c r="D441" s="35" t="s">
        <v>81</v>
      </c>
      <c r="E441" s="36">
        <f>SUM(E402:E440)</f>
        <v>48687136.660000004</v>
      </c>
      <c r="F441" s="36">
        <f>SUM(F402:F440)</f>
        <v>0</v>
      </c>
      <c r="G441" s="36">
        <f>SUM(G402:G440)</f>
        <v>0</v>
      </c>
      <c r="H441" s="36">
        <f>SUM(H402:H440)</f>
        <v>48687136.660000004</v>
      </c>
      <c r="I441" s="35"/>
      <c r="J441" s="36">
        <f>SUM(J402:J440)</f>
        <v>2764028.9461810598</v>
      </c>
      <c r="K441" s="36">
        <f>SUM(K402:K440)</f>
        <v>581900.83077495988</v>
      </c>
      <c r="L441" s="36">
        <f>SUM(L402:L439)</f>
        <v>0</v>
      </c>
      <c r="M441" s="36">
        <f>SUM(M402:M440)</f>
        <v>3345929.7769560199</v>
      </c>
      <c r="N441" s="25">
        <f>SUM(N402:N440)</f>
        <v>45341206.883043982</v>
      </c>
    </row>
    <row r="442" spans="2:26" ht="38.25">
      <c r="B442" s="32"/>
      <c r="C442" s="33"/>
      <c r="D442" s="37" t="s">
        <v>82</v>
      </c>
      <c r="E442" s="25"/>
      <c r="F442" s="52"/>
      <c r="G442" s="52"/>
      <c r="H442" s="23"/>
      <c r="I442" s="26"/>
      <c r="J442" s="52"/>
      <c r="K442" s="52"/>
      <c r="L442" s="52"/>
      <c r="M442" s="23">
        <f>J442+K442+L442</f>
        <v>0</v>
      </c>
      <c r="N442" s="25">
        <f>H442-M442</f>
        <v>0</v>
      </c>
    </row>
    <row r="443" spans="2:26" ht="25.5">
      <c r="B443" s="32"/>
      <c r="C443" s="33"/>
      <c r="D443" s="38" t="s">
        <v>83</v>
      </c>
      <c r="E443" s="25"/>
      <c r="F443" s="52"/>
      <c r="G443" s="52"/>
      <c r="H443" s="23"/>
      <c r="I443" s="26"/>
      <c r="J443" s="52"/>
      <c r="K443" s="52"/>
      <c r="L443" s="52"/>
      <c r="M443" s="23">
        <f>J443+K443+L443</f>
        <v>0</v>
      </c>
      <c r="N443" s="25">
        <f>H443-M443</f>
        <v>0</v>
      </c>
    </row>
    <row r="444" spans="2:26">
      <c r="B444" s="32"/>
      <c r="C444" s="33"/>
      <c r="D444" s="35" t="s">
        <v>84</v>
      </c>
      <c r="E444" s="36">
        <f>SUM(E441:E443)</f>
        <v>48687136.660000004</v>
      </c>
      <c r="F444" s="36">
        <f t="shared" ref="F444:G444" si="77">SUM(F441:F443)</f>
        <v>0</v>
      </c>
      <c r="G444" s="36">
        <f t="shared" si="77"/>
        <v>0</v>
      </c>
      <c r="H444" s="36">
        <f>SUM(H441:H443)</f>
        <v>48687136.660000004</v>
      </c>
      <c r="I444" s="35"/>
      <c r="J444" s="36">
        <f>SUM(J441:J443)</f>
        <v>2764028.9461810598</v>
      </c>
      <c r="K444" s="36">
        <f t="shared" ref="K444:L444" si="78">SUM(K441:K443)</f>
        <v>581900.83077495988</v>
      </c>
      <c r="L444" s="36">
        <f t="shared" si="78"/>
        <v>0</v>
      </c>
      <c r="M444" s="36">
        <f>SUM(M441:M443)</f>
        <v>3345929.7769560199</v>
      </c>
      <c r="N444" s="25">
        <f>H444-M444</f>
        <v>45341206.883043982</v>
      </c>
    </row>
    <row r="445" spans="2:26" ht="14.25">
      <c r="B445" s="32"/>
      <c r="C445" s="33"/>
      <c r="D445" s="97" t="s">
        <v>85</v>
      </c>
      <c r="E445" s="98"/>
      <c r="F445" s="98"/>
      <c r="G445" s="98"/>
      <c r="H445" s="98"/>
      <c r="I445" s="98"/>
      <c r="J445" s="99"/>
      <c r="K445" s="52"/>
      <c r="L445" s="26"/>
      <c r="M445" s="39"/>
      <c r="N445" s="26"/>
    </row>
    <row r="446" spans="2:26" ht="14.25">
      <c r="B446" s="32"/>
      <c r="C446" s="33"/>
      <c r="D446" s="89" t="s">
        <v>80</v>
      </c>
      <c r="E446" s="90"/>
      <c r="F446" s="90"/>
      <c r="G446" s="90"/>
      <c r="H446" s="90"/>
      <c r="I446" s="90"/>
      <c r="J446" s="91"/>
      <c r="K446" s="35">
        <f>K444+K445</f>
        <v>581900.83077495988</v>
      </c>
      <c r="M446" s="39"/>
      <c r="N446" s="26"/>
    </row>
    <row r="448" spans="2:26">
      <c r="E448" s="40"/>
      <c r="J448" s="3" t="s">
        <v>86</v>
      </c>
    </row>
    <row r="449" spans="2:14" ht="14.25">
      <c r="B449" s="32">
        <v>10</v>
      </c>
      <c r="C449" s="33"/>
      <c r="D449" s="34" t="s">
        <v>87</v>
      </c>
      <c r="E449" s="29"/>
      <c r="J449" s="3" t="s">
        <v>87</v>
      </c>
      <c r="L449" s="56"/>
    </row>
    <row r="450" spans="2:14" ht="14.25">
      <c r="B450" s="32">
        <v>8</v>
      </c>
      <c r="C450" s="33"/>
      <c r="D450" s="34" t="s">
        <v>67</v>
      </c>
      <c r="E450" s="41"/>
      <c r="J450" s="3" t="s">
        <v>67</v>
      </c>
      <c r="L450" s="57"/>
    </row>
    <row r="451" spans="2:14" ht="14.25">
      <c r="J451" s="4" t="s">
        <v>88</v>
      </c>
      <c r="L451" s="42">
        <f>K446-L449-L450</f>
        <v>581900.83077495988</v>
      </c>
      <c r="M451" s="26"/>
    </row>
    <row r="453" spans="2:14">
      <c r="B453" s="43" t="s">
        <v>89</v>
      </c>
    </row>
    <row r="454" spans="2:14">
      <c r="E454" s="26"/>
      <c r="J454" s="26"/>
    </row>
    <row r="455" spans="2:14">
      <c r="B455" s="44">
        <v>1</v>
      </c>
      <c r="C455" s="87" t="s">
        <v>90</v>
      </c>
      <c r="D455" s="87"/>
      <c r="E455" s="87"/>
      <c r="F455" s="87"/>
      <c r="G455" s="87"/>
      <c r="H455" s="87"/>
      <c r="I455" s="87"/>
      <c r="J455" s="87"/>
      <c r="K455" s="87"/>
      <c r="L455" s="87"/>
      <c r="M455" s="87"/>
      <c r="N455" s="87"/>
    </row>
    <row r="456" spans="2:14">
      <c r="B456" s="44"/>
      <c r="C456" s="87"/>
      <c r="D456" s="87"/>
      <c r="E456" s="87"/>
      <c r="F456" s="87"/>
      <c r="G456" s="87"/>
      <c r="H456" s="87"/>
      <c r="I456" s="87"/>
      <c r="J456" s="87"/>
      <c r="K456" s="87"/>
      <c r="L456" s="87"/>
      <c r="M456" s="87"/>
      <c r="N456" s="87"/>
    </row>
    <row r="457" spans="2:14">
      <c r="B457" s="44"/>
      <c r="C457" s="45"/>
      <c r="D457" s="46"/>
      <c r="E457" s="46"/>
      <c r="F457" s="46"/>
      <c r="G457" s="46"/>
      <c r="H457" s="46"/>
      <c r="I457" s="46"/>
      <c r="J457" s="46"/>
      <c r="K457" s="46"/>
      <c r="L457" s="46"/>
      <c r="M457" s="46"/>
      <c r="N457" s="46"/>
    </row>
    <row r="458" spans="2:14">
      <c r="B458" s="44">
        <v>2</v>
      </c>
      <c r="C458" s="87" t="s">
        <v>91</v>
      </c>
      <c r="D458" s="87"/>
      <c r="E458" s="87"/>
      <c r="F458" s="87"/>
      <c r="G458" s="87"/>
      <c r="H458" s="87"/>
      <c r="I458" s="87"/>
      <c r="J458" s="87"/>
      <c r="K458" s="87"/>
      <c r="L458" s="87"/>
      <c r="M458" s="87"/>
      <c r="N458" s="87"/>
    </row>
    <row r="459" spans="2:14">
      <c r="B459" s="44"/>
      <c r="C459" s="87"/>
      <c r="D459" s="87"/>
      <c r="E459" s="87"/>
      <c r="F459" s="87"/>
      <c r="G459" s="87"/>
      <c r="H459" s="87"/>
      <c r="I459" s="87"/>
      <c r="J459" s="87"/>
      <c r="K459" s="87"/>
      <c r="L459" s="87"/>
      <c r="M459" s="87"/>
      <c r="N459" s="87"/>
    </row>
    <row r="460" spans="2:14">
      <c r="B460" s="44"/>
      <c r="C460" s="45"/>
      <c r="D460" s="46"/>
      <c r="E460" s="46"/>
      <c r="F460" s="46"/>
      <c r="G460" s="46"/>
      <c r="H460" s="46"/>
      <c r="I460" s="46"/>
      <c r="J460" s="46"/>
      <c r="K460" s="46"/>
      <c r="L460" s="46"/>
      <c r="M460" s="46"/>
      <c r="N460" s="46"/>
    </row>
    <row r="461" spans="2:14">
      <c r="B461" s="44">
        <v>3</v>
      </c>
      <c r="C461" s="87" t="s">
        <v>92</v>
      </c>
      <c r="D461" s="87"/>
      <c r="E461" s="87"/>
      <c r="F461" s="87"/>
      <c r="G461" s="87"/>
      <c r="H461" s="87"/>
      <c r="I461" s="87"/>
      <c r="J461" s="87"/>
      <c r="K461" s="87"/>
      <c r="L461" s="87"/>
      <c r="M461" s="87"/>
      <c r="N461" s="87"/>
    </row>
    <row r="462" spans="2:14">
      <c r="B462" s="44"/>
      <c r="C462" s="45"/>
      <c r="D462" s="46"/>
      <c r="E462" s="46"/>
      <c r="F462" s="46"/>
      <c r="G462" s="46"/>
      <c r="H462" s="46"/>
      <c r="I462" s="46"/>
      <c r="J462" s="46"/>
      <c r="K462" s="46"/>
      <c r="L462" s="46"/>
      <c r="M462" s="46"/>
      <c r="N462" s="46"/>
    </row>
    <row r="463" spans="2:14">
      <c r="B463" s="44">
        <v>4</v>
      </c>
      <c r="C463" s="47" t="s">
        <v>93</v>
      </c>
      <c r="D463" s="46"/>
      <c r="E463" s="46"/>
      <c r="F463" s="46"/>
      <c r="G463" s="46"/>
      <c r="H463" s="46"/>
      <c r="I463" s="46"/>
      <c r="J463" s="46"/>
      <c r="K463" s="46"/>
      <c r="L463" s="46"/>
      <c r="M463" s="46"/>
      <c r="N463" s="46"/>
    </row>
    <row r="464" spans="2:14">
      <c r="B464" s="44"/>
      <c r="C464" s="45"/>
      <c r="D464" s="46"/>
      <c r="E464" s="46"/>
      <c r="F464" s="46"/>
      <c r="G464" s="46"/>
      <c r="H464" s="46"/>
      <c r="I464" s="46"/>
      <c r="J464" s="46"/>
      <c r="K464" s="46"/>
      <c r="L464" s="46"/>
      <c r="M464" s="46"/>
      <c r="N464" s="46"/>
    </row>
    <row r="465" spans="2:14">
      <c r="B465" s="44">
        <v>5</v>
      </c>
      <c r="C465" s="47" t="s">
        <v>94</v>
      </c>
      <c r="D465" s="46"/>
      <c r="E465" s="46"/>
      <c r="F465" s="46"/>
      <c r="G465" s="46"/>
      <c r="H465" s="46"/>
      <c r="I465" s="46"/>
      <c r="J465" s="46"/>
      <c r="K465" s="46"/>
      <c r="L465" s="46"/>
      <c r="M465" s="46"/>
      <c r="N465" s="46"/>
    </row>
    <row r="466" spans="2:14">
      <c r="B466" s="44"/>
      <c r="C466" s="45"/>
      <c r="D466" s="46"/>
      <c r="E466" s="46"/>
      <c r="F466" s="46"/>
      <c r="G466" s="46"/>
      <c r="H466" s="46"/>
      <c r="I466" s="46"/>
      <c r="J466" s="46"/>
      <c r="K466" s="46"/>
      <c r="L466" s="46"/>
      <c r="M466" s="46"/>
      <c r="N466" s="46"/>
    </row>
    <row r="467" spans="2:14">
      <c r="B467" s="44">
        <v>6</v>
      </c>
      <c r="C467" s="87" t="s">
        <v>95</v>
      </c>
      <c r="D467" s="87"/>
      <c r="E467" s="87"/>
      <c r="F467" s="87"/>
      <c r="G467" s="87"/>
      <c r="H467" s="87"/>
      <c r="I467" s="87"/>
      <c r="J467" s="87"/>
      <c r="K467" s="87"/>
      <c r="L467" s="87"/>
      <c r="M467" s="87"/>
      <c r="N467" s="87"/>
    </row>
    <row r="468" spans="2:14">
      <c r="B468" s="46"/>
      <c r="C468" s="87"/>
      <c r="D468" s="87"/>
      <c r="E468" s="87"/>
      <c r="F468" s="87"/>
      <c r="G468" s="87"/>
      <c r="H468" s="87"/>
      <c r="I468" s="87"/>
      <c r="J468" s="87"/>
      <c r="K468" s="87"/>
      <c r="L468" s="87"/>
      <c r="M468" s="87"/>
      <c r="N468" s="87"/>
    </row>
    <row r="469" spans="2:14">
      <c r="B469" s="46"/>
      <c r="C469" s="87"/>
      <c r="D469" s="87"/>
      <c r="E469" s="87"/>
      <c r="F469" s="87"/>
      <c r="G469" s="87"/>
      <c r="H469" s="87"/>
      <c r="I469" s="87"/>
      <c r="J469" s="87"/>
      <c r="K469" s="87"/>
      <c r="L469" s="87"/>
      <c r="M469" s="87"/>
      <c r="N469" s="87"/>
    </row>
  </sheetData>
  <mergeCells count="68">
    <mergeCell ref="C467:N469"/>
    <mergeCell ref="C461:N461"/>
    <mergeCell ref="P9:Z9"/>
    <mergeCell ref="P87:Z87"/>
    <mergeCell ref="T90:U90"/>
    <mergeCell ref="P164:Z164"/>
    <mergeCell ref="T167:U167"/>
    <mergeCell ref="T398:U398"/>
    <mergeCell ref="P241:Z241"/>
    <mergeCell ref="T244:U244"/>
    <mergeCell ref="P318:Z318"/>
    <mergeCell ref="T321:U321"/>
    <mergeCell ref="P395:Z395"/>
    <mergeCell ref="C381:N382"/>
    <mergeCell ref="C458:N459"/>
    <mergeCell ref="D214:J214"/>
    <mergeCell ref="C301:N302"/>
    <mergeCell ref="C378:N379"/>
    <mergeCell ref="C455:N456"/>
    <mergeCell ref="D215:J215"/>
    <mergeCell ref="D292:J292"/>
    <mergeCell ref="D369:J369"/>
    <mergeCell ref="D446:J446"/>
    <mergeCell ref="C224:N225"/>
    <mergeCell ref="C307:N307"/>
    <mergeCell ref="C384:N384"/>
    <mergeCell ref="C230:N230"/>
    <mergeCell ref="C236:N238"/>
    <mergeCell ref="C313:N315"/>
    <mergeCell ref="C390:N392"/>
    <mergeCell ref="G167:H167"/>
    <mergeCell ref="D291:J291"/>
    <mergeCell ref="D368:J368"/>
    <mergeCell ref="D445:J445"/>
    <mergeCell ref="E169:H169"/>
    <mergeCell ref="E246:H246"/>
    <mergeCell ref="E323:H323"/>
    <mergeCell ref="E400:H400"/>
    <mergeCell ref="B241:N241"/>
    <mergeCell ref="B318:N318"/>
    <mergeCell ref="B395:N395"/>
    <mergeCell ref="G244:H244"/>
    <mergeCell ref="G321:H321"/>
    <mergeCell ref="G398:H398"/>
    <mergeCell ref="C227:N228"/>
    <mergeCell ref="C304:N305"/>
    <mergeCell ref="C147:N148"/>
    <mergeCell ref="C150:N151"/>
    <mergeCell ref="C153:N153"/>
    <mergeCell ref="C159:N161"/>
    <mergeCell ref="B164:N164"/>
    <mergeCell ref="D138:J138"/>
    <mergeCell ref="B9:N9"/>
    <mergeCell ref="B87:N87"/>
    <mergeCell ref="G90:H90"/>
    <mergeCell ref="E92:H92"/>
    <mergeCell ref="D137:J137"/>
    <mergeCell ref="B10:N10"/>
    <mergeCell ref="D61:J61"/>
    <mergeCell ref="C70:N71"/>
    <mergeCell ref="C73:N74"/>
    <mergeCell ref="C76:N76"/>
    <mergeCell ref="C82:N84"/>
    <mergeCell ref="P10:Z10"/>
    <mergeCell ref="G13:H13"/>
    <mergeCell ref="T13:U13"/>
    <mergeCell ref="E15:H15"/>
    <mergeCell ref="D60:J60"/>
  </mergeCells>
  <dataValidations disablePrompts="1" count="1">
    <dataValidation type="list" allowBlank="1" showErrorMessage="1" error="Use the following date format when inserting a date:_x000a__x000a_Eg:  &quot;January 1, 2013&quot;" prompt="Use the following format eg: January 1, 2013" sqref="G89 G166 G243 G320 G397 T89 T166 T243 T320 T397 G12 T12" xr:uid="{5E8121BE-C24B-473B-BEC0-B043E305E7E1}">
      <formula1>"CGAAP, MIFRS,USGAAP, ASPE"</formula1>
    </dataValidation>
  </dataValidations>
  <printOptions horizontalCentered="1"/>
  <pageMargins left="0.7" right="0.7" top="0.75" bottom="0.75" header="0.3" footer="0.3"/>
  <pageSetup scale="36" fitToHeight="0" orientation="portrait" r:id="rId1"/>
  <rowBreaks count="1" manualBreakCount="1">
    <brk id="317" min="1" max="25" man="1"/>
  </rowBreaks>
  <colBreaks count="1" manualBreakCount="1">
    <brk id="15" min="8" max="4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Application xmlns="http://www.sap.com/cof/excel/application">
  <Version>2</Version>
  <Revision>2.7.401.87606</Revision>
</Application>
</file>

<file path=customXml/item3.xml><?xml version="1.0" encoding="utf-8"?>
<ct:contentTypeSchema xmlns:ct="http://schemas.microsoft.com/office/2006/metadata/contentType" xmlns:ma="http://schemas.microsoft.com/office/2006/metadata/properties/metaAttributes" ct:_="" ma:_="" ma:contentTypeName="Document" ma:contentTypeID="0x010100811F015FF9B3D74EAC33D6314E1DAE00" ma:contentTypeVersion="38" ma:contentTypeDescription="Create a new document." ma:contentTypeScope="" ma:versionID="9f64957959be2ee31a649ee1824c2133">
  <xsd:schema xmlns:xsd="http://www.w3.org/2001/XMLSchema" xmlns:xs="http://www.w3.org/2001/XMLSchema" xmlns:p="http://schemas.microsoft.com/office/2006/metadata/properties" xmlns:ns2="26980be2-1725-4e17-b027-28e9b44e1f41" xmlns:ns3="e28653bc-95bf-4f0f-9e55-ba6ca71b5abd" targetNamespace="http://schemas.microsoft.com/office/2006/metadata/properties" ma:root="true" ma:fieldsID="e154a85c0a4daadeefde0bdc2e24f52f" ns2:_="" ns3:_="">
    <xsd:import namespace="26980be2-1725-4e17-b027-28e9b44e1f41"/>
    <xsd:import namespace="e28653bc-95bf-4f0f-9e55-ba6ca71b5a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Set_x0020__x0023_" minOccurs="0"/>
                <xsd:element ref="ns2:DateReceived" minOccurs="0"/>
                <xsd:element ref="ns2:DateDue" minOccurs="0"/>
                <xsd:element ref="ns2:Status"/>
                <xsd:element ref="ns2:Comments" minOccurs="0"/>
                <xsd:element ref="ns2:Attachments_x003f_" minOccurs="0"/>
                <xsd:element ref="ns2:Confidential_x003f_" minOccurs="0"/>
                <xsd:element ref="ns2:Topic" minOccurs="0"/>
                <xsd:element ref="ns3:SharedWithUsers" minOccurs="0"/>
                <xsd:element ref="ns3:SharedWithDetails" minOccurs="0"/>
                <xsd:element ref="ns2:Party" minOccurs="0"/>
                <xsd:element ref="ns2:Attorney" minOccurs="0"/>
                <xsd:element ref="ns2:Reg_x0020_Analyst" minOccurs="0"/>
                <xsd:element ref="ns2:Witness" minOccurs="0"/>
                <xsd:element ref="ns2:Object_x003f_" minOccurs="0"/>
                <xsd:element ref="ns2:Theme" minOccurs="0"/>
                <xsd:element ref="ns2:Need_x0020_to_x0020_Supplement_x003f_" minOccurs="0"/>
                <xsd:element ref="ns2:Priority_x003f_" minOccurs="0"/>
                <xsd:element ref="ns2:Application_x0020_Reference" minOccurs="0"/>
                <xsd:element ref="ns2:Exhibit" minOccurs="0"/>
                <xsd:element ref="ns2:DR_x0020__x0023_" minOccurs="0"/>
                <xsd:element ref="ns2:Tab_x0023_" minOccurs="0"/>
                <xsd:element ref="ns2:Support" minOccurs="0"/>
                <xsd:element ref="ns2:Management_x0020_Review_x0020_Required_x0020_By" minOccurs="0"/>
                <xsd:element ref="ns2:Subtopic" minOccurs="0"/>
                <xsd:element ref="ns2:Drafter_x0020_new" minOccurs="0"/>
                <xsd:element ref="ns2:MediaServiceSearchProperties" minOccurs="0"/>
                <xsd:element ref="ns2:Foc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80be2-1725-4e17-b027-28e9b44e1f41"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Set_x0020__x0023_" ma:index="11" nillable="true" ma:displayName="Set #" ma:description="Sub-section of the entire discovery.&#10;Example:&#10;Discovery versions (applicable to the same discovery)" ma:format="Dropdown" ma:internalName="Set_x0020__x0023_">
      <xsd:simpleType>
        <xsd:restriction base="dms:Choice">
          <xsd:enumeration value="1st"/>
          <xsd:enumeration value="2nd"/>
          <xsd:enumeration value="3rd"/>
          <xsd:enumeration value="4th"/>
          <xsd:enumeration value="5th"/>
        </xsd:restriction>
      </xsd:simpleType>
    </xsd:element>
    <xsd:element name="DateReceived" ma:index="12" nillable="true" ma:displayName="Date Received" ma:description="Date discovery was received" ma:format="DateOnly" ma:internalName="DateReceived">
      <xsd:simpleType>
        <xsd:restriction base="dms:DateTime"/>
      </xsd:simpleType>
    </xsd:element>
    <xsd:element name="DateDue" ma:index="13" nillable="true" ma:displayName="Date Due" ma:description="Date Discovery is Due to be filed" ma:format="DateOnly" ma:internalName="DateDue">
      <xsd:simpleType>
        <xsd:restriction base="dms:DateTime"/>
      </xsd:simpleType>
    </xsd:element>
    <xsd:element name="Status" ma:index="14" ma:displayName="Status" ma:default="New" ma:description="Status of Discovery Response" ma:format="RadioButtons" ma:internalName="Status">
      <xsd:simpleType>
        <xsd:restriction base="dms:Choice">
          <xsd:enumeration value="New"/>
          <xsd:enumeration value="Accepted"/>
          <xsd:enumeration value="Drafting"/>
          <xsd:enumeration value="Ready for Witness Review"/>
          <xsd:enumeration value="In Witness Review"/>
          <xsd:enumeration value="Ready for Attorney Review"/>
          <xsd:enumeration value="In Attorney Review"/>
          <xsd:enumeration value="Ready for Management Review"/>
          <xsd:enumeration value="In Management Review"/>
          <xsd:enumeration value="Returned to Drafter"/>
          <xsd:enumeration value="QA Review"/>
          <xsd:enumeration value="Ready to File"/>
          <xsd:enumeration value="Filed"/>
        </xsd:restriction>
      </xsd:simpleType>
    </xsd:element>
    <xsd:element name="Comments" ma:index="15" nillable="true" ma:displayName="Comments" ma:format="Dropdown" ma:internalName="Comments">
      <xsd:simpleType>
        <xsd:restriction base="dms:Text">
          <xsd:maxLength value="255"/>
        </xsd:restriction>
      </xsd:simpleType>
    </xsd:element>
    <xsd:element name="Attachments_x003f_" ma:index="16" nillable="true" ma:displayName="Attachments?" ma:format="RadioButtons" ma:internalName="Attachments_x003f_">
      <xsd:simpleType>
        <xsd:restriction base="dms:Choice">
          <xsd:enumeration value="Yes"/>
          <xsd:enumeration value="No"/>
        </xsd:restriction>
      </xsd:simpleType>
    </xsd:element>
    <xsd:element name="Confidential_x003f_" ma:index="17" nillable="true" ma:displayName="Confidential?" ma:format="RadioButtons" ma:internalName="Confidential_x003f_">
      <xsd:simpleType>
        <xsd:restriction base="dms:Choice">
          <xsd:enumeration value="Yes"/>
          <xsd:enumeration value="No"/>
        </xsd:restriction>
      </xsd:simpleType>
    </xsd:element>
    <xsd:element name="Topic" ma:index="18" nillable="true" ma:displayName="Topic" ma:format="Dropdown" ma:internalName="Topic">
      <xsd:simpleType>
        <xsd:restriction base="dms:Choice">
          <xsd:enumeration value="Application"/>
          <xsd:enumeration value="Bill Impacts"/>
          <xsd:enumeration value="Construction Costs"/>
          <xsd:enumeration value="COVID-19 Costs"/>
          <xsd:enumeration value="DRVAA"/>
          <xsd:enumeration value="Environmental Issues"/>
          <xsd:enumeration value="EPC Contractor- Neg/ Change Orders"/>
          <xsd:enumeration value="First Nation Issues"/>
          <xsd:enumeration value="In-Service Timing"/>
          <xsd:enumeration value="IR Adjustments"/>
          <xsd:enumeration value="Management Reports"/>
          <xsd:enumeration value="Negotiated Outcome"/>
          <xsd:enumeration value="Operations"/>
          <xsd:enumeration value="Partnership"/>
          <xsd:enumeration value="Socotec Report"/>
        </xsd:restriction>
      </xsd:simpleType>
    </xsd:element>
    <xsd:element name="Party" ma:index="21" nillable="true" ma:displayName="Party" ma:description="The Party that sends us Discovery Questions" ma:format="Dropdown" ma:internalName="Party">
      <xsd:simpleType>
        <xsd:restriction base="dms:Choice">
          <xsd:enumeration value="AMPCO"/>
          <xsd:enumeration value="CCMBC"/>
          <xsd:enumeration value="CME"/>
          <xsd:enumeration value="SEC"/>
          <xsd:enumeration value="STAFF"/>
          <xsd:enumeration value="VECC"/>
        </xsd:restriction>
      </xsd:simpleType>
    </xsd:element>
    <xsd:element name="Attorney" ma:index="22" nillable="true" ma:displayName="Attorney" ma:description="Name of In-House Attorney" ma:format="RadioButtons" ma:internalName="Attorney">
      <xsd:simpleType>
        <xsd:restriction base="dms:Choice">
          <xsd:enumeration value="Mark Johnson"/>
          <xsd:enumeration value="Anna Galanis"/>
        </xsd:restriction>
      </xsd:simpleType>
    </xsd:element>
    <xsd:element name="Reg_x0020_Analyst" ma:index="23" nillable="true" ma:displayName="Reg Analyst" ma:format="Dropdown" ma:internalName="Reg_x0020_Analyst">
      <xsd:simpleType>
        <xsd:restriction base="dms:Choice">
          <xsd:enumeration value="Amy Lowe"/>
          <xsd:enumeration value="Laura Fowler"/>
          <xsd:enumeration value="CJ Johnson"/>
        </xsd:restriction>
      </xsd:simpleType>
    </xsd:element>
    <xsd:element name="Witness" ma:index="24" nillable="true" ma:displayName="Witness" ma:internalName="Witness">
      <xsd:complexType>
        <xsd:complexContent>
          <xsd:extension base="dms:MultiChoice">
            <xsd:sequence>
              <xsd:element name="Value" maxOccurs="unbounded" minOccurs="0" nillable="true">
                <xsd:simpleType>
                  <xsd:restriction base="dms:Choice">
                    <xsd:enumeration value="Dan Mayers"/>
                    <xsd:enumeration value="Stephanie Castaneda"/>
                    <xsd:enumeration value="Socotec"/>
                  </xsd:restriction>
                </xsd:simpleType>
              </xsd:element>
            </xsd:sequence>
          </xsd:extension>
        </xsd:complexContent>
      </xsd:complexType>
    </xsd:element>
    <xsd:element name="Object_x003f_" ma:index="25" nillable="true" ma:displayName="Object?" ma:format="RadioButtons" ma:internalName="Object_x003f_">
      <xsd:simpleType>
        <xsd:restriction base="dms:Choice">
          <xsd:enumeration value="Yes- but provide response"/>
          <xsd:enumeration value="Yes- No response"/>
          <xsd:enumeration value="No"/>
        </xsd:restriction>
      </xsd:simpleType>
    </xsd:element>
    <xsd:element name="Theme" ma:index="26" nillable="true" ma:displayName="Theme" ma:format="Dropdown" ma:internalName="Theme">
      <xsd:simpleType>
        <xsd:restriction base="dms:Choice">
          <xsd:enumeration value="Additional Info Needed"/>
          <xsd:enumeration value="Prudence/Wasteful"/>
          <xsd:enumeration value="Transparency"/>
          <xsd:enumeration value="Responsiveness"/>
          <xsd:enumeration value="Motives/ Integrity"/>
        </xsd:restriction>
      </xsd:simpleType>
    </xsd:element>
    <xsd:element name="Need_x0020_to_x0020_Supplement_x003f_" ma:index="27" nillable="true" ma:displayName="Need to Supplement?" ma:format="Dropdown" ma:internalName="Need_x0020_to_x0020_Supplement_x003f_">
      <xsd:simpleType>
        <xsd:restriction base="dms:Choice">
          <xsd:enumeration value="Yes"/>
          <xsd:enumeration value="No"/>
          <xsd:enumeration value="Submitted"/>
        </xsd:restriction>
      </xsd:simpleType>
    </xsd:element>
    <xsd:element name="Priority_x003f_" ma:index="28" nillable="true" ma:displayName="Strategic" ma:format="Dropdown" ma:internalName="Priority_x003f_">
      <xsd:simpleType>
        <xsd:restriction base="dms:Choice">
          <xsd:enumeration value="Yes"/>
          <xsd:enumeration value="No"/>
        </xsd:restriction>
      </xsd:simpleType>
    </xsd:element>
    <xsd:element name="Application_x0020_Reference" ma:index="29" nillable="true" ma:displayName="Tab" ma:description="Tab within Exhibit" ma:format="Dropdown" ma:internalName="Application_x0020_Reference">
      <xsd:simpleType>
        <xsd:restriction base="dms:Choice">
          <xsd:enumeration value="Tab 1"/>
          <xsd:enumeration value="Tab 2"/>
          <xsd:enumeration value="Tab 3"/>
        </xsd:restriction>
      </xsd:simpleType>
    </xsd:element>
    <xsd:element name="Exhibit" ma:index="30" nillable="true" ma:displayName="Exhibit" ma:description="Which exhibit does the question appear on" ma:format="Dropdown" ma:internalName="Exhibit">
      <xsd:simpleType>
        <xsd:restriction base="dms:Choice">
          <xsd:enumeration value="Exhibit A"/>
          <xsd:enumeration value="Exhibit B"/>
          <xsd:enumeration value="Exhibit C"/>
          <xsd:enumeration value="Exhibit D"/>
          <xsd:enumeration value="Exhibit E"/>
          <xsd:enumeration value="Exhibit F"/>
          <xsd:enumeration value="Exhibit G"/>
        </xsd:restriction>
      </xsd:simpleType>
    </xsd:element>
    <xsd:element name="DR_x0020__x0023_" ma:index="31" nillable="true" ma:displayName="DR #" ma:internalName="DR_x0020__x0023_">
      <xsd:simpleType>
        <xsd:restriction base="dms:Number"/>
      </xsd:simpleType>
    </xsd:element>
    <xsd:element name="Tab_x0023_" ma:index="32" nillable="true" ma:displayName="Tab #" ma:format="Dropdown" ma:internalName="Tab_x0023_">
      <xsd:simpleType>
        <xsd:restriction base="dms:Choice">
          <xsd:enumeration value="1"/>
          <xsd:enumeration value="2"/>
          <xsd:enumeration value="3"/>
          <xsd:enumeration value="4"/>
          <xsd:enumeration value="5"/>
        </xsd:restriction>
      </xsd:simpleType>
    </xsd:element>
    <xsd:element name="Support" ma:index="33" nillable="true" ma:displayName="Support" ma:format="Dropdown" ma:list="UserInfo" ma:SharePointGroup="0" ma:internalName="Suppor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nagement_x0020_Review_x0020_Required_x0020_By" ma:index="34" nillable="true" ma:displayName="Management Review Required By" ma:internalName="Management_x0020_Review_x0020_Required_x0020_By">
      <xsd:complexType>
        <xsd:complexContent>
          <xsd:extension base="dms:MultiChoice">
            <xsd:sequence>
              <xsd:element name="Value" maxOccurs="unbounded" minOccurs="0" nillable="true">
                <xsd:simpleType>
                  <xsd:restriction base="dms:Choice">
                    <xsd:enumeration value="Matt Valle"/>
                    <xsd:enumeration value="Mitch Ross"/>
                    <xsd:enumeration value="Michelle Wheeler"/>
                    <xsd:enumeration value="Jimmy Scrima"/>
                    <xsd:enumeration value="Ron Reagan"/>
                  </xsd:restriction>
                </xsd:simpleType>
              </xsd:element>
            </xsd:sequence>
          </xsd:extension>
        </xsd:complexContent>
      </xsd:complexType>
    </xsd:element>
    <xsd:element name="Subtopic" ma:index="35" nillable="true" ma:displayName="Subtopic" ma:internalName="Subtopic">
      <xsd:simpleType>
        <xsd:restriction base="dms:Text">
          <xsd:maxLength value="255"/>
        </xsd:restriction>
      </xsd:simpleType>
    </xsd:element>
    <xsd:element name="Drafter_x0020_new" ma:index="36" nillable="true" ma:displayName="Drafter" ma:internalName="Drafter_x0020_new">
      <xsd:complexType>
        <xsd:complexContent>
          <xsd:extension base="dms:MultiChoice">
            <xsd:sequence>
              <xsd:element name="Value" maxOccurs="unbounded" minOccurs="0" nillable="true">
                <xsd:simpleType>
                  <xsd:restriction base="dms:Choice">
                    <xsd:enumeration value="Tracee Collins"/>
                    <xsd:enumeration value="Brad Sobel"/>
                    <xsd:enumeration value="Beth Mirek"/>
                    <xsd:enumeration value="Jeff Damen"/>
                    <xsd:enumeration value="Legal"/>
                    <xsd:enumeration value="Chris Anderson"/>
                  </xsd:restriction>
                </xsd:simpleType>
              </xsd:element>
            </xsd:sequence>
          </xsd:extension>
        </xsd:complexContent>
      </xsd:complexType>
    </xsd:element>
    <xsd:element name="MediaServiceSearchProperties" ma:index="37" nillable="true" ma:displayName="MediaServiceSearchProperties" ma:hidden="true" ma:internalName="MediaServiceSearchProperties" ma:readOnly="true">
      <xsd:simpleType>
        <xsd:restriction base="dms:Note"/>
      </xsd:simpleType>
    </xsd:element>
    <xsd:element name="Focus" ma:index="38" nillable="true" ma:displayName="Focus" ma:format="Dropdown" ma:internalName="Focus">
      <xsd:simpleType>
        <xsd:restriction base="dms:Choice">
          <xsd:enumeration value="Yes"/>
          <xsd:enumeration value="No"/>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e28653bc-95bf-4f0f-9e55-ba6ca71b5ab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displayName="Filed By"/>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ttachments_x003f_ xmlns="26980be2-1725-4e17-b027-28e9b44e1f41" xsi:nil="true"/>
    <Confidential_x003f_ xmlns="26980be2-1725-4e17-b027-28e9b44e1f41" xsi:nil="true"/>
    <Topic xmlns="26980be2-1725-4e17-b027-28e9b44e1f41" xsi:nil="true"/>
    <Application_x0020_Reference xmlns="26980be2-1725-4e17-b027-28e9b44e1f41" xsi:nil="true"/>
    <Exhibit xmlns="26980be2-1725-4e17-b027-28e9b44e1f41" xsi:nil="true"/>
    <Reg_x0020_Analyst xmlns="26980be2-1725-4e17-b027-28e9b44e1f41" xsi:nil="true"/>
    <Support xmlns="26980be2-1725-4e17-b027-28e9b44e1f41">
      <UserInfo>
        <DisplayName/>
        <AccountId xsi:nil="true"/>
        <AccountType/>
      </UserInfo>
    </Support>
    <DateDue xmlns="26980be2-1725-4e17-b027-28e9b44e1f41" xsi:nil="true"/>
    <Object_x003f_ xmlns="26980be2-1725-4e17-b027-28e9b44e1f41" xsi:nil="true"/>
    <Theme xmlns="26980be2-1725-4e17-b027-28e9b44e1f41" xsi:nil="true"/>
    <Set_x0020__x0023_ xmlns="26980be2-1725-4e17-b027-28e9b44e1f41" xsi:nil="true"/>
    <Witness xmlns="26980be2-1725-4e17-b027-28e9b44e1f41" xsi:nil="true"/>
    <Need_x0020_to_x0020_Supplement_x003f_ xmlns="26980be2-1725-4e17-b027-28e9b44e1f41" xsi:nil="true"/>
    <Tab_x0023_ xmlns="26980be2-1725-4e17-b027-28e9b44e1f41" xsi:nil="true"/>
    <Attorney xmlns="26980be2-1725-4e17-b027-28e9b44e1f41" xsi:nil="true"/>
    <Priority_x003f_ xmlns="26980be2-1725-4e17-b027-28e9b44e1f41" xsi:nil="true"/>
    <DateReceived xmlns="26980be2-1725-4e17-b027-28e9b44e1f41" xsi:nil="true"/>
    <DR_x0020__x0023_ xmlns="26980be2-1725-4e17-b027-28e9b44e1f41" xsi:nil="true"/>
    <Drafter_x0020_new xmlns="26980be2-1725-4e17-b027-28e9b44e1f41" xsi:nil="true"/>
    <Status xmlns="26980be2-1725-4e17-b027-28e9b44e1f41">New</Status>
    <Comments xmlns="26980be2-1725-4e17-b027-28e9b44e1f41" xsi:nil="true"/>
    <Party xmlns="26980be2-1725-4e17-b027-28e9b44e1f41" xsi:nil="true"/>
    <Subtopic xmlns="26980be2-1725-4e17-b027-28e9b44e1f41" xsi:nil="true"/>
    <Management_x0020_Review_x0020_Required_x0020_By xmlns="26980be2-1725-4e17-b027-28e9b44e1f41" xsi:nil="true"/>
    <Focus xmlns="26980be2-1725-4e17-b027-28e9b44e1f41" xsi:nil="true"/>
  </documentManagement>
</p:properties>
</file>

<file path=customXml/itemProps1.xml><?xml version="1.0" encoding="utf-8"?>
<ds:datastoreItem xmlns:ds="http://schemas.openxmlformats.org/officeDocument/2006/customXml" ds:itemID="{ABE126E1-A254-45A1-AECC-633AAD2B0071}"/>
</file>

<file path=customXml/itemProps2.xml><?xml version="1.0" encoding="utf-8"?>
<ds:datastoreItem xmlns:ds="http://schemas.openxmlformats.org/officeDocument/2006/customXml" ds:itemID="{F75CC8AC-38D2-4759-82F7-59F78305E6AF}"/>
</file>

<file path=customXml/itemProps3.xml><?xml version="1.0" encoding="utf-8"?>
<ds:datastoreItem xmlns:ds="http://schemas.openxmlformats.org/officeDocument/2006/customXml" ds:itemID="{6EA7C3B6-5AEA-4EB1-91CA-AE83DF082638}"/>
</file>

<file path=customXml/itemProps4.xml><?xml version="1.0" encoding="utf-8"?>
<ds:datastoreItem xmlns:ds="http://schemas.openxmlformats.org/officeDocument/2006/customXml" ds:itemID="{344E68B9-2D98-4040-A6B7-ADB85328BABC}"/>
</file>

<file path=docMetadata/LabelInfo.xml><?xml version="1.0" encoding="utf-8"?>
<clbl:labelList xmlns:clbl="http://schemas.microsoft.com/office/2020/mipLabelMetadata">
  <clbl:label id="{a1681294-4857-4624-8d04-edaddb44ee26}" enabled="0" method="" siteId="{a1681294-4857-4624-8d04-edaddb44ee2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NextEra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BXS0JO0</dc:creator>
  <cp:keywords/>
  <dc:description/>
  <cp:lastModifiedBy>Thackray, Riley</cp:lastModifiedBy>
  <cp:revision/>
  <dcterms:created xsi:type="dcterms:W3CDTF">2015-02-26T19:35:38Z</dcterms:created>
  <dcterms:modified xsi:type="dcterms:W3CDTF">2024-02-05T20:45:07Z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ntentTypeId">
    <vt:lpwstr>0x010100811F015FF9B3D74EAC33D6314E1DAE00</vt:lpwstr>
  </property>
  <property fmtid="{D5CDD505-2E9C-101B-9397-08002B2CF9AE}" pid="4" name="MediaServiceImageTags">
    <vt:lpwstr/>
  </property>
</Properties>
</file>