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13_ncr:1_{71F34877-7AE4-47F2-AFF0-A3C6A8937495}" xr6:coauthVersionLast="47" xr6:coauthVersionMax="47" xr10:uidLastSave="{00000000-0000-0000-0000-000000000000}"/>
  <bookViews>
    <workbookView xWindow="28680" yWindow="-120" windowWidth="29040" windowHeight="16440" xr2:uid="{B805AB22-99A9-49B1-9ED1-0442DA0190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F28" i="1"/>
  <c r="D28" i="1"/>
  <c r="B28" i="1"/>
  <c r="I23" i="1"/>
  <c r="F23" i="1"/>
  <c r="D23" i="1"/>
  <c r="B23" i="1"/>
  <c r="B24" i="1" s="1"/>
  <c r="I22" i="1"/>
  <c r="I34" i="1" s="1"/>
  <c r="F22" i="1"/>
  <c r="F34" i="1" s="1"/>
  <c r="D22" i="1"/>
  <c r="D34" i="1" s="1"/>
  <c r="B22" i="1"/>
  <c r="B34" i="1" s="1"/>
  <c r="I17" i="1"/>
  <c r="F17" i="1"/>
  <c r="D17" i="1"/>
  <c r="B17" i="1"/>
  <c r="D11" i="1"/>
  <c r="B11" i="1"/>
  <c r="D6" i="1"/>
  <c r="B6" i="1"/>
  <c r="F24" i="1" l="1"/>
  <c r="I24" i="1"/>
  <c r="D24" i="1"/>
</calcChain>
</file>

<file path=xl/sharedStrings.xml><?xml version="1.0" encoding="utf-8"?>
<sst xmlns="http://schemas.openxmlformats.org/spreadsheetml/2006/main" count="52" uniqueCount="36">
  <si>
    <t>PRE-PANDEMIC</t>
  </si>
  <si>
    <t>DURING PANDEMIC (Watay &amp; EWT)</t>
  </si>
  <si>
    <t xml:space="preserve">POST-PANDEMIC (Watay Group 2  - incl. 10% trailing loss)  </t>
  </si>
  <si>
    <t xml:space="preserve">POST-PANDEMIC (Watay Group 2  - NO trailing loss)  </t>
  </si>
  <si>
    <t>ASSEMBLY</t>
  </si>
  <si>
    <t>ACTUAL</t>
  </si>
  <si>
    <t>Manhours</t>
  </si>
  <si>
    <t>Weight</t>
  </si>
  <si>
    <t>Assembly (kg per manhour)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</si>
  <si>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</si>
  <si>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</si>
  <si>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</si>
  <si>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</si>
  <si>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</si>
  <si>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</si>
  <si>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</si>
  <si>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manhour)</t>
  </si>
  <si>
    <t>55.0 Units Per Hour</t>
  </si>
  <si>
    <t>32.7 Units Per Hour</t>
  </si>
  <si>
    <t>41.6 Units Per Hour</t>
  </si>
  <si>
    <t>31.0 Units Per Hour</t>
  </si>
  <si>
    <r>
      <t xml:space="preserve">Budget </t>
    </r>
    <r>
      <rPr>
        <b/>
        <u/>
        <sz val="11"/>
        <color rgb="FF000000"/>
        <rFont val="Aptos Narrow"/>
        <family val="2"/>
        <scheme val="minor"/>
      </rPr>
      <t>Gain</t>
    </r>
  </si>
  <si>
    <r>
      <t xml:space="preserve">Budget </t>
    </r>
    <r>
      <rPr>
        <b/>
        <u/>
        <sz val="11"/>
        <color rgb="FF000000"/>
        <rFont val="Aptos Narrow"/>
        <family val="2"/>
        <scheme val="minor"/>
      </rPr>
      <t>Loss</t>
    </r>
  </si>
  <si>
    <t>Total Actual Hours (from above)</t>
  </si>
  <si>
    <t>Total Actual Units (from above)</t>
  </si>
  <si>
    <r>
      <t xml:space="preserve">Actual Units per Hour (units </t>
    </r>
    <r>
      <rPr>
        <b/>
        <sz val="12"/>
        <color rgb="FFFF0000"/>
        <rFont val="Aptos Narrow"/>
        <family val="2"/>
      </rPr>
      <t>÷ hours)</t>
    </r>
  </si>
  <si>
    <r>
      <t>Total Budgeted Hours</t>
    </r>
    <r>
      <rPr>
        <sz val="10"/>
        <color rgb="FF000000"/>
        <rFont val="Aptos Narrow"/>
        <family val="2"/>
        <scheme val="minor"/>
      </rPr>
      <t xml:space="preserve"> (from table on page 48)</t>
    </r>
  </si>
  <si>
    <r>
      <t>Total Actual Units</t>
    </r>
    <r>
      <rPr>
        <sz val="10"/>
        <color rgb="FF000000"/>
        <rFont val="Aptos Narrow"/>
        <family val="2"/>
        <scheme val="minor"/>
      </rPr>
      <t xml:space="preserve"> (from table on page 48)</t>
    </r>
  </si>
  <si>
    <t>Budgeted Units per Hour (units ÷ hours)</t>
  </si>
  <si>
    <t xml:space="preserve">Actual Hours versus Budget Hours </t>
  </si>
  <si>
    <r>
      <t xml:space="preserve">Budget </t>
    </r>
    <r>
      <rPr>
        <b/>
        <u/>
        <sz val="14"/>
        <color rgb="FF000000"/>
        <rFont val="Calibri"/>
        <family val="2"/>
      </rPr>
      <t>Gain</t>
    </r>
  </si>
  <si>
    <r>
      <t xml:space="preserve">Budget </t>
    </r>
    <r>
      <rPr>
        <b/>
        <u/>
        <sz val="14"/>
        <color rgb="FF000000"/>
        <rFont val="Calibri"/>
        <family val="2"/>
      </rPr>
      <t>Loss</t>
    </r>
  </si>
  <si>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55 units per hour actual</t>
    </r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rFont val="Calibri"/>
        <family val="2"/>
      </rPr>
      <t>vs.</t>
    </r>
    <r>
      <rPr>
        <b/>
        <sz val="11"/>
        <color theme="3" tint="0.249977111117893"/>
        <rFont val="Calibri"/>
        <family val="2"/>
      </rPr>
      <t xml:space="preserve"> 41 units per hour Budgeted</t>
    </r>
    <r>
      <rPr>
        <b/>
        <sz val="11"/>
        <color rgb="FF000000"/>
        <rFont val="Calibri"/>
        <family val="2"/>
      </rPr>
      <t xml:space="preserve"> (25%  budget gain)</t>
    </r>
  </si>
  <si>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33 units per hour actual</t>
    </r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rFont val="Calibri"/>
        <family val="2"/>
      </rPr>
      <t>vs.</t>
    </r>
    <r>
      <rPr>
        <b/>
        <sz val="11"/>
        <color theme="3" tint="0.249977111117893"/>
        <rFont val="Calibri"/>
        <family val="2"/>
      </rPr>
      <t xml:space="preserve"> 43 units per hour Budgeted</t>
    </r>
    <r>
      <rPr>
        <b/>
        <sz val="11"/>
        <color rgb="FF000000"/>
        <rFont val="Calibri"/>
        <family val="2"/>
      </rPr>
      <t xml:space="preserve"> (31%  budget loss)</t>
    </r>
  </si>
  <si>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42 units per hour actual</t>
    </r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rFont val="Calibri"/>
        <family val="2"/>
      </rPr>
      <t>vs.</t>
    </r>
    <r>
      <rPr>
        <b/>
        <sz val="11"/>
        <color theme="3" tint="0.249977111117893"/>
        <rFont val="Calibri"/>
        <family val="2"/>
      </rPr>
      <t xml:space="preserve"> 31 units per hour Budgeted</t>
    </r>
    <r>
      <rPr>
        <b/>
        <sz val="11"/>
        <color rgb="FF000000"/>
        <rFont val="Calibri"/>
        <family val="2"/>
      </rPr>
      <t xml:space="preserve"> (26%  budget gain)</t>
    </r>
  </si>
  <si>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42 units per hour actual</t>
    </r>
    <r>
      <rPr>
        <b/>
        <sz val="11"/>
        <color theme="3" tint="0.249977111117893"/>
        <rFont val="Calibri"/>
        <family val="2"/>
      </rPr>
      <t xml:space="preserve"> </t>
    </r>
    <r>
      <rPr>
        <b/>
        <sz val="11"/>
        <rFont val="Calibri"/>
        <family val="2"/>
      </rPr>
      <t>vs.</t>
    </r>
    <r>
      <rPr>
        <b/>
        <sz val="11"/>
        <color theme="3" tint="0.249977111117893"/>
        <rFont val="Calibri"/>
        <family val="2"/>
      </rPr>
      <t xml:space="preserve"> 31 units per hour Budgeted</t>
    </r>
    <r>
      <rPr>
        <b/>
        <sz val="11"/>
        <color rgb="FF000000"/>
        <rFont val="Calibri"/>
        <family val="2"/>
      </rPr>
      <t xml:space="preserve"> (18%  budget gain)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</si>
</sst>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</font>
    <font>
      <b/>
      <sz val="12"/>
      <color rgb="FFFF0000"/>
      <name val="Calibri"/>
      <family val="2"/>
    </font>
    <font>
      <sz val="12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b/>
      <sz val="12"/>
      <color theme="3" tint="0.249977111117893"/>
      <name val="Calibri"/>
      <family val="2"/>
    </font>
    <font>
      <sz val="12"/>
      <color theme="3" tint="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0.249977111117893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3" fillId="0" borderId="0" xfId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0" xfId="1"/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4" xfId="2" applyFont="1" applyBorder="1"/>
    <xf numFmtId="3" fontId="3" fillId="0" borderId="5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0" fontId="7" fillId="0" borderId="7" xfId="2" applyFont="1" applyBorder="1"/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3" fillId="0" borderId="10" xfId="1" applyFont="1" applyBorder="1" applyAlignment="1">
      <alignment vertical="center" wrapText="1"/>
    </xf>
    <xf numFmtId="4" fontId="6" fillId="0" borderId="1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3" fontId="3" fillId="2" borderId="8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1" xfId="1" applyNumberFormat="1" applyFont="1" applyBorder="1" applyAlignment="1">
      <alignment horizontal="center" vertical="center" wrapText="1"/>
    </xf>
    <xf numFmtId="0" fontId="7" fillId="0" borderId="0" xfId="2" applyFont="1"/>
    <xf numFmtId="4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4" borderId="2" xfId="1" applyNumberFormat="1" applyFont="1" applyFill="1" applyBorder="1" applyAlignment="1">
      <alignment horizontal="center" vertical="center"/>
    </xf>
    <xf numFmtId="4" fontId="6" fillId="3" borderId="14" xfId="1" applyNumberFormat="1" applyFont="1" applyFill="1" applyBorder="1" applyAlignment="1">
      <alignment horizontal="center"/>
    </xf>
    <xf numFmtId="4" fontId="6" fillId="4" borderId="14" xfId="1" applyNumberFormat="1" applyFont="1" applyFill="1" applyBorder="1" applyAlignment="1">
      <alignment horizontal="center"/>
    </xf>
    <xf numFmtId="0" fontId="3" fillId="0" borderId="4" xfId="1" applyFont="1" applyBorder="1"/>
    <xf numFmtId="3" fontId="2" fillId="0" borderId="5" xfId="1" applyNumberFormat="1" applyBorder="1"/>
    <xf numFmtId="0" fontId="3" fillId="0" borderId="7" xfId="1" applyFont="1" applyBorder="1"/>
    <xf numFmtId="3" fontId="2" fillId="0" borderId="8" xfId="1" applyNumberFormat="1" applyBorder="1"/>
    <xf numFmtId="0" fontId="9" fillId="0" borderId="10" xfId="1" applyFont="1" applyBorder="1" applyAlignment="1">
      <alignment horizontal="right"/>
    </xf>
    <xf numFmtId="164" fontId="11" fillId="0" borderId="11" xfId="1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2" fontId="2" fillId="0" borderId="0" xfId="1" applyNumberFormat="1"/>
    <xf numFmtId="0" fontId="3" fillId="0" borderId="5" xfId="1" applyFont="1" applyBorder="1"/>
    <xf numFmtId="0" fontId="3" fillId="0" borderId="8" xfId="1" applyFont="1" applyBorder="1"/>
    <xf numFmtId="0" fontId="14" fillId="0" borderId="11" xfId="1" applyFont="1" applyBorder="1" applyAlignment="1">
      <alignment horizontal="right"/>
    </xf>
    <xf numFmtId="164" fontId="15" fillId="0" borderId="11" xfId="1" applyNumberFormat="1" applyFont="1" applyBorder="1" applyAlignment="1">
      <alignment horizontal="center"/>
    </xf>
    <xf numFmtId="164" fontId="16" fillId="0" borderId="0" xfId="0" applyNumberFormat="1" applyFont="1"/>
    <xf numFmtId="0" fontId="17" fillId="0" borderId="0" xfId="0" applyFont="1"/>
    <xf numFmtId="0" fontId="19" fillId="0" borderId="2" xfId="1" applyFont="1" applyBorder="1" applyAlignment="1">
      <alignment horizontal="center" vertical="center"/>
    </xf>
    <xf numFmtId="0" fontId="1" fillId="0" borderId="0" xfId="0" applyFont="1"/>
    <xf numFmtId="3" fontId="2" fillId="0" borderId="0" xfId="1" applyNumberFormat="1"/>
    <xf numFmtId="0" fontId="18" fillId="0" borderId="15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</cellXfs>
  <cellStyles count="3">
    <cellStyle name="Normal" xfId="0" builtinId="0"/>
    <cellStyle name="Normal 5 2 2" xfId="2" xr:uid="{ED28AE36-17BC-441A-90D1-802B995DEDBA}"/>
    <cellStyle name="Normal 6" xfId="1" xr:uid="{4972C37F-379C-4749-A836-9F2CC34AB4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C24B-CB5B-42DB-8F33-5A3C1E926752}">
  <dimension ref="A1:I34"/>
  <sheetViews>
    <sheetView tabSelected="1" workbookViewId="0">
      <selection activeCell="K32" sqref="K32"/>
    </sheetView>
  </sheetViews>
  <sheetFormatPr defaultRowHeight="15"/>
  <cols>
    <col min="1" max="1" width="38" customWidth="1"/>
    <col min="2" max="2" width="20.7109375" customWidth="1"/>
    <col min="3" max="3" width="2.7109375" customWidth="1"/>
    <col min="4" max="4" width="20.7109375" customWidth="1"/>
    <col min="5" max="5" width="2.85546875" customWidth="1"/>
    <col min="6" max="6" width="20.7109375" customWidth="1"/>
    <col min="9" max="9" width="19.5703125" customWidth="1"/>
  </cols>
  <sheetData>
    <row r="1" spans="1:9" ht="45.75" thickBot="1">
      <c r="A1" s="1"/>
      <c r="B1" s="2" t="s">
        <v>0</v>
      </c>
      <c r="D1" s="3" t="s">
        <v>1</v>
      </c>
      <c r="F1" s="3" t="s">
        <v>2</v>
      </c>
      <c r="I1" s="3" t="s">
        <v>3</v>
      </c>
    </row>
    <row r="2" spans="1:9" ht="15.75" thickBot="1">
      <c r="A2" s="1"/>
      <c r="B2" s="4"/>
      <c r="D2" s="4"/>
      <c r="F2" s="4"/>
      <c r="I2" s="4"/>
    </row>
    <row r="3" spans="1:9" ht="15.75" thickBot="1">
      <c r="A3" s="5" t="s">
        <v>4</v>
      </c>
      <c r="B3" s="6" t="s">
        <v>5</v>
      </c>
      <c r="D3" s="6" t="s">
        <v>5</v>
      </c>
      <c r="F3" s="7" t="s">
        <v>5</v>
      </c>
      <c r="I3" s="6" t="s">
        <v>5</v>
      </c>
    </row>
    <row r="4" spans="1:9">
      <c r="A4" s="8" t="s">
        <v>6</v>
      </c>
      <c r="B4" s="9">
        <v>728853.12</v>
      </c>
      <c r="D4" s="9">
        <v>956081</v>
      </c>
      <c r="F4" s="10">
        <v>64402</v>
      </c>
      <c r="I4" s="9">
        <v>70842</v>
      </c>
    </row>
    <row r="5" spans="1:9">
      <c r="A5" s="11" t="s">
        <v>7</v>
      </c>
      <c r="B5" s="12">
        <v>38120416.900000006</v>
      </c>
      <c r="D5" s="12">
        <v>28172209</v>
      </c>
      <c r="F5" s="13">
        <v>2943894</v>
      </c>
      <c r="I5" s="12">
        <v>2943894</v>
      </c>
    </row>
    <row r="6" spans="1:9" ht="15.75" thickBot="1">
      <c r="A6" s="14" t="s">
        <v>8</v>
      </c>
      <c r="B6" s="15">
        <f>+(B5/B4)</f>
        <v>52.301919075272679</v>
      </c>
      <c r="D6" s="15">
        <f>+(D5/D4)</f>
        <v>29.4663412409618</v>
      </c>
      <c r="F6" s="16">
        <v>45.711349199627342</v>
      </c>
      <c r="I6" s="15">
        <v>41.94</v>
      </c>
    </row>
    <row r="7" spans="1:9" ht="15.75" thickBot="1">
      <c r="A7" s="1"/>
      <c r="B7" s="4"/>
      <c r="D7" s="4"/>
      <c r="F7" s="4"/>
      <c r="I7" s="4"/>
    </row>
    <row r="8" spans="1:9" ht="15.75" thickBot="1">
      <c r="A8" s="5" t="s">
        <v>9</v>
      </c>
      <c r="B8" s="17" t="s">
        <v>5</v>
      </c>
      <c r="D8" s="17" t="s">
        <v>5</v>
      </c>
      <c r="F8" s="18" t="s">
        <v>5</v>
      </c>
      <c r="I8" s="19" t="s">
        <v>5</v>
      </c>
    </row>
    <row r="9" spans="1:9">
      <c r="A9" s="8" t="s">
        <v>6</v>
      </c>
      <c r="B9" s="9">
        <v>235973.51</v>
      </c>
      <c r="D9" s="9">
        <v>440683</v>
      </c>
      <c r="F9" s="10">
        <v>28966</v>
      </c>
      <c r="I9" s="9">
        <v>31863</v>
      </c>
    </row>
    <row r="10" spans="1:9">
      <c r="A10" s="11" t="s">
        <v>10</v>
      </c>
      <c r="B10" s="12">
        <v>38120416.638178721</v>
      </c>
      <c r="D10" s="12">
        <v>27373838</v>
      </c>
      <c r="F10" s="13">
        <v>2992766</v>
      </c>
      <c r="I10" s="12">
        <v>2992766</v>
      </c>
    </row>
    <row r="11" spans="1:9" ht="15.75" thickBot="1">
      <c r="A11" s="14" t="s">
        <v>11</v>
      </c>
      <c r="B11" s="15">
        <f>+(B10/B9)</f>
        <v>161.54532192269684</v>
      </c>
      <c r="D11" s="15">
        <f>+(D10/D9)</f>
        <v>62.116845896029574</v>
      </c>
      <c r="F11" s="16">
        <v>104.47484497484497</v>
      </c>
      <c r="I11" s="15">
        <v>104.47484497484497</v>
      </c>
    </row>
    <row r="12" spans="1:9" ht="15.75" thickBot="1">
      <c r="A12" s="4"/>
      <c r="B12" s="4"/>
      <c r="D12" s="4"/>
      <c r="F12" s="4"/>
      <c r="I12" s="4"/>
    </row>
    <row r="13" spans="1:9" ht="15.75" thickBot="1">
      <c r="A13" s="5" t="s">
        <v>12</v>
      </c>
      <c r="B13" s="17" t="s">
        <v>5</v>
      </c>
      <c r="D13" s="17" t="s">
        <v>5</v>
      </c>
      <c r="F13" s="18" t="s">
        <v>5</v>
      </c>
      <c r="I13" s="19" t="s">
        <v>5</v>
      </c>
    </row>
    <row r="14" spans="1:9">
      <c r="A14" s="8" t="s">
        <v>13</v>
      </c>
      <c r="B14" s="9">
        <v>654414.94999999995</v>
      </c>
      <c r="D14" s="9">
        <v>468795</v>
      </c>
      <c r="F14" s="10">
        <v>94543</v>
      </c>
      <c r="I14" s="9">
        <v>103863</v>
      </c>
    </row>
    <row r="15" spans="1:9">
      <c r="A15" s="11" t="s">
        <v>14</v>
      </c>
      <c r="B15" s="20">
        <v>1120512.2290000001</v>
      </c>
      <c r="D15" s="20">
        <v>913230</v>
      </c>
      <c r="F15" s="21">
        <v>303409.35399999993</v>
      </c>
      <c r="I15" s="20">
        <v>303409.35399999993</v>
      </c>
    </row>
    <row r="16" spans="1:9">
      <c r="A16" s="11" t="s">
        <v>15</v>
      </c>
      <c r="B16" s="20">
        <v>12376879.937000001</v>
      </c>
      <c r="D16" s="20">
        <v>5434530</v>
      </c>
      <c r="F16" s="21">
        <v>1880562</v>
      </c>
      <c r="I16" s="20">
        <v>1880562</v>
      </c>
    </row>
    <row r="17" spans="1:9" ht="15.75" thickBot="1">
      <c r="A17" s="11" t="s">
        <v>16</v>
      </c>
      <c r="B17" s="15">
        <f>+(B16/B14)</f>
        <v>18.912893015356698</v>
      </c>
      <c r="D17" s="15">
        <f>+(D16/D14)</f>
        <v>11.592551115092951</v>
      </c>
      <c r="F17" s="22">
        <f>+(F16/F14)</f>
        <v>19.891076018319705</v>
      </c>
      <c r="I17" s="23">
        <f>+(I16/I14)</f>
        <v>18.106178331070737</v>
      </c>
    </row>
    <row r="18" spans="1:9" ht="15.75" thickBot="1">
      <c r="A18" s="24"/>
      <c r="B18" s="25"/>
      <c r="D18" s="25"/>
      <c r="F18" s="26"/>
      <c r="I18" s="26"/>
    </row>
    <row r="19" spans="1:9">
      <c r="A19" s="24"/>
      <c r="B19" s="27" t="s">
        <v>17</v>
      </c>
      <c r="C19" s="28"/>
      <c r="D19" s="29" t="s">
        <v>18</v>
      </c>
      <c r="E19" s="28"/>
      <c r="F19" s="27" t="s">
        <v>19</v>
      </c>
      <c r="I19" s="27" t="s">
        <v>20</v>
      </c>
    </row>
    <row r="20" spans="1:9" ht="15.75" thickBot="1">
      <c r="A20" s="24"/>
      <c r="B20" s="30" t="s">
        <v>21</v>
      </c>
      <c r="D20" s="31" t="s">
        <v>22</v>
      </c>
      <c r="F20" s="30" t="s">
        <v>21</v>
      </c>
      <c r="I20" s="30" t="s">
        <v>21</v>
      </c>
    </row>
    <row r="21" spans="1:9" ht="15.75" thickBot="1">
      <c r="A21" s="1"/>
      <c r="B21" s="4"/>
      <c r="D21" s="4"/>
      <c r="F21" s="4"/>
      <c r="I21" s="4"/>
    </row>
    <row r="22" spans="1:9">
      <c r="A22" s="32" t="s">
        <v>23</v>
      </c>
      <c r="B22" s="33">
        <f>+(B4+B9+B14)</f>
        <v>1619241.58</v>
      </c>
      <c r="D22" s="33">
        <f>+(D4+D9+D14)</f>
        <v>1865559</v>
      </c>
      <c r="F22" s="33">
        <f>+(F4+F9+F14)</f>
        <v>187911</v>
      </c>
      <c r="I22" s="33">
        <f>+(I4+I9+I14)</f>
        <v>206568</v>
      </c>
    </row>
    <row r="23" spans="1:9">
      <c r="A23" s="34" t="s">
        <v>24</v>
      </c>
      <c r="B23" s="35">
        <f>+(B5+B10+B16)</f>
        <v>88617713.475178733</v>
      </c>
      <c r="D23" s="35">
        <f>+(D5+D10+D16)</f>
        <v>60980577</v>
      </c>
      <c r="F23" s="35">
        <f>+(F5+F10+F16)</f>
        <v>7817222</v>
      </c>
      <c r="I23" s="35">
        <f>+(I5+I10+I16)</f>
        <v>7817222</v>
      </c>
    </row>
    <row r="24" spans="1:9" ht="16.5" thickBot="1">
      <c r="A24" s="36" t="s">
        <v>25</v>
      </c>
      <c r="B24" s="37">
        <f>+(B23/B22)</f>
        <v>54.727913715740137</v>
      </c>
      <c r="C24" s="38"/>
      <c r="D24" s="37">
        <f>+(D23/D22)</f>
        <v>32.687562816292598</v>
      </c>
      <c r="E24" s="38"/>
      <c r="F24" s="37">
        <f>+(F23/F22)</f>
        <v>41.600662015528627</v>
      </c>
      <c r="I24" s="39">
        <f>+(I23/I22)</f>
        <v>37.843334882460013</v>
      </c>
    </row>
    <row r="25" spans="1:9" ht="15.75" thickBot="1">
      <c r="A25" s="1"/>
      <c r="B25" s="40"/>
      <c r="D25" s="40"/>
      <c r="F25" s="40"/>
      <c r="I25" s="40"/>
    </row>
    <row r="26" spans="1:9">
      <c r="A26" s="41" t="s">
        <v>26</v>
      </c>
      <c r="B26" s="33">
        <v>2160288</v>
      </c>
      <c r="D26" s="33">
        <v>1420889</v>
      </c>
      <c r="F26" s="33">
        <v>252304</v>
      </c>
      <c r="I26" s="33">
        <v>252304</v>
      </c>
    </row>
    <row r="27" spans="1:9">
      <c r="A27" s="42" t="s">
        <v>27</v>
      </c>
      <c r="B27" s="35">
        <v>88620356</v>
      </c>
      <c r="D27" s="35">
        <v>60980685</v>
      </c>
      <c r="F27" s="35">
        <v>7817222</v>
      </c>
      <c r="I27" s="35">
        <v>7817222</v>
      </c>
    </row>
    <row r="28" spans="1:9" s="46" customFormat="1" ht="16.5" thickBot="1">
      <c r="A28" s="43" t="s">
        <v>28</v>
      </c>
      <c r="B28" s="44">
        <f>+(B27/B26)</f>
        <v>41.022472929535319</v>
      </c>
      <c r="C28" s="45"/>
      <c r="D28" s="44">
        <f>+(D27/D26)</f>
        <v>42.91727573371319</v>
      </c>
      <c r="E28" s="45"/>
      <c r="F28" s="44">
        <f>+(F27/F26)</f>
        <v>30.983345487982749</v>
      </c>
      <c r="I28" s="44">
        <f>+(I27/I26)</f>
        <v>30.983345487982749</v>
      </c>
    </row>
    <row r="29" spans="1:9" ht="15.75" thickBot="1">
      <c r="A29" s="1"/>
      <c r="B29" s="4"/>
      <c r="D29" s="4"/>
      <c r="F29" s="4"/>
      <c r="I29" s="4"/>
    </row>
    <row r="30" spans="1:9" ht="18.75">
      <c r="A30" s="50" t="s">
        <v>29</v>
      </c>
      <c r="B30" s="47" t="s">
        <v>30</v>
      </c>
      <c r="D30" s="47" t="s">
        <v>31</v>
      </c>
      <c r="F30" s="47" t="s">
        <v>30</v>
      </c>
      <c r="I30" s="47" t="s">
        <v>30</v>
      </c>
    </row>
    <row r="31" spans="1:9" ht="31.5" customHeight="1">
      <c r="A31" s="51"/>
      <c r="B31" s="53" t="s">
        <v>32</v>
      </c>
      <c r="C31" s="48"/>
      <c r="D31" s="53" t="s">
        <v>33</v>
      </c>
      <c r="E31" s="48"/>
      <c r="F31" s="53" t="s">
        <v>34</v>
      </c>
      <c r="I31" s="53" t="s">
        <v>35</v>
      </c>
    </row>
    <row r="32" spans="1:9" ht="31.5" customHeight="1" thickBot="1">
      <c r="A32" s="52"/>
      <c r="B32" s="54"/>
      <c r="C32" s="48"/>
      <c r="D32" s="54"/>
      <c r="E32" s="48"/>
      <c r="F32" s="54"/>
      <c r="I32" s="54"/>
    </row>
    <row r="33" spans="1:9">
      <c r="A33" s="1"/>
      <c r="B33" s="49"/>
      <c r="D33" s="49"/>
      <c r="F33" s="4"/>
      <c r="I33" s="4"/>
    </row>
    <row r="34" spans="1:9">
      <c r="B34">
        <f>+(B26-B22)/B26</f>
        <v>0.25045106022900648</v>
      </c>
      <c r="D34">
        <f>+(D26-D22)/D26</f>
        <v>-0.31295196176478246</v>
      </c>
      <c r="F34">
        <f>+(F26-F22)/F26</f>
        <v>0.25521989346185553</v>
      </c>
      <c r="I34">
        <f>+(I26-I22)/I26</f>
        <v>0.18127338448855349</v>
      </c>
    </row>
  </sheetData>
  <mergeCells count="5">
    <mergeCell ref="A30:A32"/>
    <mergeCell ref="B31:B32"/>
    <mergeCell ref="D31:D32"/>
    <mergeCell ref="F31:F32"/>
    <mergeCell ref="I31:I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98FCE1-28B1-429B-8471-555D15EB1FDF}"/>
</file>

<file path=customXml/itemProps2.xml><?xml version="1.0" encoding="utf-8"?>
<ds:datastoreItem xmlns:ds="http://schemas.openxmlformats.org/officeDocument/2006/customXml" ds:itemID="{4F111E57-AF2C-43F2-A2CB-F17856A7EB08}"/>
</file>

<file path=customXml/itemProps3.xml><?xml version="1.0" encoding="utf-8"?>
<ds:datastoreItem xmlns:ds="http://schemas.openxmlformats.org/officeDocument/2006/customXml" ds:itemID="{04A87BDE-E578-4B48-99F2-8F7AE7A4D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2024-01-15T21:02:10Z</dcterms:created>
  <dcterms:modified xsi:type="dcterms:W3CDTF">2024-02-02T04:02:31Z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