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power.sharepoint.com/sites/RegulatoryTeam/Shared Documents/General/OEB/IRM/2024 IRM/07 Interrogatories/"/>
    </mc:Choice>
  </mc:AlternateContent>
  <xr:revisionPtr revIDLastSave="87" documentId="8_{C8E2116C-C941-4BD3-8A23-A6805445B4C3}" xr6:coauthVersionLast="47" xr6:coauthVersionMax="47" xr10:uidLastSave="{156C9951-A51C-4CEA-8CD2-53E523F47AA1}"/>
  <bookViews>
    <workbookView xWindow="-1140" yWindow="528" windowWidth="17280" windowHeight="9960" xr2:uid="{6CFB3E2E-CE03-4971-88C0-597176B0DD06}"/>
  </bookViews>
  <sheets>
    <sheet name="IRR 11 - SEC 1-C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G10" i="1"/>
  <c r="G9" i="1"/>
  <c r="G7" i="1"/>
  <c r="G5" i="1"/>
  <c r="D8" i="1"/>
  <c r="D7" i="1"/>
  <c r="F7" i="1"/>
  <c r="D5" i="1"/>
  <c r="F5" i="1"/>
  <c r="D14" i="1" l="1"/>
  <c r="D13" i="1"/>
  <c r="D12" i="1"/>
  <c r="D11" i="1"/>
  <c r="D10" i="1"/>
  <c r="D9" i="1"/>
  <c r="D6" i="1"/>
  <c r="H5" i="1" l="1"/>
  <c r="F6" i="1"/>
  <c r="H7" i="1"/>
  <c r="F9" i="1"/>
  <c r="H9" i="1" s="1"/>
  <c r="F10" i="1"/>
  <c r="H10" i="1" s="1"/>
  <c r="F11" i="1"/>
  <c r="H11" i="1" s="1"/>
  <c r="F13" i="1"/>
  <c r="H13" i="1" s="1"/>
  <c r="G6" i="1" l="1"/>
  <c r="H6" i="1" s="1"/>
</calcChain>
</file>

<file path=xl/sharedStrings.xml><?xml version="1.0" encoding="utf-8"?>
<sst xmlns="http://schemas.openxmlformats.org/spreadsheetml/2006/main" count="17" uniqueCount="17">
  <si>
    <t>Rate Class</t>
  </si>
  <si>
    <t>Consumption</t>
  </si>
  <si>
    <t>Rate Rider ($/kWh)</t>
  </si>
  <si>
    <t>Charge ($)</t>
  </si>
  <si>
    <t>Proposed Charge With Adjustment ($)</t>
  </si>
  <si>
    <t>$ Impact</t>
  </si>
  <si>
    <t>% impact</t>
  </si>
  <si>
    <t>Residential RPP</t>
  </si>
  <si>
    <t>GS&lt;50 RPP</t>
  </si>
  <si>
    <t>GS&gt;50 Non-RPP</t>
  </si>
  <si>
    <t>USL - RPP</t>
  </si>
  <si>
    <t>Sentinel - RPP</t>
  </si>
  <si>
    <t>Street Lighting - Non-RPP</t>
  </si>
  <si>
    <t>Residential Non-RPP</t>
  </si>
  <si>
    <t>Charge Without Adjustment ($)</t>
  </si>
  <si>
    <t>IRR 11-SEC 1-C</t>
  </si>
  <si>
    <t>Total Bill before HST and 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</si>
</sst>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2" applyFont="1" applyAlignment="1" applyProtection="1">
      <alignment horizontal="right" vertical="center"/>
      <protection locked="0"/>
    </xf>
    <xf numFmtId="164" fontId="3" fillId="2" borderId="0" xfId="3" applyNumberFormat="1" applyFont="1" applyFill="1" applyBorder="1" applyAlignment="1" applyProtection="1">
      <alignment horizontal="center"/>
      <protection locked="0"/>
    </xf>
    <xf numFmtId="0" fontId="2" fillId="0" borderId="0" xfId="2" applyAlignment="1" applyProtection="1">
      <alignment horizontal="center"/>
      <protection locked="0"/>
    </xf>
    <xf numFmtId="0" fontId="2" fillId="0" borderId="0" xfId="2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2" applyAlignment="1" applyProtection="1">
      <alignment vertical="center"/>
      <protection locked="0"/>
    </xf>
    <xf numFmtId="0" fontId="4" fillId="0" borderId="5" xfId="0" applyFont="1" applyBorder="1"/>
    <xf numFmtId="0" fontId="4" fillId="0" borderId="3" xfId="0" applyFont="1" applyBorder="1"/>
    <xf numFmtId="165" fontId="4" fillId="0" borderId="3" xfId="1" applyNumberFormat="1" applyFont="1" applyBorder="1" applyAlignment="1">
      <alignment horizontal="center" vertical="center"/>
    </xf>
    <xf numFmtId="0" fontId="4" fillId="0" borderId="8" xfId="0" applyFont="1" applyBorder="1"/>
    <xf numFmtId="165" fontId="4" fillId="0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0" fontId="2" fillId="0" borderId="11" xfId="2" applyBorder="1" applyAlignment="1" applyProtection="1">
      <alignment vertical="center"/>
      <protection locked="0"/>
    </xf>
    <xf numFmtId="43" fontId="4" fillId="0" borderId="1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0" fontId="6" fillId="0" borderId="0" xfId="0" applyFont="1"/>
    <xf numFmtId="165" fontId="4" fillId="0" borderId="11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 applyProtection="1">
      <alignment horizontal="center" vertical="center"/>
      <protection locked="0"/>
    </xf>
    <xf numFmtId="165" fontId="2" fillId="0" borderId="5" xfId="1" applyNumberFormat="1" applyFont="1" applyBorder="1" applyAlignment="1" applyProtection="1">
      <alignment horizontal="center" vertical="center"/>
      <protection locked="0"/>
    </xf>
    <xf numFmtId="0" fontId="3" fillId="0" borderId="16" xfId="2" applyFont="1" applyBorder="1" applyAlignment="1" applyProtection="1">
      <alignment horizontal="center" wrapText="1"/>
      <protection locked="0"/>
    </xf>
    <xf numFmtId="0" fontId="3" fillId="0" borderId="17" xfId="2" applyFont="1" applyBorder="1" applyAlignment="1" applyProtection="1">
      <alignment horizontal="center" wrapText="1"/>
      <protection locked="0"/>
    </xf>
    <xf numFmtId="165" fontId="4" fillId="0" borderId="3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3" fillId="0" borderId="18" xfId="2" applyFont="1" applyBorder="1" applyProtection="1">
      <protection locked="0"/>
    </xf>
    <xf numFmtId="0" fontId="3" fillId="0" borderId="18" xfId="2" applyFon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0" xfId="2" applyBorder="1" applyAlignment="1" applyProtection="1">
      <alignment vertical="center"/>
      <protection locked="0"/>
    </xf>
    <xf numFmtId="165" fontId="2" fillId="0" borderId="20" xfId="1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43" fontId="4" fillId="0" borderId="22" xfId="1" applyFont="1" applyBorder="1" applyAlignment="1">
      <alignment horizontal="center" vertical="center"/>
    </xf>
    <xf numFmtId="0" fontId="4" fillId="0" borderId="23" xfId="0" applyFont="1" applyBorder="1"/>
    <xf numFmtId="0" fontId="4" fillId="0" borderId="15" xfId="0" applyFont="1" applyBorder="1"/>
    <xf numFmtId="165" fontId="4" fillId="0" borderId="15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43" fontId="4" fillId="0" borderId="24" xfId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8" xfId="2" applyFont="1" applyBorder="1" applyAlignment="1" applyProtection="1">
      <alignment horizontal="center" wrapText="1"/>
      <protection locked="0"/>
    </xf>
    <xf numFmtId="0" fontId="3" fillId="0" borderId="19" xfId="2" applyFont="1" applyBorder="1" applyAlignment="1" applyProtection="1">
      <alignment horizontal="center" wrapText="1"/>
      <protection locked="0"/>
    </xf>
    <xf numFmtId="43" fontId="2" fillId="0" borderId="21" xfId="1" applyFont="1" applyBorder="1" applyAlignment="1" applyProtection="1">
      <alignment horizontal="center" vertical="center"/>
      <protection locked="0"/>
    </xf>
    <xf numFmtId="43" fontId="2" fillId="0" borderId="20" xfId="1" applyFont="1" applyFill="1" applyBorder="1" applyAlignment="1" applyProtection="1">
      <alignment horizontal="center" vertical="center"/>
      <protection locked="0"/>
    </xf>
    <xf numFmtId="10" fontId="2" fillId="0" borderId="22" xfId="3" applyNumberFormat="1" applyFont="1" applyFill="1" applyBorder="1" applyAlignment="1" applyProtection="1">
      <alignment horizontal="center" vertical="center"/>
      <protection locked="0"/>
    </xf>
    <xf numFmtId="43" fontId="4" fillId="0" borderId="9" xfId="1" applyFont="1" applyBorder="1" applyAlignment="1">
      <alignment horizontal="center"/>
    </xf>
    <xf numFmtId="43" fontId="2" fillId="0" borderId="8" xfId="1" applyFont="1" applyFill="1" applyBorder="1" applyAlignment="1" applyProtection="1">
      <alignment horizontal="center" vertical="center"/>
      <protection locked="0"/>
    </xf>
    <xf numFmtId="10" fontId="2" fillId="0" borderId="10" xfId="3" applyNumberFormat="1" applyFont="1" applyFill="1" applyBorder="1" applyAlignment="1" applyProtection="1">
      <alignment horizontal="center" vertical="center"/>
      <protection locked="0"/>
    </xf>
    <xf numFmtId="43" fontId="4" fillId="0" borderId="0" xfId="1" applyFont="1" applyBorder="1" applyAlignment="1">
      <alignment horizontal="center"/>
    </xf>
    <xf numFmtId="43" fontId="2" fillId="0" borderId="3" xfId="1" applyFont="1" applyFill="1" applyBorder="1" applyAlignment="1" applyProtection="1">
      <alignment horizontal="center" vertical="center"/>
      <protection locked="0"/>
    </xf>
    <xf numFmtId="1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10" fontId="2" fillId="0" borderId="24" xfId="3" applyNumberFormat="1" applyFont="1" applyFill="1" applyBorder="1" applyAlignment="1" applyProtection="1">
      <alignment horizontal="center" vertical="center"/>
      <protection locked="0"/>
    </xf>
    <xf numFmtId="43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D7D7D72-B345-433C-BAC7-35F1B1117405}"/>
    <cellStyle name="Percent 2" xfId="3" xr:uid="{5D6A5D0B-0BE6-45D5-9620-22D88803B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A462-D49C-457D-A1E1-B23DEB021038}">
  <dimension ref="A1:H25"/>
  <sheetViews>
    <sheetView tabSelected="1" workbookViewId="0">
      <selection activeCell="E7" sqref="E7"/>
    </sheetView>
  </sheetViews>
  <sheetFormatPr defaultRowHeight="13.2" x14ac:dyDescent="0.25"/>
  <cols>
    <col min="1" max="1" width="22.33203125" style="5" bestFit="1" customWidth="1"/>
    <col min="2" max="2" width="12.6640625" style="6" bestFit="1" customWidth="1"/>
    <col min="3" max="3" width="17.88671875" style="6" bestFit="1" customWidth="1"/>
    <col min="4" max="4" width="10.21875" style="6" bestFit="1" customWidth="1"/>
    <col min="5" max="5" width="22.109375" style="5" customWidth="1"/>
    <col min="6" max="6" width="18.6640625" style="5" bestFit="1" customWidth="1"/>
    <col min="7" max="7" width="10.109375" style="5" bestFit="1" customWidth="1"/>
    <col min="8" max="16384" width="8.88671875" style="5"/>
  </cols>
  <sheetData>
    <row r="1" spans="1:8" x14ac:dyDescent="0.25">
      <c r="A1" s="23" t="s">
        <v>15</v>
      </c>
    </row>
    <row r="2" spans="1:8" ht="13.8" thickBot="1" x14ac:dyDescent="0.3">
      <c r="A2" s="1"/>
      <c r="B2" s="2"/>
      <c r="C2" s="3"/>
      <c r="D2" s="3"/>
    </row>
    <row r="3" spans="1:8" ht="28.8" customHeight="1" thickBot="1" x14ac:dyDescent="0.3">
      <c r="G3" s="47" t="s">
        <v>16</v>
      </c>
      <c r="H3" s="48"/>
    </row>
    <row r="4" spans="1:8" s="4" customFormat="1" ht="27" thickBot="1" x14ac:dyDescent="0.3">
      <c r="A4" s="33" t="s">
        <v>0</v>
      </c>
      <c r="B4" s="34" t="s">
        <v>1</v>
      </c>
      <c r="C4" s="35" t="s">
        <v>2</v>
      </c>
      <c r="D4" s="36" t="s">
        <v>3</v>
      </c>
      <c r="E4" s="28" t="s">
        <v>4</v>
      </c>
      <c r="F4" s="29" t="s">
        <v>14</v>
      </c>
      <c r="G4" s="49" t="s">
        <v>5</v>
      </c>
      <c r="H4" s="50" t="s">
        <v>6</v>
      </c>
    </row>
    <row r="5" spans="1:8" s="7" customFormat="1" ht="17.399999999999999" customHeight="1" x14ac:dyDescent="0.3">
      <c r="A5" s="38" t="s">
        <v>7</v>
      </c>
      <c r="B5" s="39">
        <v>750</v>
      </c>
      <c r="C5" s="40">
        <v>4.0000000000000002E-4</v>
      </c>
      <c r="D5" s="41">
        <f>C5*B5</f>
        <v>0.3</v>
      </c>
      <c r="E5" s="51">
        <v>134.86000000000001</v>
      </c>
      <c r="F5" s="51">
        <f>E5-$D$5</f>
        <v>134.56</v>
      </c>
      <c r="G5" s="52">
        <f>E5-F5</f>
        <v>0.30000000000001137</v>
      </c>
      <c r="H5" s="53">
        <f>G5/E5</f>
        <v>2.2245291413318354E-3</v>
      </c>
    </row>
    <row r="6" spans="1:8" x14ac:dyDescent="0.25">
      <c r="A6" s="42" t="s">
        <v>8</v>
      </c>
      <c r="B6" s="12">
        <v>2000</v>
      </c>
      <c r="C6" s="31">
        <v>4.0000000000000002E-4</v>
      </c>
      <c r="D6" s="32">
        <f>C6*B6</f>
        <v>0.8</v>
      </c>
      <c r="E6" s="54">
        <v>347.41</v>
      </c>
      <c r="F6" s="54">
        <f>E6-$D$6</f>
        <v>346.61</v>
      </c>
      <c r="G6" s="55">
        <f>E6-F6</f>
        <v>0.80000000000001137</v>
      </c>
      <c r="H6" s="56">
        <f>G6/E6</f>
        <v>2.3027546702743483E-3</v>
      </c>
    </row>
    <row r="7" spans="1:8" x14ac:dyDescent="0.25">
      <c r="A7" s="9" t="s">
        <v>9</v>
      </c>
      <c r="B7" s="30">
        <v>237500</v>
      </c>
      <c r="C7" s="37">
        <v>4.0000000000000002E-4</v>
      </c>
      <c r="D7" s="15">
        <f>B7*C7</f>
        <v>95</v>
      </c>
      <c r="E7" s="57">
        <v>36611.987000000001</v>
      </c>
      <c r="F7" s="57">
        <f>E7-SUM(D7:D8)</f>
        <v>35899.487000000001</v>
      </c>
      <c r="G7" s="58">
        <f>E7-F7</f>
        <v>712.5</v>
      </c>
      <c r="H7" s="59">
        <f>G7/E7</f>
        <v>1.9460839423984282E-2</v>
      </c>
    </row>
    <row r="8" spans="1:8" x14ac:dyDescent="0.25">
      <c r="A8" s="11"/>
      <c r="B8" s="25"/>
      <c r="C8" s="13">
        <v>2.5999999999999999E-3</v>
      </c>
      <c r="D8" s="14">
        <f>C8*B7</f>
        <v>617.5</v>
      </c>
      <c r="E8" s="13"/>
      <c r="F8" s="13"/>
      <c r="G8" s="60"/>
      <c r="H8" s="61"/>
    </row>
    <row r="9" spans="1:8" x14ac:dyDescent="0.25">
      <c r="A9" s="43" t="s">
        <v>10</v>
      </c>
      <c r="B9" s="44">
        <v>200</v>
      </c>
      <c r="C9" s="45">
        <v>4.0000000000000002E-4</v>
      </c>
      <c r="D9" s="46">
        <f>B9*C9</f>
        <v>0.08</v>
      </c>
      <c r="E9" s="62">
        <v>40.74</v>
      </c>
      <c r="F9" s="62">
        <f>E9-D9</f>
        <v>40.660000000000004</v>
      </c>
      <c r="G9" s="55">
        <f>E9-F9</f>
        <v>7.9999999999998295E-2</v>
      </c>
      <c r="H9" s="63">
        <f>G9/E9</f>
        <v>1.9636720667648082E-3</v>
      </c>
    </row>
    <row r="10" spans="1:8" x14ac:dyDescent="0.25">
      <c r="A10" s="9" t="s">
        <v>11</v>
      </c>
      <c r="B10" s="10">
        <v>475</v>
      </c>
      <c r="C10" s="37">
        <v>4.0000000000000002E-4</v>
      </c>
      <c r="D10" s="15">
        <f>B10*C10</f>
        <v>0.19</v>
      </c>
      <c r="E10" s="54">
        <v>77.789142474999991</v>
      </c>
      <c r="F10" s="54">
        <f>E10-D10</f>
        <v>77.599142474999994</v>
      </c>
      <c r="G10" s="55">
        <f>E10-F10</f>
        <v>0.18999999999999773</v>
      </c>
      <c r="H10" s="56">
        <f>G10/E10</f>
        <v>2.4425002507394945E-3</v>
      </c>
    </row>
    <row r="11" spans="1:8" x14ac:dyDescent="0.25">
      <c r="A11" s="16" t="s">
        <v>12</v>
      </c>
      <c r="B11" s="24">
        <v>474500</v>
      </c>
      <c r="C11" s="17">
        <v>4.0000000000000002E-4</v>
      </c>
      <c r="D11" s="18">
        <f>B11*C11</f>
        <v>189.8</v>
      </c>
      <c r="E11" s="57">
        <v>72233.123879999999</v>
      </c>
      <c r="F11" s="64">
        <f>E11-SUM(D11:D12)</f>
        <v>70809.623879999999</v>
      </c>
      <c r="G11" s="58">
        <f>E11-F11</f>
        <v>1423.5</v>
      </c>
      <c r="H11" s="59">
        <f>G11/E11</f>
        <v>1.9707025302752281E-2</v>
      </c>
    </row>
    <row r="12" spans="1:8" x14ac:dyDescent="0.25">
      <c r="A12" s="11"/>
      <c r="B12" s="25"/>
      <c r="C12" s="13">
        <v>2.5999999999999999E-3</v>
      </c>
      <c r="D12" s="14">
        <f>C12*B11</f>
        <v>1233.7</v>
      </c>
      <c r="E12" s="13"/>
      <c r="F12" s="13"/>
      <c r="G12" s="60"/>
      <c r="H12" s="61"/>
    </row>
    <row r="13" spans="1:8" x14ac:dyDescent="0.25">
      <c r="A13" s="19" t="s">
        <v>13</v>
      </c>
      <c r="B13" s="26">
        <v>750</v>
      </c>
      <c r="C13" s="17">
        <v>4.0000000000000002E-4</v>
      </c>
      <c r="D13" s="20">
        <f>B13*C13</f>
        <v>0.3</v>
      </c>
      <c r="E13" s="57">
        <v>145.43266</v>
      </c>
      <c r="F13" s="64">
        <f>E13-SUM(D13:D14)</f>
        <v>143.18266</v>
      </c>
      <c r="G13" s="58">
        <f>E13-F13</f>
        <v>2.25</v>
      </c>
      <c r="H13" s="59">
        <f>G13/E13</f>
        <v>1.5471077817046047E-2</v>
      </c>
    </row>
    <row r="14" spans="1:8" ht="15" customHeight="1" thickBot="1" x14ac:dyDescent="0.3">
      <c r="A14" s="8"/>
      <c r="B14" s="27"/>
      <c r="C14" s="21">
        <v>2.5999999999999999E-3</v>
      </c>
      <c r="D14" s="22">
        <f>C14*B13</f>
        <v>1.95</v>
      </c>
      <c r="E14" s="21"/>
      <c r="F14" s="21"/>
      <c r="G14" s="65"/>
      <c r="H14" s="66"/>
    </row>
    <row r="16" spans="1:8" x14ac:dyDescent="0.25">
      <c r="B16" s="5"/>
      <c r="C16" s="5"/>
      <c r="D16" s="5"/>
    </row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</sheetData>
  <mergeCells count="4">
    <mergeCell ref="B7:B8"/>
    <mergeCell ref="B11:B12"/>
    <mergeCell ref="B13:B14"/>
    <mergeCell ref="G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6A57F31CF2E46B1E21EF835D8FBAC" ma:contentTypeVersion="16" ma:contentTypeDescription="Create a new document." ma:contentTypeScope="" ma:versionID="49e7cfca17f6b1a650bdc9e321ffd475">
  <xsd:schema xmlns:xsd="http://www.w3.org/2001/XMLSchema" xmlns:xs="http://www.w3.org/2001/XMLSchema" xmlns:p="http://schemas.microsoft.com/office/2006/metadata/properties" xmlns:ns2="71b3280e-278e-4757-b4bb-e9ac03851edb" xmlns:ns3="c5d9ce97-aef7-47cc-b459-6fa95feb7885" targetNamespace="http://schemas.microsoft.com/office/2006/metadata/properties" ma:root="true" ma:fieldsID="50eb38c6fe3eca1b8290d1fd344af153" ns2:_="" ns3:_="">
    <xsd:import namespace="71b3280e-278e-4757-b4bb-e9ac03851edb"/>
    <xsd:import namespace="c5d9ce97-aef7-47cc-b459-6fa95feb7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3280e-278e-4757-b4bb-e9ac03851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fa5b5a-13b8-401f-9e52-2b297c690e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9ce97-aef7-47cc-b459-6fa95feb7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6291a7-23b7-4719-95a8-af7fded7af26}" ma:internalName="TaxCatchAll" ma:showField="CatchAllData" ma:web="c5d9ce97-aef7-47cc-b459-6fa95feb78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CA4DAE-7158-40ED-BE73-02962C56F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3280e-278e-4757-b4bb-e9ac03851edb"/>
    <ds:schemaRef ds:uri="c5d9ce97-aef7-47cc-b459-6fa95feb7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FAA208-3DA6-4265-AAE2-1BF606445F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IRR 11 - SEC 1-C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Donna Kwan</cp:lastModifiedBy>
  <dcterms:created xsi:type="dcterms:W3CDTF">2024-02-18T06:07:11Z</dcterms:created>
  <dcterms:modified xsi:type="dcterms:W3CDTF">2024-02-23T20:44:13Z</dcterms:modified>
</cp:coreProperties>
</file>