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4 Rates\Supplemental Interrogatories\"/>
    </mc:Choice>
  </mc:AlternateContent>
  <xr:revisionPtr revIDLastSave="0" documentId="13_ncr:1_{18480AA1-66DB-4CA5-AAD2-53B104DF7DE8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Supplemental Attachment 1" sheetId="20" r:id="rId1"/>
  </sheets>
  <externalReferences>
    <externalReference r:id="rId2"/>
    <externalReference r:id="rId3"/>
    <externalReference r:id="rId4"/>
  </externalReferences>
  <definedNames>
    <definedName name="_xlnm._FilterDatabase" localSheetId="0" hidden="1">'Supplemental Attachment 1'!$A$5:$K$98</definedName>
    <definedName name="adsfasdf">#REF!</definedName>
    <definedName name="adsfasfdasfdasdf">#REF!</definedName>
    <definedName name="asdf">'[1]Portal  13 OFHP- GA Modifier '!$C$51:$C$62</definedName>
    <definedName name="asdfasdf">#REF!</definedName>
    <definedName name="date">[2]Instruction!$B$8</definedName>
    <definedName name="Month" localSheetId="0">'Supplemental Attachment 1'!$A$16:$A$27</definedName>
    <definedName name="Month">'[3]Portal  13 OFHP- GA Modifier '!$C$51:$C$62</definedName>
    <definedName name="NvsAnswerCol">"[Drill1]JRNLLAYOUT!$A$4:$A$79"</definedName>
    <definedName name="NvsASD">"V2006-10-27"</definedName>
    <definedName name="NvsAutoDrillOk">"VN"</definedName>
    <definedName name="NvsDateToNumber">"Y"</definedName>
    <definedName name="NvsElapsedTime">0.000416666662204079</definedName>
    <definedName name="NvsEndTime">39016.4085416667</definedName>
    <definedName name="NvsInstLang">"VENG"</definedName>
    <definedName name="NvsInstSpec">"%,LS_ACCT_ACT,SBAL,FCURRENCY_CD,V ,VCAD,FBUSINESS_UNIT,V620,FACCOUNT,V213050,FBUSINESS_UNIT,TOHSC_CONSOLIDATED1,NOHSC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"VY"</definedName>
    <definedName name="NvsTreeASD">"V2006-10-27"</definedName>
    <definedName name="_xlnm.Print_Area" localSheetId="0">'Supplemental Attachment 1'!#REF!</definedName>
    <definedName name="S1_Acquired_MEUs" localSheetId="0">#REF!</definedName>
    <definedName name="S1_Acquired_MEUs">#REF!</definedName>
    <definedName name="S1_All_Customers" localSheetId="0">#REF!</definedName>
    <definedName name="S1_All_Customers">#REF!</definedName>
    <definedName name="S1_Embedded_Directs" localSheetId="0">#REF!</definedName>
    <definedName name="S1_Embedded_Directs">#REF!</definedName>
    <definedName name="S1_Embedded_LDCs" localSheetId="0">#REF!</definedName>
    <definedName name="S1_Embedded_LDCs">#REF!</definedName>
    <definedName name="S1_Retail" localSheetId="0">#REF!</definedName>
    <definedName name="S1_Retail">#REF!</definedName>
    <definedName name="S2_ALL" localSheetId="0">#REF!</definedName>
    <definedName name="S2_ALL">#REF!</definedName>
    <definedName name="S3_Month" localSheetId="0">#REF!</definedName>
    <definedName name="S3_Month">#REF!</definedName>
    <definedName name="S3_ytd" localSheetId="0">#REF!</definedName>
    <definedName name="S3_ytd">#REF!</definedName>
    <definedName name="S4_ALL" localSheetId="0">#REF!</definedName>
    <definedName name="S4_ALL">#REF!</definedName>
    <definedName name="Z_9A312F12_26CB_44DF_9BBE_84540EEE4435_.wvu.PrintArea" localSheetId="0" hidden="1">'Supplemental Attachment 1'!$A$1:$F$50</definedName>
    <definedName name="Z_BA8EAF6A_CD28_4BFA_BD3E_3B5DF5E97379_.wvu.PrintArea" localSheetId="0" hidden="1">'Supplemental Attachment 1'!$A$1:$F$50</definedName>
    <definedName name="Z_C46798E6_7DF7_49F4_8F69_36857C5A63FD_.wvu.PrintArea" localSheetId="0" hidden="1">'Supplemental Attachment 1'!$A$1:$F$50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1" i="20" l="1"/>
  <c r="K70" i="20"/>
  <c r="K69" i="20"/>
  <c r="J80" i="20" l="1"/>
  <c r="K80" i="20" s="1"/>
  <c r="J81" i="20"/>
  <c r="K81" i="20" s="1"/>
  <c r="J82" i="20"/>
  <c r="K82" i="20" s="1"/>
  <c r="J83" i="20"/>
  <c r="K83" i="20" s="1"/>
  <c r="J84" i="20"/>
  <c r="K84" i="20" s="1"/>
  <c r="J85" i="20"/>
  <c r="K85" i="20" s="1"/>
  <c r="J86" i="20"/>
  <c r="K86" i="20" s="1"/>
  <c r="J87" i="20"/>
  <c r="K87" i="20" s="1"/>
  <c r="J88" i="20"/>
  <c r="K88" i="20" s="1"/>
  <c r="J79" i="20"/>
  <c r="K79" i="20" s="1"/>
  <c r="J78" i="20"/>
  <c r="K78" i="20" s="1"/>
  <c r="D98" i="20" l="1"/>
  <c r="K97" i="20" l="1"/>
  <c r="K6" i="20" l="1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72" i="20"/>
  <c r="K73" i="20"/>
  <c r="K74" i="20"/>
  <c r="K75" i="20"/>
  <c r="K76" i="20"/>
  <c r="K77" i="20"/>
  <c r="K89" i="20"/>
  <c r="K90" i="20"/>
  <c r="K91" i="20"/>
  <c r="K92" i="20"/>
  <c r="K93" i="20"/>
  <c r="K94" i="20"/>
  <c r="K95" i="20"/>
  <c r="K96" i="20" l="1"/>
  <c r="K98" i="20" s="1"/>
</calcChain>
</file>

<file path=xl/sharedStrings.xml><?xml version="1.0" encoding="utf-8"?>
<sst xmlns="http://schemas.openxmlformats.org/spreadsheetml/2006/main" count="108" uniqueCount="17">
  <si>
    <t>Embedded Generation Offsetting Load</t>
  </si>
  <si>
    <t>Adjustment Year</t>
  </si>
  <si>
    <t>Adjustment Month</t>
  </si>
  <si>
    <t>Item #</t>
  </si>
  <si>
    <t>Adjustment (kWh)</t>
  </si>
  <si>
    <t>Updated Declaration</t>
  </si>
  <si>
    <t>Previously Declared</t>
  </si>
  <si>
    <t>Provided by Ottawa River Power</t>
  </si>
  <si>
    <t>Hydro Ottawa- Prev. Declared</t>
  </si>
  <si>
    <t>Hydro One Declaration</t>
  </si>
  <si>
    <t>GA</t>
  </si>
  <si>
    <t>Updated GA $</t>
  </si>
  <si>
    <t>Actual  Recovery Rate (CBRR)</t>
  </si>
  <si>
    <t>GA + CBRR</t>
  </si>
  <si>
    <t>GA Adjustment</t>
  </si>
  <si>
    <t>Ottawa River Power Corporation</t>
  </si>
  <si>
    <t>Supplemental Interrogatory Responses - Supplemental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</si>
</sst>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/yy;@"/>
    <numFmt numFmtId="167" formatCode="[$-409]mmm\-yy;@"/>
    <numFmt numFmtId="168" formatCode="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/>
    <xf numFmtId="166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6" fillId="0" borderId="0"/>
    <xf numFmtId="167" fontId="2" fillId="0" borderId="0"/>
    <xf numFmtId="0" fontId="2" fillId="0" borderId="0"/>
    <xf numFmtId="0" fontId="5" fillId="0" borderId="2" applyNumberFormat="0" applyFill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7" fontId="2" fillId="0" borderId="0"/>
  </cellStyleXfs>
  <cellXfs count="60">
    <xf numFmtId="0" fontId="0" fillId="0" borderId="0" xfId="0"/>
    <xf numFmtId="166" fontId="2" fillId="0" borderId="0" xfId="7"/>
    <xf numFmtId="167" fontId="3" fillId="0" borderId="0" xfId="14" applyFont="1"/>
    <xf numFmtId="167" fontId="2" fillId="0" borderId="0" xfId="14"/>
    <xf numFmtId="165" fontId="2" fillId="0" borderId="1" xfId="1" applyFont="1" applyBorder="1"/>
    <xf numFmtId="165" fontId="3" fillId="0" borderId="1" xfId="1" applyFont="1" applyBorder="1"/>
    <xf numFmtId="168" fontId="2" fillId="0" borderId="1" xfId="7" applyNumberFormat="1" applyBorder="1"/>
    <xf numFmtId="164" fontId="5" fillId="0" borderId="3" xfId="16" applyNumberFormat="1" applyBorder="1"/>
    <xf numFmtId="1" fontId="2" fillId="0" borderId="1" xfId="14" applyNumberFormat="1" applyBorder="1" applyAlignment="1">
      <alignment horizontal="center"/>
    </xf>
    <xf numFmtId="37" fontId="2" fillId="0" borderId="1" xfId="1" applyNumberFormat="1" applyFont="1" applyBorder="1" applyAlignment="1">
      <alignment horizontal="center"/>
    </xf>
    <xf numFmtId="1" fontId="2" fillId="0" borderId="4" xfId="14" applyNumberFormat="1" applyBorder="1"/>
    <xf numFmtId="1" fontId="2" fillId="0" borderId="5" xfId="14" applyNumberFormat="1" applyBorder="1" applyAlignment="1">
      <alignment horizontal="center"/>
    </xf>
    <xf numFmtId="37" fontId="2" fillId="0" borderId="5" xfId="1" applyNumberFormat="1" applyFont="1" applyBorder="1" applyAlignment="1">
      <alignment horizontal="center"/>
    </xf>
    <xf numFmtId="43" fontId="2" fillId="3" borderId="5" xfId="1" applyNumberFormat="1" applyFont="1" applyFill="1" applyBorder="1"/>
    <xf numFmtId="43" fontId="3" fillId="0" borderId="5" xfId="1" applyNumberFormat="1" applyFont="1" applyBorder="1"/>
    <xf numFmtId="165" fontId="2" fillId="0" borderId="5" xfId="1" applyFont="1" applyBorder="1"/>
    <xf numFmtId="165" fontId="3" fillId="0" borderId="5" xfId="1" applyFont="1" applyBorder="1"/>
    <xf numFmtId="168" fontId="2" fillId="0" borderId="5" xfId="7" applyNumberFormat="1" applyBorder="1"/>
    <xf numFmtId="1" fontId="2" fillId="0" borderId="8" xfId="14" applyNumberFormat="1" applyBorder="1"/>
    <xf numFmtId="1" fontId="2" fillId="0" borderId="9" xfId="14" applyNumberFormat="1" applyBorder="1" applyAlignment="1">
      <alignment horizontal="center"/>
    </xf>
    <xf numFmtId="37" fontId="2" fillId="0" borderId="9" xfId="1" applyNumberFormat="1" applyFont="1" applyBorder="1" applyAlignment="1">
      <alignment horizontal="center"/>
    </xf>
    <xf numFmtId="43" fontId="2" fillId="3" borderId="9" xfId="1" applyNumberFormat="1" applyFont="1" applyFill="1" applyBorder="1"/>
    <xf numFmtId="43" fontId="3" fillId="0" borderId="9" xfId="1" applyNumberFormat="1" applyFont="1" applyBorder="1"/>
    <xf numFmtId="165" fontId="2" fillId="0" borderId="10" xfId="1" applyFont="1" applyBorder="1"/>
    <xf numFmtId="165" fontId="3" fillId="0" borderId="10" xfId="1" applyFont="1" applyBorder="1"/>
    <xf numFmtId="168" fontId="2" fillId="0" borderId="10" xfId="7" applyNumberFormat="1" applyBorder="1"/>
    <xf numFmtId="165" fontId="5" fillId="0" borderId="3" xfId="16" applyNumberFormat="1" applyBorder="1"/>
    <xf numFmtId="168" fontId="3" fillId="0" borderId="5" xfId="7" applyNumberFormat="1" applyFont="1" applyBorder="1"/>
    <xf numFmtId="168" fontId="3" fillId="0" borderId="1" xfId="7" applyNumberFormat="1" applyFont="1" applyBorder="1"/>
    <xf numFmtId="168" fontId="3" fillId="0" borderId="10" xfId="7" applyNumberFormat="1" applyFont="1" applyBorder="1"/>
    <xf numFmtId="43" fontId="2" fillId="3" borderId="1" xfId="1" applyNumberFormat="1" applyFont="1" applyFill="1" applyBorder="1"/>
    <xf numFmtId="43" fontId="3" fillId="0" borderId="1" xfId="1" applyNumberFormat="1" applyFont="1" applyBorder="1"/>
    <xf numFmtId="1" fontId="2" fillId="0" borderId="12" xfId="14" applyNumberFormat="1" applyBorder="1"/>
    <xf numFmtId="1" fontId="2" fillId="0" borderId="13" xfId="14" applyNumberFormat="1" applyBorder="1"/>
    <xf numFmtId="1" fontId="2" fillId="0" borderId="10" xfId="14" applyNumberFormat="1" applyBorder="1" applyAlignment="1">
      <alignment horizontal="center"/>
    </xf>
    <xf numFmtId="37" fontId="2" fillId="0" borderId="10" xfId="1" applyNumberFormat="1" applyFont="1" applyBorder="1" applyAlignment="1">
      <alignment horizontal="center"/>
    </xf>
    <xf numFmtId="43" fontId="2" fillId="3" borderId="10" xfId="1" applyNumberFormat="1" applyFont="1" applyFill="1" applyBorder="1"/>
    <xf numFmtId="43" fontId="3" fillId="0" borderId="10" xfId="1" applyNumberFormat="1" applyFont="1" applyBorder="1"/>
    <xf numFmtId="2" fontId="3" fillId="5" borderId="14" xfId="7" applyNumberFormat="1" applyFont="1" applyFill="1" applyBorder="1" applyAlignment="1">
      <alignment horizontal="center"/>
    </xf>
    <xf numFmtId="2" fontId="3" fillId="5" borderId="15" xfId="7" applyNumberFormat="1" applyFont="1" applyFill="1" applyBorder="1" applyAlignment="1">
      <alignment horizontal="center" wrapText="1"/>
    </xf>
    <xf numFmtId="2" fontId="3" fillId="5" borderId="15" xfId="7" applyNumberFormat="1" applyFont="1" applyFill="1" applyBorder="1" applyAlignment="1">
      <alignment horizontal="center"/>
    </xf>
    <xf numFmtId="2" fontId="3" fillId="5" borderId="16" xfId="7" applyNumberFormat="1" applyFont="1" applyFill="1" applyBorder="1" applyAlignment="1">
      <alignment horizontal="center"/>
    </xf>
    <xf numFmtId="168" fontId="2" fillId="0" borderId="4" xfId="7" applyNumberFormat="1" applyBorder="1"/>
    <xf numFmtId="168" fontId="2" fillId="0" borderId="12" xfId="7" applyNumberFormat="1" applyBorder="1"/>
    <xf numFmtId="168" fontId="2" fillId="0" borderId="13" xfId="7" applyNumberFormat="1" applyBorder="1"/>
    <xf numFmtId="167" fontId="3" fillId="2" borderId="9" xfId="14" applyFont="1" applyFill="1" applyBorder="1" applyAlignment="1">
      <alignment horizontal="center" wrapText="1"/>
    </xf>
    <xf numFmtId="167" fontId="3" fillId="4" borderId="8" xfId="14" applyFont="1" applyFill="1" applyBorder="1" applyAlignment="1">
      <alignment horizontal="center" wrapText="1"/>
    </xf>
    <xf numFmtId="167" fontId="3" fillId="4" borderId="9" xfId="14" applyFont="1" applyFill="1" applyBorder="1" applyAlignment="1">
      <alignment horizontal="center" wrapText="1"/>
    </xf>
    <xf numFmtId="166" fontId="3" fillId="4" borderId="9" xfId="7" applyFont="1" applyFill="1" applyBorder="1" applyAlignment="1">
      <alignment horizontal="center" wrapText="1"/>
    </xf>
    <xf numFmtId="166" fontId="2" fillId="2" borderId="14" xfId="7" applyFill="1" applyBorder="1" applyAlignment="1">
      <alignment horizontal="center"/>
    </xf>
    <xf numFmtId="164" fontId="3" fillId="0" borderId="6" xfId="2" applyFont="1" applyBorder="1"/>
    <xf numFmtId="164" fontId="3" fillId="0" borderId="7" xfId="2" applyFont="1" applyBorder="1"/>
    <xf numFmtId="164" fontId="3" fillId="0" borderId="11" xfId="2" applyFont="1" applyBorder="1"/>
    <xf numFmtId="167" fontId="2" fillId="4" borderId="14" xfId="14" applyFill="1" applyBorder="1" applyAlignment="1">
      <alignment horizontal="center" wrapText="1"/>
    </xf>
    <xf numFmtId="167" fontId="2" fillId="4" borderId="15" xfId="14" applyFill="1" applyBorder="1" applyAlignment="1">
      <alignment horizontal="center" wrapText="1"/>
    </xf>
    <xf numFmtId="167" fontId="2" fillId="4" borderId="16" xfId="14" applyFill="1" applyBorder="1" applyAlignment="1">
      <alignment horizontal="center" wrapText="1"/>
    </xf>
    <xf numFmtId="166" fontId="2" fillId="5" borderId="14" xfId="7" applyFill="1" applyBorder="1" applyAlignment="1">
      <alignment horizontal="center"/>
    </xf>
    <xf numFmtId="166" fontId="2" fillId="5" borderId="15" xfId="7" applyFill="1" applyBorder="1" applyAlignment="1">
      <alignment horizontal="center"/>
    </xf>
    <xf numFmtId="166" fontId="2" fillId="5" borderId="16" xfId="7" applyFill="1" applyBorder="1" applyAlignment="1">
      <alignment horizontal="center"/>
    </xf>
    <xf numFmtId="167" fontId="3" fillId="0" borderId="0" xfId="14" applyFont="1" applyAlignment="1">
      <alignment horizontal="center"/>
    </xf>
  </cellXfs>
  <cellStyles count="19">
    <cellStyle name="Comma" xfId="1" builtinId="3"/>
    <cellStyle name="Comma 2" xfId="4" xr:uid="{00000000-0005-0000-0000-000001000000}"/>
    <cellStyle name="Comma 3" xfId="10" xr:uid="{00000000-0005-0000-0000-000002000000}"/>
    <cellStyle name="Currency" xfId="2" builtinId="4"/>
    <cellStyle name="Currency 2" xfId="5" xr:uid="{00000000-0005-0000-0000-000004000000}"/>
    <cellStyle name="Currency 3" xfId="9" xr:uid="{00000000-0005-0000-0000-000005000000}"/>
    <cellStyle name="Currency 4" xfId="12" xr:uid="{00000000-0005-0000-0000-000006000000}"/>
    <cellStyle name="Hyperlink 2" xfId="17" xr:uid="{8C1BDF19-9917-4253-AE40-91BC0E1D0D61}"/>
    <cellStyle name="Normal" xfId="0" builtinId="0"/>
    <cellStyle name="Normal 173" xfId="6" xr:uid="{00000000-0005-0000-0000-000008000000}"/>
    <cellStyle name="Normal 2" xfId="3" xr:uid="{00000000-0005-0000-0000-000009000000}"/>
    <cellStyle name="Normal 3" xfId="7" xr:uid="{00000000-0005-0000-0000-00000A000000}"/>
    <cellStyle name="Normal 3 2" xfId="18" xr:uid="{9F985D9B-4235-4B9E-9064-A3648B99C02F}"/>
    <cellStyle name="Normal 4" xfId="8" xr:uid="{00000000-0005-0000-0000-00000B000000}"/>
    <cellStyle name="Normal 5" xfId="11" xr:uid="{00000000-0005-0000-0000-00000C000000}"/>
    <cellStyle name="Normal 6" xfId="13" xr:uid="{00000000-0005-0000-0000-00000D000000}"/>
    <cellStyle name="Normal 6 2" xfId="15" xr:uid="{00000000-0005-0000-0000-00000E000000}"/>
    <cellStyle name="Normal 7" xfId="14" xr:uid="{00000000-0005-0000-0000-00000F000000}"/>
    <cellStyle name="Total" xfId="1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urnal%20Entries\2018\03%20Mar%202018\2018-03%20-HYDRO%20ONE%20Actual%20%20Bill%20100%20Returns%20Detai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PC2\Reference%20Documents%20and%20Files\Documents%20and%20Settings\180728\Local%20Settings\Temporary%20Internet%20Files\OLK2D\Journal%20Entries\2004\04-06%20Accrual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PC2\Reference%20Documents%20and%20Files\Journal%20Entries\2018\03%20Mar%202018\2018-03%20-HYDRO%20ONE%20Actual%20%20Bill%20100%20Returns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 H1 1598 Summary"/>
      <sheetName val="27.Bill 100 for COP"/>
      <sheetName val="2. eLDC 1598 Summary"/>
      <sheetName val="3. Two  Tier  Details"/>
      <sheetName val="4.  RPP TOU Details"/>
      <sheetName val="5. GA TOU and 2 Tier Summary"/>
      <sheetName val="6. AQEW and AQEI"/>
      <sheetName val="7. 1598 Purchases Est"/>
      <sheetName val="8. WMSC Uplift Est Accural Only"/>
      <sheetName val="8. OFHP DRP FNDP RRRP"/>
      <sheetName val="9. 1598H1 Generation Summary"/>
      <sheetName val="10. Fit and microFIT Report"/>
      <sheetName val="11. HCI_and NUG Report"/>
      <sheetName val="12. RESOP_Report"/>
      <sheetName val="13. LTLT STLT Host Prior CIS"/>
      <sheetName val="14. COP Report Summary"/>
      <sheetName val="15. H1 and eDC  OESP "/>
      <sheetName val="16. OCREC H1 and eLDC"/>
      <sheetName val="17.Submission Sum-Current Month"/>
      <sheetName val="18. Mthly Sum Fixed Price Trend"/>
      <sheetName val="19.H1 Declaration Summary-Rates"/>
      <sheetName val="20. OCEB H1 and eLDC Summary"/>
      <sheetName val="21. IESO Invoice Pd-GA Analysis"/>
      <sheetName val="22. IESO GA Class B Method"/>
      <sheetName val="23. SetOff-eLDC "/>
      <sheetName val="24. Setoff Summary-eLDC"/>
      <sheetName val="Notes &amp; Updates"/>
      <sheetName val="CHecks"/>
      <sheetName val="Prepare new file instructions"/>
      <sheetName val="23. 1556 OPG"/>
      <sheetName val="25. Approvers List"/>
      <sheetName val="26. Updates"/>
      <sheetName val="Portal  1_RPP Two Tier"/>
      <sheetName val="Portal 2_RPP TOU  Smart Meter"/>
      <sheetName val="Portal  3_Final Variance"/>
      <sheetName val="Portal 4_Embedded Gen + Class A"/>
      <sheetName val="Portal  5_H1 RESOP"/>
      <sheetName val="Portal 6_eLDC RESOP"/>
      <sheetName val="Portal  7_H1_FIT"/>
      <sheetName val="Portal  8_FIT eLC"/>
      <sheetName val=" Portal  9_ HCI H1 and eLDC "/>
      <sheetName val="Portal  10 ERG NUG  H1 "/>
      <sheetName val="Portal 11_ Summary OESP"/>
      <sheetName val="Portal 12_ OREC"/>
      <sheetName val="Portal  13 OFHP- GA Modifier "/>
      <sheetName val="Portal 14 DRPC"/>
      <sheetName val="Portal 15 FN ON Reserve"/>
      <sheetName val="Portal 16 RRRP "/>
      <sheetName val="Closed Portal  _OCEB"/>
      <sheetName val="Closed  Portal OPG Rebate "/>
      <sheetName val="Closed Portal _DC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51">
          <cell r="C51" t="str">
            <v>Jan</v>
          </cell>
        </row>
        <row r="52">
          <cell r="C52" t="str">
            <v>Feb</v>
          </cell>
        </row>
        <row r="53">
          <cell r="C53" t="str">
            <v>Mar</v>
          </cell>
        </row>
        <row r="54">
          <cell r="C54" t="str">
            <v>Apr</v>
          </cell>
        </row>
        <row r="55">
          <cell r="C55" t="str">
            <v>May</v>
          </cell>
        </row>
        <row r="56">
          <cell r="C56" t="str">
            <v>Jun</v>
          </cell>
        </row>
        <row r="57">
          <cell r="C57" t="str">
            <v>Jul</v>
          </cell>
        </row>
        <row r="58">
          <cell r="C58" t="str">
            <v>Aug</v>
          </cell>
        </row>
        <row r="59">
          <cell r="C59" t="str">
            <v>Sep</v>
          </cell>
        </row>
        <row r="60">
          <cell r="C60" t="str">
            <v>Oct</v>
          </cell>
        </row>
        <row r="61">
          <cell r="C61" t="str">
            <v>Nov</v>
          </cell>
        </row>
        <row r="62">
          <cell r="C62" t="str">
            <v>Dec</v>
          </cell>
        </row>
      </sheetData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"/>
      <sheetName val="COP &amp; Tx"/>
      <sheetName val="Rebates"/>
      <sheetName val="Accrual"/>
      <sheetName val="Invoice Estimate"/>
    </sheetNames>
    <sheetDataSet>
      <sheetData sheetId="0" refreshError="1">
        <row r="8">
          <cell r="B8" t="str">
            <v>5-Jul-04 Data for Accrual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. H1 1598 Summary"/>
      <sheetName val="27.Bill 100 for COP"/>
      <sheetName val="2. eLDC 1598 Summary"/>
      <sheetName val="3. Two  Tier  Details"/>
      <sheetName val="4.  RPP TOU Details"/>
      <sheetName val="5. GA TOU and 2 Tier Summary"/>
      <sheetName val="6. AQEW and AQEI"/>
      <sheetName val="7. 1598 Purchases Est"/>
      <sheetName val="8. WMSC Uplift Est Accural Only"/>
      <sheetName val="8. OFHP DRP FNDP RRRP"/>
      <sheetName val="9. 1598H1 Generation Summary"/>
      <sheetName val="10. Fit and microFIT Report"/>
      <sheetName val="11. HCI_and NUG Report"/>
      <sheetName val="12. RESOP_Report"/>
      <sheetName val="13. LTLT STLT Host Prior CIS"/>
      <sheetName val="14. COP Report Summary"/>
      <sheetName val="15. H1 and eDC  OESP "/>
      <sheetName val="16. OCREC H1 and eLDC"/>
      <sheetName val="17.Submission Sum-Current Month"/>
      <sheetName val="18. Mthly Sum Fixed Price Trend"/>
      <sheetName val="19.H1 Declaration Summary-Rates"/>
      <sheetName val="20. OCEB H1 and eLDC Summary"/>
      <sheetName val="21. IESO Invoice Pd-GA Analysis"/>
      <sheetName val="22. IESO GA Class B Method"/>
      <sheetName val="23. SetOff-eLDC "/>
      <sheetName val="24. Setoff Summary-eLDC"/>
      <sheetName val="Notes &amp; Updates"/>
      <sheetName val="CHecks"/>
      <sheetName val="Prepare new file instructions"/>
      <sheetName val="23. 1556 OPG"/>
      <sheetName val="25. Approvers List"/>
      <sheetName val="26. Updates"/>
      <sheetName val="Portal  1_RPP Two Tier"/>
      <sheetName val="Portal 2_RPP TOU  Smart Meter"/>
      <sheetName val="Portal  3_Final Variance"/>
      <sheetName val="Portal 4_Embedded Gen + Class A"/>
      <sheetName val="Portal  5_H1 RESOP"/>
      <sheetName val="Portal 6_eLDC RESOP"/>
      <sheetName val="Portal  7_H1_FIT"/>
      <sheetName val="Portal  8_FIT eLC"/>
      <sheetName val=" Portal  9_ HCI H1 and eLDC "/>
      <sheetName val="Portal  10 ERG NUG  H1 "/>
      <sheetName val="Portal 11_ Summary OESP"/>
      <sheetName val="Portal 12_ OREC"/>
      <sheetName val="Portal  13 OFHP- GA Modifier "/>
      <sheetName val="Portal 14 DRPC"/>
      <sheetName val="Portal 15 FN ON Reserve"/>
      <sheetName val="Portal 16 RRRP "/>
      <sheetName val="Closed Portal  _OCEB"/>
      <sheetName val="Closed  Portal OPG Rebate "/>
      <sheetName val="Closed Portal _DC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51">
          <cell r="C51" t="str">
            <v>Jan</v>
          </cell>
        </row>
        <row r="52">
          <cell r="C52" t="str">
            <v>Feb</v>
          </cell>
        </row>
        <row r="53">
          <cell r="C53" t="str">
            <v>Mar</v>
          </cell>
        </row>
        <row r="54">
          <cell r="C54" t="str">
            <v>Apr</v>
          </cell>
        </row>
        <row r="55">
          <cell r="C55" t="str">
            <v>May</v>
          </cell>
        </row>
        <row r="56">
          <cell r="C56" t="str">
            <v>Jun</v>
          </cell>
        </row>
        <row r="57">
          <cell r="C57" t="str">
            <v>Jul</v>
          </cell>
        </row>
        <row r="58">
          <cell r="C58" t="str">
            <v>Aug</v>
          </cell>
        </row>
        <row r="59">
          <cell r="C59" t="str">
            <v>Sep</v>
          </cell>
        </row>
        <row r="60">
          <cell r="C60" t="str">
            <v>Oct</v>
          </cell>
        </row>
        <row r="61">
          <cell r="C61" t="str">
            <v>Nov</v>
          </cell>
        </row>
        <row r="62">
          <cell r="C62" t="str">
            <v>Dec</v>
          </cell>
        </row>
      </sheetData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0890-A9E9-4D0C-B6B8-08BEB47843D4}">
  <sheetPr codeName="Sheet3">
    <tabColor theme="4" tint="0.59999389629810485"/>
    <pageSetUpPr fitToPage="1"/>
  </sheetPr>
  <dimension ref="A1:K99"/>
  <sheetViews>
    <sheetView tabSelected="1" zoomScaleNormal="100" workbookViewId="0">
      <selection activeCell="A2" sqref="A2:K2"/>
    </sheetView>
  </sheetViews>
  <sheetFormatPr defaultColWidth="9.28515625" defaultRowHeight="12.75" x14ac:dyDescent="0.2"/>
  <cols>
    <col min="1" max="1" width="33.28515625" style="1" customWidth="1"/>
    <col min="2" max="2" width="11.28515625" style="1" customWidth="1"/>
    <col min="3" max="3" width="11" style="1" customWidth="1"/>
    <col min="4" max="4" width="15.140625" style="1" customWidth="1"/>
    <col min="5" max="6" width="13.140625" style="1" customWidth="1"/>
    <col min="7" max="7" width="14.5703125" style="1" customWidth="1"/>
    <col min="8" max="8" width="12.140625" style="1" customWidth="1"/>
    <col min="9" max="10" width="13.85546875" style="1" customWidth="1"/>
    <col min="11" max="11" width="14.85546875" style="1" customWidth="1"/>
    <col min="12" max="16384" width="9.28515625" style="1"/>
  </cols>
  <sheetData>
    <row r="1" spans="1:11" x14ac:dyDescent="0.2">
      <c r="A1" s="59" t="s">
        <v>15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x14ac:dyDescent="0.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3.5" thickBot="1" x14ac:dyDescent="0.25">
      <c r="A3" s="2"/>
      <c r="B3" s="3"/>
      <c r="C3" s="3"/>
      <c r="D3" s="3"/>
      <c r="E3" s="3"/>
    </row>
    <row r="4" spans="1:11" ht="13.5" thickBot="1" x14ac:dyDescent="0.25">
      <c r="A4" s="53" t="s">
        <v>7</v>
      </c>
      <c r="B4" s="54"/>
      <c r="C4" s="54"/>
      <c r="D4" s="54"/>
      <c r="E4" s="54"/>
      <c r="F4" s="55"/>
      <c r="G4" s="49" t="s">
        <v>9</v>
      </c>
      <c r="H4" s="56" t="s">
        <v>14</v>
      </c>
      <c r="I4" s="57"/>
      <c r="J4" s="57"/>
      <c r="K4" s="58"/>
    </row>
    <row r="5" spans="1:11" ht="39" thickBot="1" x14ac:dyDescent="0.25">
      <c r="A5" s="46" t="s">
        <v>3</v>
      </c>
      <c r="B5" s="47" t="s">
        <v>1</v>
      </c>
      <c r="C5" s="47" t="s">
        <v>2</v>
      </c>
      <c r="D5" s="47" t="s">
        <v>4</v>
      </c>
      <c r="E5" s="47" t="s">
        <v>6</v>
      </c>
      <c r="F5" s="48" t="s">
        <v>5</v>
      </c>
      <c r="G5" s="45" t="s">
        <v>8</v>
      </c>
      <c r="H5" s="38" t="s">
        <v>10</v>
      </c>
      <c r="I5" s="39" t="s">
        <v>12</v>
      </c>
      <c r="J5" s="40" t="s">
        <v>13</v>
      </c>
      <c r="K5" s="41" t="s">
        <v>11</v>
      </c>
    </row>
    <row r="6" spans="1:11" x14ac:dyDescent="0.2">
      <c r="A6" s="10" t="s">
        <v>0</v>
      </c>
      <c r="B6" s="11">
        <v>2015</v>
      </c>
      <c r="C6" s="12">
        <v>1</v>
      </c>
      <c r="D6" s="13">
        <v>-9368.359999999404</v>
      </c>
      <c r="E6" s="14">
        <v>5206859.47</v>
      </c>
      <c r="F6" s="15">
        <v>5197491.1100000003</v>
      </c>
      <c r="G6" s="16">
        <v>5206859.47</v>
      </c>
      <c r="H6" s="42">
        <v>5.0680000000000003E-2</v>
      </c>
      <c r="I6" s="17"/>
      <c r="J6" s="17"/>
      <c r="K6" s="50">
        <f t="shared" ref="K6:K37" si="0">H6*D6</f>
        <v>-474.78848479996981</v>
      </c>
    </row>
    <row r="7" spans="1:11" x14ac:dyDescent="0.2">
      <c r="A7" s="32" t="s">
        <v>0</v>
      </c>
      <c r="B7" s="8">
        <v>2015</v>
      </c>
      <c r="C7" s="9">
        <v>2</v>
      </c>
      <c r="D7" s="30">
        <v>49179.110000003129</v>
      </c>
      <c r="E7" s="31">
        <v>4020284.4299999969</v>
      </c>
      <c r="F7" s="4">
        <v>4069463.54</v>
      </c>
      <c r="G7" s="5">
        <v>4020284.43</v>
      </c>
      <c r="H7" s="43">
        <v>3.9609999999999999E-2</v>
      </c>
      <c r="I7" s="6"/>
      <c r="J7" s="6"/>
      <c r="K7" s="51">
        <f t="shared" si="0"/>
        <v>1947.984547100124</v>
      </c>
    </row>
    <row r="8" spans="1:11" x14ac:dyDescent="0.2">
      <c r="A8" s="32" t="s">
        <v>0</v>
      </c>
      <c r="B8" s="8">
        <v>2015</v>
      </c>
      <c r="C8" s="9">
        <v>3</v>
      </c>
      <c r="D8" s="30">
        <v>6876.9199999943376</v>
      </c>
      <c r="E8" s="31">
        <v>5901991.5400000056</v>
      </c>
      <c r="F8" s="4">
        <v>5908868.46</v>
      </c>
      <c r="G8" s="5">
        <v>5901991.54</v>
      </c>
      <c r="H8" s="43">
        <v>6.2899999999999998E-2</v>
      </c>
      <c r="I8" s="6"/>
      <c r="J8" s="6"/>
      <c r="K8" s="51">
        <f t="shared" si="0"/>
        <v>432.55826799964382</v>
      </c>
    </row>
    <row r="9" spans="1:11" x14ac:dyDescent="0.2">
      <c r="A9" s="32" t="s">
        <v>0</v>
      </c>
      <c r="B9" s="8">
        <v>2015</v>
      </c>
      <c r="C9" s="9">
        <v>4</v>
      </c>
      <c r="D9" s="30">
        <v>5482.7900000009686</v>
      </c>
      <c r="E9" s="31">
        <v>8251414.4099999992</v>
      </c>
      <c r="F9" s="4">
        <v>8256897.2000000002</v>
      </c>
      <c r="G9" s="5">
        <v>8251414.4100000001</v>
      </c>
      <c r="H9" s="43">
        <v>9.5589999999999994E-2</v>
      </c>
      <c r="I9" s="6"/>
      <c r="J9" s="6"/>
      <c r="K9" s="51">
        <f t="shared" si="0"/>
        <v>524.09989610009256</v>
      </c>
    </row>
    <row r="10" spans="1:11" x14ac:dyDescent="0.2">
      <c r="A10" s="32" t="s">
        <v>0</v>
      </c>
      <c r="B10" s="8">
        <v>2015</v>
      </c>
      <c r="C10" s="9">
        <v>5</v>
      </c>
      <c r="D10" s="30">
        <v>21166.61999999918</v>
      </c>
      <c r="E10" s="31">
        <v>7887713.3000000007</v>
      </c>
      <c r="F10" s="4">
        <v>7908879.9199999999</v>
      </c>
      <c r="G10" s="5">
        <v>7887713.2999999998</v>
      </c>
      <c r="H10" s="43">
        <v>9.6680000000000002E-2</v>
      </c>
      <c r="I10" s="6"/>
      <c r="J10" s="6"/>
      <c r="K10" s="51">
        <f t="shared" si="0"/>
        <v>2046.3888215999209</v>
      </c>
    </row>
    <row r="11" spans="1:11" x14ac:dyDescent="0.2">
      <c r="A11" s="32" t="s">
        <v>0</v>
      </c>
      <c r="B11" s="8">
        <v>2015</v>
      </c>
      <c r="C11" s="9">
        <v>6</v>
      </c>
      <c r="D11" s="30">
        <v>29264.459999999031</v>
      </c>
      <c r="E11" s="31">
        <v>5999886.0600000005</v>
      </c>
      <c r="F11" s="4">
        <v>6029150.5199999996</v>
      </c>
      <c r="G11" s="5">
        <v>5999886.0599999996</v>
      </c>
      <c r="H11" s="43">
        <v>9.5399999999999999E-2</v>
      </c>
      <c r="I11" s="6"/>
      <c r="J11" s="6"/>
      <c r="K11" s="51">
        <f t="shared" si="0"/>
        <v>2791.8294839999076</v>
      </c>
    </row>
    <row r="12" spans="1:11" x14ac:dyDescent="0.2">
      <c r="A12" s="32" t="s">
        <v>0</v>
      </c>
      <c r="B12" s="8">
        <v>2015</v>
      </c>
      <c r="C12" s="9">
        <v>7</v>
      </c>
      <c r="D12" s="30">
        <v>35922.530000001192</v>
      </c>
      <c r="E12" s="31">
        <v>5488325.7899999982</v>
      </c>
      <c r="F12" s="4">
        <v>5524248.3199999994</v>
      </c>
      <c r="G12" s="5">
        <v>5488325.79</v>
      </c>
      <c r="H12" s="43">
        <v>7.8829999999999997E-2</v>
      </c>
      <c r="I12" s="6"/>
      <c r="J12" s="6"/>
      <c r="K12" s="51">
        <f t="shared" si="0"/>
        <v>2831.7730399000939</v>
      </c>
    </row>
    <row r="13" spans="1:11" x14ac:dyDescent="0.2">
      <c r="A13" s="32" t="s">
        <v>0</v>
      </c>
      <c r="B13" s="8">
        <v>2015</v>
      </c>
      <c r="C13" s="9">
        <v>8</v>
      </c>
      <c r="D13" s="30">
        <v>28397.439999999478</v>
      </c>
      <c r="E13" s="31">
        <v>3950458.0000000009</v>
      </c>
      <c r="F13" s="4">
        <v>3978855.4400000004</v>
      </c>
      <c r="G13" s="5">
        <v>3950458</v>
      </c>
      <c r="H13" s="43">
        <v>8.0100000000000005E-2</v>
      </c>
      <c r="I13" s="6"/>
      <c r="J13" s="6"/>
      <c r="K13" s="51">
        <f t="shared" si="0"/>
        <v>2274.6349439999585</v>
      </c>
    </row>
    <row r="14" spans="1:11" x14ac:dyDescent="0.2">
      <c r="A14" s="32" t="s">
        <v>0</v>
      </c>
      <c r="B14" s="8">
        <v>2015</v>
      </c>
      <c r="C14" s="9">
        <v>9</v>
      </c>
      <c r="D14" s="30">
        <v>26627</v>
      </c>
      <c r="E14" s="31">
        <v>2595466.62</v>
      </c>
      <c r="F14" s="4">
        <v>2622093.62</v>
      </c>
      <c r="G14" s="5">
        <v>2595466.62</v>
      </c>
      <c r="H14" s="43">
        <v>6.7030000000000006E-2</v>
      </c>
      <c r="I14" s="6"/>
      <c r="J14" s="6"/>
      <c r="K14" s="51">
        <f t="shared" si="0"/>
        <v>1784.8078100000002</v>
      </c>
    </row>
    <row r="15" spans="1:11" x14ac:dyDescent="0.2">
      <c r="A15" s="32" t="s">
        <v>0</v>
      </c>
      <c r="B15" s="8">
        <v>2015</v>
      </c>
      <c r="C15" s="9">
        <v>10</v>
      </c>
      <c r="D15" s="30">
        <v>19557.120000001043</v>
      </c>
      <c r="E15" s="31">
        <v>1194468.1199999992</v>
      </c>
      <c r="F15" s="4">
        <v>1214025.2400000002</v>
      </c>
      <c r="G15" s="5">
        <v>1194468.1200000001</v>
      </c>
      <c r="H15" s="43">
        <v>7.5439999999999993E-2</v>
      </c>
      <c r="I15" s="6"/>
      <c r="J15" s="6"/>
      <c r="K15" s="51">
        <f t="shared" si="0"/>
        <v>1475.3891328000786</v>
      </c>
    </row>
    <row r="16" spans="1:11" x14ac:dyDescent="0.2">
      <c r="A16" s="32" t="s">
        <v>0</v>
      </c>
      <c r="B16" s="8">
        <v>2015</v>
      </c>
      <c r="C16" s="9">
        <v>11</v>
      </c>
      <c r="D16" s="30">
        <v>-2452.4300000015646</v>
      </c>
      <c r="E16" s="31">
        <v>3655173.5500000017</v>
      </c>
      <c r="F16" s="4">
        <v>3652721.12</v>
      </c>
      <c r="G16" s="5">
        <v>3655173.55</v>
      </c>
      <c r="H16" s="43">
        <v>0.1132</v>
      </c>
      <c r="I16" s="6"/>
      <c r="J16" s="6"/>
      <c r="K16" s="51">
        <f t="shared" si="0"/>
        <v>-277.61507600017711</v>
      </c>
    </row>
    <row r="17" spans="1:11" ht="13.5" thickBot="1" x14ac:dyDescent="0.25">
      <c r="A17" s="33" t="s">
        <v>0</v>
      </c>
      <c r="B17" s="34">
        <v>2015</v>
      </c>
      <c r="C17" s="35">
        <v>12</v>
      </c>
      <c r="D17" s="36">
        <v>-12568.779999999329</v>
      </c>
      <c r="E17" s="37">
        <v>6425029.7699999996</v>
      </c>
      <c r="F17" s="23">
        <v>6412460.9900000002</v>
      </c>
      <c r="G17" s="24">
        <v>6425029.7699999996</v>
      </c>
      <c r="H17" s="44">
        <v>9.4710000000000003E-2</v>
      </c>
      <c r="I17" s="25"/>
      <c r="J17" s="25"/>
      <c r="K17" s="52">
        <f t="shared" si="0"/>
        <v>-1190.3891537999366</v>
      </c>
    </row>
    <row r="18" spans="1:11" x14ac:dyDescent="0.2">
      <c r="A18" s="10" t="s">
        <v>0</v>
      </c>
      <c r="B18" s="11">
        <v>2016</v>
      </c>
      <c r="C18" s="12">
        <v>1</v>
      </c>
      <c r="D18" s="13">
        <v>7753</v>
      </c>
      <c r="E18" s="14">
        <v>7228442.2300000004</v>
      </c>
      <c r="F18" s="15">
        <v>7236195.2300000004</v>
      </c>
      <c r="G18" s="16">
        <v>7228442.2300000004</v>
      </c>
      <c r="H18" s="42">
        <v>9.179000000000001E-2</v>
      </c>
      <c r="I18" s="17"/>
      <c r="J18" s="17"/>
      <c r="K18" s="50">
        <f t="shared" si="0"/>
        <v>711.64787000000013</v>
      </c>
    </row>
    <row r="19" spans="1:11" x14ac:dyDescent="0.2">
      <c r="A19" s="32" t="s">
        <v>0</v>
      </c>
      <c r="B19" s="8">
        <v>2016</v>
      </c>
      <c r="C19" s="9">
        <v>2</v>
      </c>
      <c r="D19" s="30">
        <v>13392.489999998361</v>
      </c>
      <c r="E19" s="31">
        <v>6880395.0000000019</v>
      </c>
      <c r="F19" s="4">
        <v>6893787.4900000002</v>
      </c>
      <c r="G19" s="5">
        <v>6880395</v>
      </c>
      <c r="H19" s="43">
        <v>9.851E-2</v>
      </c>
      <c r="I19" s="6"/>
      <c r="J19" s="6"/>
      <c r="K19" s="51">
        <f t="shared" si="0"/>
        <v>1319.2941898998386</v>
      </c>
    </row>
    <row r="20" spans="1:11" x14ac:dyDescent="0.2">
      <c r="A20" s="32" t="s">
        <v>0</v>
      </c>
      <c r="B20" s="8">
        <v>2016</v>
      </c>
      <c r="C20" s="9">
        <v>3</v>
      </c>
      <c r="D20" s="30">
        <v>31386.000000001863</v>
      </c>
      <c r="E20" s="31">
        <v>7795652.879999998</v>
      </c>
      <c r="F20" s="4">
        <v>7827038.8799999999</v>
      </c>
      <c r="G20" s="5">
        <v>7795652.8799999999</v>
      </c>
      <c r="H20" s="43">
        <v>0.1061</v>
      </c>
      <c r="I20" s="6"/>
      <c r="J20" s="6"/>
      <c r="K20" s="51">
        <f t="shared" si="0"/>
        <v>3330.0546000001978</v>
      </c>
    </row>
    <row r="21" spans="1:11" x14ac:dyDescent="0.2">
      <c r="A21" s="32" t="s">
        <v>0</v>
      </c>
      <c r="B21" s="8">
        <v>2016</v>
      </c>
      <c r="C21" s="9">
        <v>4</v>
      </c>
      <c r="D21" s="30">
        <v>17208.870000001043</v>
      </c>
      <c r="E21" s="31">
        <v>8018914.8499999996</v>
      </c>
      <c r="F21" s="4">
        <v>8036123.7200000007</v>
      </c>
      <c r="G21" s="5">
        <v>8018914.8499999996</v>
      </c>
      <c r="H21" s="43">
        <v>0.11131999999999999</v>
      </c>
      <c r="I21" s="6"/>
      <c r="J21" s="6"/>
      <c r="K21" s="51">
        <f t="shared" si="0"/>
        <v>1915.691408400116</v>
      </c>
    </row>
    <row r="22" spans="1:11" x14ac:dyDescent="0.2">
      <c r="A22" s="32" t="s">
        <v>0</v>
      </c>
      <c r="B22" s="8">
        <v>2016</v>
      </c>
      <c r="C22" s="9">
        <v>5</v>
      </c>
      <c r="D22" s="30">
        <v>26645.570000002161</v>
      </c>
      <c r="E22" s="31">
        <v>7488695.2899999982</v>
      </c>
      <c r="F22" s="4">
        <v>7515340.8600000003</v>
      </c>
      <c r="G22" s="5">
        <v>7488695.29</v>
      </c>
      <c r="H22" s="43">
        <v>0.10748999999999999</v>
      </c>
      <c r="I22" s="6"/>
      <c r="J22" s="6"/>
      <c r="K22" s="51">
        <f t="shared" si="0"/>
        <v>2864.1323193002318</v>
      </c>
    </row>
    <row r="23" spans="1:11" x14ac:dyDescent="0.2">
      <c r="A23" s="32" t="s">
        <v>0</v>
      </c>
      <c r="B23" s="8">
        <v>2016</v>
      </c>
      <c r="C23" s="9">
        <v>6</v>
      </c>
      <c r="D23" s="30">
        <v>55126.757499998435</v>
      </c>
      <c r="E23" s="31">
        <v>4695009.5225000009</v>
      </c>
      <c r="F23" s="4">
        <v>4750136.2799999993</v>
      </c>
      <c r="G23" s="5">
        <v>4695009.5199999996</v>
      </c>
      <c r="H23" s="43">
        <v>9.5450000000000007E-2</v>
      </c>
      <c r="I23" s="6"/>
      <c r="J23" s="6"/>
      <c r="K23" s="51">
        <f t="shared" si="0"/>
        <v>5261.8490033748512</v>
      </c>
    </row>
    <row r="24" spans="1:11" x14ac:dyDescent="0.2">
      <c r="A24" s="32" t="s">
        <v>0</v>
      </c>
      <c r="B24" s="8">
        <v>2016</v>
      </c>
      <c r="C24" s="9">
        <v>7</v>
      </c>
      <c r="D24" s="30">
        <v>1259259.5525599997</v>
      </c>
      <c r="E24" s="31">
        <v>1757985.9874400003</v>
      </c>
      <c r="F24" s="4">
        <v>3017245.54</v>
      </c>
      <c r="G24" s="5">
        <v>1757986</v>
      </c>
      <c r="H24" s="43">
        <v>8.3060000000000009E-2</v>
      </c>
      <c r="I24" s="6"/>
      <c r="J24" s="6"/>
      <c r="K24" s="51">
        <f t="shared" si="0"/>
        <v>104594.09843563358</v>
      </c>
    </row>
    <row r="25" spans="1:11" x14ac:dyDescent="0.2">
      <c r="A25" s="32" t="s">
        <v>0</v>
      </c>
      <c r="B25" s="8">
        <v>2016</v>
      </c>
      <c r="C25" s="9">
        <v>8</v>
      </c>
      <c r="D25" s="30">
        <v>524344.00035999902</v>
      </c>
      <c r="E25" s="31">
        <v>1311131.999640001</v>
      </c>
      <c r="F25" s="4">
        <v>1835476</v>
      </c>
      <c r="G25" s="5">
        <v>1311132</v>
      </c>
      <c r="H25" s="43">
        <v>7.1029999999999996E-2</v>
      </c>
      <c r="I25" s="6"/>
      <c r="J25" s="6"/>
      <c r="K25" s="51">
        <f t="shared" si="0"/>
        <v>37244.154345570729</v>
      </c>
    </row>
    <row r="26" spans="1:11" x14ac:dyDescent="0.2">
      <c r="A26" s="32" t="s">
        <v>0</v>
      </c>
      <c r="B26" s="8">
        <v>2016</v>
      </c>
      <c r="C26" s="9">
        <v>9</v>
      </c>
      <c r="D26" s="30">
        <v>39372.995340000838</v>
      </c>
      <c r="E26" s="31">
        <v>2182002.0046599992</v>
      </c>
      <c r="F26" s="4">
        <v>2221375</v>
      </c>
      <c r="G26" s="5">
        <v>2182002</v>
      </c>
      <c r="H26" s="43">
        <v>9.5310000000000006E-2</v>
      </c>
      <c r="I26" s="6"/>
      <c r="J26" s="6"/>
      <c r="K26" s="51">
        <f t="shared" si="0"/>
        <v>3752.64018585548</v>
      </c>
    </row>
    <row r="27" spans="1:11" x14ac:dyDescent="0.2">
      <c r="A27" s="32" t="s">
        <v>0</v>
      </c>
      <c r="B27" s="8">
        <v>2016</v>
      </c>
      <c r="C27" s="9">
        <v>10</v>
      </c>
      <c r="D27" s="30">
        <v>26537.679999999702</v>
      </c>
      <c r="E27" s="31">
        <v>481338.00000000029</v>
      </c>
      <c r="F27" s="4">
        <v>507875.68</v>
      </c>
      <c r="G27" s="5">
        <v>481338</v>
      </c>
      <c r="H27" s="43">
        <v>0.11226</v>
      </c>
      <c r="I27" s="6"/>
      <c r="J27" s="6"/>
      <c r="K27" s="51">
        <f t="shared" si="0"/>
        <v>2979.1199567999665</v>
      </c>
    </row>
    <row r="28" spans="1:11" x14ac:dyDescent="0.2">
      <c r="A28" s="32" t="s">
        <v>0</v>
      </c>
      <c r="B28" s="8">
        <v>2016</v>
      </c>
      <c r="C28" s="9">
        <v>11</v>
      </c>
      <c r="D28" s="30">
        <v>23182.666620001197</v>
      </c>
      <c r="E28" s="31">
        <v>2357.993379998803</v>
      </c>
      <c r="F28" s="4">
        <v>25540.66</v>
      </c>
      <c r="G28" s="5">
        <v>2358</v>
      </c>
      <c r="H28" s="43">
        <v>0.11109000000000001</v>
      </c>
      <c r="I28" s="6"/>
      <c r="J28" s="6"/>
      <c r="K28" s="51">
        <f t="shared" si="0"/>
        <v>2575.3624348159333</v>
      </c>
    </row>
    <row r="29" spans="1:11" ht="13.5" thickBot="1" x14ac:dyDescent="0.25">
      <c r="A29" s="33" t="s">
        <v>0</v>
      </c>
      <c r="B29" s="34">
        <v>2016</v>
      </c>
      <c r="C29" s="35">
        <v>12</v>
      </c>
      <c r="D29" s="36">
        <v>1107.0406199991703</v>
      </c>
      <c r="E29" s="37">
        <v>1908273.9993800009</v>
      </c>
      <c r="F29" s="23">
        <v>1909381.04</v>
      </c>
      <c r="G29" s="24">
        <v>1908274</v>
      </c>
      <c r="H29" s="44">
        <v>8.7080000000000005E-2</v>
      </c>
      <c r="I29" s="25"/>
      <c r="J29" s="25"/>
      <c r="K29" s="52">
        <f t="shared" si="0"/>
        <v>96.401097189527761</v>
      </c>
    </row>
    <row r="30" spans="1:11" x14ac:dyDescent="0.2">
      <c r="A30" s="10" t="s">
        <v>0</v>
      </c>
      <c r="B30" s="11">
        <v>2017</v>
      </c>
      <c r="C30" s="12">
        <v>1</v>
      </c>
      <c r="D30" s="13">
        <v>-17384.536559998989</v>
      </c>
      <c r="E30" s="14">
        <v>4652659.996559999</v>
      </c>
      <c r="F30" s="15">
        <v>4635275.46</v>
      </c>
      <c r="G30" s="16">
        <v>4652660</v>
      </c>
      <c r="H30" s="42">
        <v>8.2269999999999996E-2</v>
      </c>
      <c r="I30" s="17"/>
      <c r="J30" s="17"/>
      <c r="K30" s="50">
        <f t="shared" si="0"/>
        <v>-1430.2258227911168</v>
      </c>
    </row>
    <row r="31" spans="1:11" x14ac:dyDescent="0.2">
      <c r="A31" s="32" t="s">
        <v>0</v>
      </c>
      <c r="B31" s="8">
        <v>2017</v>
      </c>
      <c r="C31" s="9">
        <v>2</v>
      </c>
      <c r="D31" s="30">
        <v>1526700.8657600004</v>
      </c>
      <c r="E31" s="31">
        <v>4174739.994239999</v>
      </c>
      <c r="F31" s="4">
        <v>5701440.8599999994</v>
      </c>
      <c r="G31" s="5">
        <v>4174740</v>
      </c>
      <c r="H31" s="43">
        <v>8.6389999999999995E-2</v>
      </c>
      <c r="I31" s="6"/>
      <c r="J31" s="6"/>
      <c r="K31" s="51">
        <f t="shared" si="0"/>
        <v>131891.68779300642</v>
      </c>
    </row>
    <row r="32" spans="1:11" x14ac:dyDescent="0.2">
      <c r="A32" s="32" t="s">
        <v>0</v>
      </c>
      <c r="B32" s="8">
        <v>2017</v>
      </c>
      <c r="C32" s="9">
        <v>3</v>
      </c>
      <c r="D32" s="30">
        <v>37054.004340000451</v>
      </c>
      <c r="E32" s="31">
        <v>6973450.6756599993</v>
      </c>
      <c r="F32" s="4">
        <v>7010504.6799999997</v>
      </c>
      <c r="G32" s="5">
        <v>6973450.6799999997</v>
      </c>
      <c r="H32" s="43">
        <v>7.1349999999999997E-2</v>
      </c>
      <c r="I32" s="6"/>
      <c r="J32" s="6"/>
      <c r="K32" s="51">
        <f t="shared" si="0"/>
        <v>2643.8032096590318</v>
      </c>
    </row>
    <row r="33" spans="1:11" x14ac:dyDescent="0.2">
      <c r="A33" s="32" t="s">
        <v>0</v>
      </c>
      <c r="B33" s="8">
        <v>2017</v>
      </c>
      <c r="C33" s="9">
        <v>4</v>
      </c>
      <c r="D33" s="30">
        <v>4157.9777199998498</v>
      </c>
      <c r="E33" s="31">
        <v>7989046.0022799997</v>
      </c>
      <c r="F33" s="4">
        <v>7993203.9799999995</v>
      </c>
      <c r="G33" s="5">
        <v>7989046</v>
      </c>
      <c r="H33" s="43">
        <v>0.10778</v>
      </c>
      <c r="I33" s="6"/>
      <c r="J33" s="6"/>
      <c r="K33" s="51">
        <f t="shared" si="0"/>
        <v>448.14683866158384</v>
      </c>
    </row>
    <row r="34" spans="1:11" x14ac:dyDescent="0.2">
      <c r="A34" s="32" t="s">
        <v>0</v>
      </c>
      <c r="B34" s="8">
        <v>2017</v>
      </c>
      <c r="C34" s="9">
        <v>5</v>
      </c>
      <c r="D34" s="30">
        <v>6900.3622799962759</v>
      </c>
      <c r="E34" s="31">
        <v>8418337.9977200031</v>
      </c>
      <c r="F34" s="4">
        <v>8425238.3599999994</v>
      </c>
      <c r="G34" s="5">
        <v>8418338</v>
      </c>
      <c r="H34" s="43">
        <v>0.12307</v>
      </c>
      <c r="I34" s="6"/>
      <c r="J34" s="6"/>
      <c r="K34" s="51">
        <f t="shared" si="0"/>
        <v>849.22758579914171</v>
      </c>
    </row>
    <row r="35" spans="1:11" x14ac:dyDescent="0.2">
      <c r="A35" s="32" t="s">
        <v>0</v>
      </c>
      <c r="B35" s="8">
        <v>2017</v>
      </c>
      <c r="C35" s="9">
        <v>6</v>
      </c>
      <c r="D35" s="30">
        <v>18184.962400000542</v>
      </c>
      <c r="E35" s="31">
        <v>8376139.9976000004</v>
      </c>
      <c r="F35" s="4">
        <v>8394324.9600000009</v>
      </c>
      <c r="G35" s="5">
        <v>8376140</v>
      </c>
      <c r="H35" s="43">
        <v>0.11848</v>
      </c>
      <c r="I35" s="6"/>
      <c r="J35" s="6"/>
      <c r="K35" s="51">
        <f t="shared" si="0"/>
        <v>2154.5543451520643</v>
      </c>
    </row>
    <row r="36" spans="1:11" x14ac:dyDescent="0.2">
      <c r="A36" s="32" t="s">
        <v>0</v>
      </c>
      <c r="B36" s="8">
        <v>2017</v>
      </c>
      <c r="C36" s="9">
        <v>7</v>
      </c>
      <c r="D36" s="30">
        <v>21524.339999999851</v>
      </c>
      <c r="E36" s="31">
        <v>8703736</v>
      </c>
      <c r="F36" s="4">
        <v>8725260.3399999999</v>
      </c>
      <c r="G36" s="5">
        <v>8703736</v>
      </c>
      <c r="H36" s="43">
        <v>0.1128</v>
      </c>
      <c r="I36" s="6"/>
      <c r="J36" s="6"/>
      <c r="K36" s="51">
        <f t="shared" si="0"/>
        <v>2427.9455519999833</v>
      </c>
    </row>
    <row r="37" spans="1:11" x14ac:dyDescent="0.2">
      <c r="A37" s="32" t="s">
        <v>0</v>
      </c>
      <c r="B37" s="8">
        <v>2017</v>
      </c>
      <c r="C37" s="9">
        <v>8</v>
      </c>
      <c r="D37" s="30">
        <v>26838.480000000447</v>
      </c>
      <c r="E37" s="31">
        <v>5207436</v>
      </c>
      <c r="F37" s="4">
        <v>5234274.4800000004</v>
      </c>
      <c r="G37" s="5">
        <v>5207436</v>
      </c>
      <c r="H37" s="43">
        <v>0.10109</v>
      </c>
      <c r="I37" s="6"/>
      <c r="J37" s="6"/>
      <c r="K37" s="51">
        <f t="shared" si="0"/>
        <v>2713.1019432000453</v>
      </c>
    </row>
    <row r="38" spans="1:11" x14ac:dyDescent="0.2">
      <c r="A38" s="32" t="s">
        <v>0</v>
      </c>
      <c r="B38" s="8">
        <v>2017</v>
      </c>
      <c r="C38" s="9">
        <v>9</v>
      </c>
      <c r="D38" s="30">
        <v>98513.660000000149</v>
      </c>
      <c r="E38" s="31">
        <v>4417176</v>
      </c>
      <c r="F38" s="4">
        <v>4515689.66</v>
      </c>
      <c r="G38" s="5">
        <v>4417176</v>
      </c>
      <c r="H38" s="43">
        <v>8.8639999999999997E-2</v>
      </c>
      <c r="I38" s="6"/>
      <c r="J38" s="6"/>
      <c r="K38" s="51">
        <f t="shared" ref="K38:K69" si="1">H38*D38</f>
        <v>8732.2508224000121</v>
      </c>
    </row>
    <row r="39" spans="1:11" x14ac:dyDescent="0.2">
      <c r="A39" s="32" t="s">
        <v>0</v>
      </c>
      <c r="B39" s="8">
        <v>2017</v>
      </c>
      <c r="C39" s="9">
        <v>10</v>
      </c>
      <c r="D39" s="30">
        <v>11954.839999999851</v>
      </c>
      <c r="E39" s="31">
        <v>4050550</v>
      </c>
      <c r="F39" s="4">
        <v>4062504.84</v>
      </c>
      <c r="G39" s="5">
        <v>4050550</v>
      </c>
      <c r="H39" s="43">
        <v>0.12562999999999999</v>
      </c>
      <c r="I39" s="6"/>
      <c r="J39" s="6"/>
      <c r="K39" s="51">
        <f t="shared" si="1"/>
        <v>1501.8865491999811</v>
      </c>
    </row>
    <row r="40" spans="1:11" x14ac:dyDescent="0.2">
      <c r="A40" s="32" t="s">
        <v>0</v>
      </c>
      <c r="B40" s="8">
        <v>2017</v>
      </c>
      <c r="C40" s="9">
        <v>11</v>
      </c>
      <c r="D40" s="30">
        <v>461467.36000000127</v>
      </c>
      <c r="E40" s="31">
        <v>8117507.9999999981</v>
      </c>
      <c r="F40" s="4">
        <v>8578975.3599999994</v>
      </c>
      <c r="G40" s="5">
        <v>8117508</v>
      </c>
      <c r="H40" s="43">
        <v>9.7040000000000001E-2</v>
      </c>
      <c r="I40" s="6"/>
      <c r="J40" s="6"/>
      <c r="K40" s="51">
        <f t="shared" si="1"/>
        <v>44780.792614400125</v>
      </c>
    </row>
    <row r="41" spans="1:11" ht="13.5" thickBot="1" x14ac:dyDescent="0.25">
      <c r="A41" s="33" t="s">
        <v>0</v>
      </c>
      <c r="B41" s="34">
        <v>2017</v>
      </c>
      <c r="C41" s="35">
        <v>12</v>
      </c>
      <c r="D41" s="36">
        <v>27043</v>
      </c>
      <c r="E41" s="37">
        <v>6759730</v>
      </c>
      <c r="F41" s="23">
        <v>6786773</v>
      </c>
      <c r="G41" s="24">
        <v>6759730</v>
      </c>
      <c r="H41" s="44">
        <v>9.2069999999999999E-2</v>
      </c>
      <c r="I41" s="25"/>
      <c r="J41" s="25"/>
      <c r="K41" s="52">
        <f t="shared" si="1"/>
        <v>2489.8490099999999</v>
      </c>
    </row>
    <row r="42" spans="1:11" x14ac:dyDescent="0.2">
      <c r="A42" s="10" t="s">
        <v>0</v>
      </c>
      <c r="B42" s="11">
        <v>2018</v>
      </c>
      <c r="C42" s="12">
        <v>1</v>
      </c>
      <c r="D42" s="13">
        <v>-14472.142999999225</v>
      </c>
      <c r="E42" s="14">
        <v>5354750.0029999996</v>
      </c>
      <c r="F42" s="15">
        <v>5340277.8600000003</v>
      </c>
      <c r="G42" s="16">
        <v>5354750</v>
      </c>
      <c r="H42" s="42">
        <v>6.7360000000000003E-2</v>
      </c>
      <c r="I42" s="17"/>
      <c r="J42" s="17"/>
      <c r="K42" s="50">
        <f t="shared" si="1"/>
        <v>-974.8435524799479</v>
      </c>
    </row>
    <row r="43" spans="1:11" x14ac:dyDescent="0.2">
      <c r="A43" s="32" t="s">
        <v>0</v>
      </c>
      <c r="B43" s="8">
        <v>2018</v>
      </c>
      <c r="C43" s="9">
        <v>2</v>
      </c>
      <c r="D43" s="30">
        <v>265335.62772000022</v>
      </c>
      <c r="E43" s="31">
        <v>4890140.0015799999</v>
      </c>
      <c r="F43" s="4">
        <v>5155475.6293000001</v>
      </c>
      <c r="G43" s="5">
        <v>4890140</v>
      </c>
      <c r="H43" s="43">
        <v>8.1670000000000006E-2</v>
      </c>
      <c r="I43" s="6"/>
      <c r="J43" s="6"/>
      <c r="K43" s="51">
        <f t="shared" si="1"/>
        <v>21669.960715892419</v>
      </c>
    </row>
    <row r="44" spans="1:11" x14ac:dyDescent="0.2">
      <c r="A44" s="32" t="s">
        <v>0</v>
      </c>
      <c r="B44" s="8">
        <v>2018</v>
      </c>
      <c r="C44" s="9">
        <v>3</v>
      </c>
      <c r="D44" s="30">
        <v>-193318.38044000044</v>
      </c>
      <c r="E44" s="31">
        <v>8566173.2882400006</v>
      </c>
      <c r="F44" s="4">
        <v>8372854.9078000002</v>
      </c>
      <c r="G44" s="5">
        <v>8566173.2899999991</v>
      </c>
      <c r="H44" s="43">
        <v>9.4810000000000005E-2</v>
      </c>
      <c r="I44" s="6"/>
      <c r="J44" s="6"/>
      <c r="K44" s="51">
        <f t="shared" si="1"/>
        <v>-18328.515649516445</v>
      </c>
    </row>
    <row r="45" spans="1:11" x14ac:dyDescent="0.2">
      <c r="A45" s="32" t="s">
        <v>0</v>
      </c>
      <c r="B45" s="8">
        <v>2018</v>
      </c>
      <c r="C45" s="9">
        <v>4</v>
      </c>
      <c r="D45" s="30">
        <v>-2468.2829400002956</v>
      </c>
      <c r="E45" s="31">
        <v>8351745.7653399995</v>
      </c>
      <c r="F45" s="4">
        <v>8349277.4823999992</v>
      </c>
      <c r="G45" s="5">
        <v>8351745.7599999998</v>
      </c>
      <c r="H45" s="43">
        <v>9.9589999999999998E-2</v>
      </c>
      <c r="I45" s="6"/>
      <c r="J45" s="6"/>
      <c r="K45" s="51">
        <f t="shared" si="1"/>
        <v>-245.81629799462945</v>
      </c>
    </row>
    <row r="46" spans="1:11" x14ac:dyDescent="0.2">
      <c r="A46" s="32" t="s">
        <v>0</v>
      </c>
      <c r="B46" s="8">
        <v>2018</v>
      </c>
      <c r="C46" s="9">
        <v>5</v>
      </c>
      <c r="D46" s="30">
        <v>11143.561080001295</v>
      </c>
      <c r="E46" s="31">
        <v>9676726.0781199988</v>
      </c>
      <c r="F46" s="4">
        <v>9687869.6392000001</v>
      </c>
      <c r="G46" s="5">
        <v>9676726.0800000001</v>
      </c>
      <c r="H46" s="43">
        <v>0.10793</v>
      </c>
      <c r="I46" s="6"/>
      <c r="J46" s="6"/>
      <c r="K46" s="51">
        <f t="shared" si="1"/>
        <v>1202.7245473645396</v>
      </c>
    </row>
    <row r="47" spans="1:11" x14ac:dyDescent="0.2">
      <c r="A47" s="32" t="s">
        <v>0</v>
      </c>
      <c r="B47" s="8">
        <v>2018</v>
      </c>
      <c r="C47" s="9">
        <v>6</v>
      </c>
      <c r="D47" s="30">
        <v>36387.171119999141</v>
      </c>
      <c r="E47" s="31">
        <v>7362078.3454800015</v>
      </c>
      <c r="F47" s="4">
        <v>7398465.5166000007</v>
      </c>
      <c r="G47" s="5">
        <v>7362078.3399999999</v>
      </c>
      <c r="H47" s="43">
        <v>0.11896</v>
      </c>
      <c r="I47" s="6"/>
      <c r="J47" s="6"/>
      <c r="K47" s="51">
        <f t="shared" si="1"/>
        <v>4328.617876435098</v>
      </c>
    </row>
    <row r="48" spans="1:11" x14ac:dyDescent="0.2">
      <c r="A48" s="32" t="s">
        <v>0</v>
      </c>
      <c r="B48" s="8">
        <v>2018</v>
      </c>
      <c r="C48" s="9">
        <v>7</v>
      </c>
      <c r="D48" s="30">
        <v>53120.81760000065</v>
      </c>
      <c r="E48" s="31">
        <v>2652784.2399999993</v>
      </c>
      <c r="F48" s="4">
        <v>2705905.0575999999</v>
      </c>
      <c r="G48" s="5">
        <v>2652784.2400000002</v>
      </c>
      <c r="H48" s="43">
        <v>7.7369999999999994E-2</v>
      </c>
      <c r="I48" s="6"/>
      <c r="J48" s="6"/>
      <c r="K48" s="51">
        <f t="shared" si="1"/>
        <v>4109.9576577120497</v>
      </c>
    </row>
    <row r="49" spans="1:11" x14ac:dyDescent="0.2">
      <c r="A49" s="32" t="s">
        <v>0</v>
      </c>
      <c r="B49" s="8">
        <v>2018</v>
      </c>
      <c r="C49" s="9">
        <v>8</v>
      </c>
      <c r="D49" s="30">
        <v>43572.682800000533</v>
      </c>
      <c r="E49" s="31">
        <v>2848297.7199999997</v>
      </c>
      <c r="F49" s="4">
        <v>2891870.4028000003</v>
      </c>
      <c r="G49" s="5">
        <v>2848297.72</v>
      </c>
      <c r="H49" s="43">
        <v>7.4899999999999994E-2</v>
      </c>
      <c r="I49" s="6"/>
      <c r="J49" s="6"/>
      <c r="K49" s="51">
        <f t="shared" si="1"/>
        <v>3263.5939417200398</v>
      </c>
    </row>
    <row r="50" spans="1:11" x14ac:dyDescent="0.2">
      <c r="A50" s="32" t="s">
        <v>0</v>
      </c>
      <c r="B50" s="8">
        <v>2018</v>
      </c>
      <c r="C50" s="9">
        <v>9</v>
      </c>
      <c r="D50" s="30">
        <v>35888.56220000051</v>
      </c>
      <c r="E50" s="31">
        <v>3195569.78</v>
      </c>
      <c r="F50" s="4">
        <v>3231458.3422000003</v>
      </c>
      <c r="G50" s="5">
        <v>3195569.78</v>
      </c>
      <c r="H50" s="43">
        <v>8.584E-2</v>
      </c>
      <c r="I50" s="6"/>
      <c r="J50" s="6"/>
      <c r="K50" s="51">
        <f t="shared" si="1"/>
        <v>3080.6741792480439</v>
      </c>
    </row>
    <row r="51" spans="1:11" x14ac:dyDescent="0.2">
      <c r="A51" s="32" t="s">
        <v>0</v>
      </c>
      <c r="B51" s="8">
        <v>2018</v>
      </c>
      <c r="C51" s="9">
        <v>10</v>
      </c>
      <c r="D51" s="30">
        <v>-658764.48659999855</v>
      </c>
      <c r="E51" s="31">
        <v>2797421.4599999986</v>
      </c>
      <c r="F51" s="4">
        <v>2138656.9734</v>
      </c>
      <c r="G51" s="5">
        <v>2797421.46</v>
      </c>
      <c r="H51" s="43">
        <v>0.12059</v>
      </c>
      <c r="I51" s="6"/>
      <c r="J51" s="6"/>
      <c r="K51" s="51">
        <f t="shared" si="1"/>
        <v>-79440.409439093826</v>
      </c>
    </row>
    <row r="52" spans="1:11" x14ac:dyDescent="0.2">
      <c r="A52" s="32" t="s">
        <v>0</v>
      </c>
      <c r="B52" s="8">
        <v>2018</v>
      </c>
      <c r="C52" s="9">
        <v>11</v>
      </c>
      <c r="D52" s="30">
        <v>479212.3171999976</v>
      </c>
      <c r="E52" s="31">
        <v>2847431.6800000025</v>
      </c>
      <c r="F52" s="4">
        <v>3326643.9972000001</v>
      </c>
      <c r="G52" s="5">
        <v>2847431.68</v>
      </c>
      <c r="H52" s="43">
        <v>9.8549999999999999E-2</v>
      </c>
      <c r="I52" s="6"/>
      <c r="J52" s="6"/>
      <c r="K52" s="51">
        <f t="shared" si="1"/>
        <v>47226.373860059764</v>
      </c>
    </row>
    <row r="53" spans="1:11" ht="13.5" thickBot="1" x14ac:dyDescent="0.25">
      <c r="A53" s="33" t="s">
        <v>0</v>
      </c>
      <c r="B53" s="34">
        <v>2018</v>
      </c>
      <c r="C53" s="35">
        <v>12</v>
      </c>
      <c r="D53" s="36">
        <v>-29000.912000000477</v>
      </c>
      <c r="E53" s="37">
        <v>6803295.5999999996</v>
      </c>
      <c r="F53" s="23">
        <v>6774294.6879999992</v>
      </c>
      <c r="G53" s="24">
        <v>6803295.5999999996</v>
      </c>
      <c r="H53" s="44">
        <v>7.4039999999999995E-2</v>
      </c>
      <c r="I53" s="25"/>
      <c r="J53" s="25"/>
      <c r="K53" s="52">
        <f t="shared" si="1"/>
        <v>-2147.2275244800353</v>
      </c>
    </row>
    <row r="54" spans="1:11" x14ac:dyDescent="0.2">
      <c r="A54" s="10" t="s">
        <v>0</v>
      </c>
      <c r="B54" s="11">
        <v>2019</v>
      </c>
      <c r="C54" s="12">
        <v>1</v>
      </c>
      <c r="D54" s="13">
        <v>-24676.948319997638</v>
      </c>
      <c r="E54" s="14">
        <v>5472297.2359199971</v>
      </c>
      <c r="F54" s="15">
        <v>5447620.2875999995</v>
      </c>
      <c r="G54" s="16">
        <v>5472297.2400000002</v>
      </c>
      <c r="H54" s="42">
        <v>8.0920000000000006E-2</v>
      </c>
      <c r="I54" s="17"/>
      <c r="J54" s="17"/>
      <c r="K54" s="50">
        <f t="shared" si="1"/>
        <v>-1996.8586580542089</v>
      </c>
    </row>
    <row r="55" spans="1:11" x14ac:dyDescent="0.2">
      <c r="A55" s="32" t="s">
        <v>0</v>
      </c>
      <c r="B55" s="8">
        <v>2019</v>
      </c>
      <c r="C55" s="9">
        <v>2</v>
      </c>
      <c r="D55" s="30">
        <v>-20968.106360003352</v>
      </c>
      <c r="E55" s="31">
        <v>5675504.0459600026</v>
      </c>
      <c r="F55" s="4">
        <v>5654535.9395999992</v>
      </c>
      <c r="G55" s="5">
        <v>5675504.04</v>
      </c>
      <c r="H55" s="43">
        <v>8.8120000000000004E-2</v>
      </c>
      <c r="I55" s="6"/>
      <c r="J55" s="6"/>
      <c r="K55" s="51">
        <f t="shared" si="1"/>
        <v>-1847.7095324434954</v>
      </c>
    </row>
    <row r="56" spans="1:11" x14ac:dyDescent="0.2">
      <c r="A56" s="32" t="s">
        <v>0</v>
      </c>
      <c r="B56" s="8">
        <v>2019</v>
      </c>
      <c r="C56" s="9">
        <v>3</v>
      </c>
      <c r="D56" s="30">
        <v>-12018.430800002068</v>
      </c>
      <c r="E56" s="31">
        <v>8434420.7038000021</v>
      </c>
      <c r="F56" s="4">
        <v>8422402.273</v>
      </c>
      <c r="G56" s="5">
        <v>8434420.6999999993</v>
      </c>
      <c r="H56" s="43">
        <v>8.0409999999999995E-2</v>
      </c>
      <c r="I56" s="6"/>
      <c r="J56" s="6"/>
      <c r="K56" s="51">
        <f t="shared" si="1"/>
        <v>-966.40202062816627</v>
      </c>
    </row>
    <row r="57" spans="1:11" x14ac:dyDescent="0.2">
      <c r="A57" s="32" t="s">
        <v>0</v>
      </c>
      <c r="B57" s="8">
        <v>2019</v>
      </c>
      <c r="C57" s="9">
        <v>4</v>
      </c>
      <c r="D57" s="30">
        <v>3654.5387600008398</v>
      </c>
      <c r="E57" s="31">
        <v>5768497.9734399989</v>
      </c>
      <c r="F57" s="4">
        <v>5772152.5121999998</v>
      </c>
      <c r="G57" s="5">
        <v>5768497.9800000004</v>
      </c>
      <c r="H57" s="43">
        <v>0.12333</v>
      </c>
      <c r="I57" s="6"/>
      <c r="J57" s="6"/>
      <c r="K57" s="51">
        <f t="shared" si="1"/>
        <v>450.71426527090358</v>
      </c>
    </row>
    <row r="58" spans="1:11" x14ac:dyDescent="0.2">
      <c r="A58" s="32" t="s">
        <v>0</v>
      </c>
      <c r="B58" s="8">
        <v>2019</v>
      </c>
      <c r="C58" s="9">
        <v>5</v>
      </c>
      <c r="D58" s="30">
        <v>-1586.4501800015569</v>
      </c>
      <c r="E58" s="31">
        <v>4691171.875380001</v>
      </c>
      <c r="F58" s="4">
        <v>4689585.4251999995</v>
      </c>
      <c r="G58" s="5">
        <v>4691171.88</v>
      </c>
      <c r="H58" s="43">
        <v>0.12604000000000001</v>
      </c>
      <c r="I58" s="6"/>
      <c r="J58" s="6"/>
      <c r="K58" s="51">
        <f t="shared" si="1"/>
        <v>-199.95618068739626</v>
      </c>
    </row>
    <row r="59" spans="1:11" x14ac:dyDescent="0.2">
      <c r="A59" s="32" t="s">
        <v>0</v>
      </c>
      <c r="B59" s="8">
        <v>2019</v>
      </c>
      <c r="C59" s="9">
        <v>6</v>
      </c>
      <c r="D59" s="30">
        <v>12944.475020000711</v>
      </c>
      <c r="E59" s="31">
        <v>5776684.3851799993</v>
      </c>
      <c r="F59" s="4">
        <v>5789628.8602</v>
      </c>
      <c r="G59" s="5">
        <v>5776684.3799999999</v>
      </c>
      <c r="H59" s="43">
        <v>0.13728000000000001</v>
      </c>
      <c r="I59" s="6"/>
      <c r="J59" s="6"/>
      <c r="K59" s="51">
        <f t="shared" si="1"/>
        <v>1777.0175307456977</v>
      </c>
    </row>
    <row r="60" spans="1:11" x14ac:dyDescent="0.2">
      <c r="A60" s="32" t="s">
        <v>0</v>
      </c>
      <c r="B60" s="8">
        <v>2019</v>
      </c>
      <c r="C60" s="9">
        <v>7</v>
      </c>
      <c r="D60" s="30">
        <v>46567.908400000073</v>
      </c>
      <c r="E60" s="31">
        <v>4775194.3600000003</v>
      </c>
      <c r="F60" s="4">
        <v>4821762.2684000004</v>
      </c>
      <c r="G60" s="5">
        <v>4775194.3600000003</v>
      </c>
      <c r="H60" s="43">
        <v>9.6449999999999994E-2</v>
      </c>
      <c r="I60" s="6"/>
      <c r="J60" s="6"/>
      <c r="K60" s="51">
        <f t="shared" si="1"/>
        <v>4491.4747651800071</v>
      </c>
    </row>
    <row r="61" spans="1:11" x14ac:dyDescent="0.2">
      <c r="A61" s="32" t="s">
        <v>0</v>
      </c>
      <c r="B61" s="8">
        <v>2019</v>
      </c>
      <c r="C61" s="9">
        <v>8</v>
      </c>
      <c r="D61" s="30">
        <v>47168.812600000296</v>
      </c>
      <c r="E61" s="31">
        <v>3872458.34</v>
      </c>
      <c r="F61" s="4">
        <v>3919627.1526000001</v>
      </c>
      <c r="G61" s="5">
        <v>3872458.34</v>
      </c>
      <c r="H61" s="43">
        <v>0.12606999999999999</v>
      </c>
      <c r="I61" s="6"/>
      <c r="J61" s="6"/>
      <c r="K61" s="51">
        <f t="shared" si="1"/>
        <v>5946.5722044820368</v>
      </c>
    </row>
    <row r="62" spans="1:11" x14ac:dyDescent="0.2">
      <c r="A62" s="32" t="s">
        <v>0</v>
      </c>
      <c r="B62" s="8">
        <v>2019</v>
      </c>
      <c r="C62" s="9">
        <v>9</v>
      </c>
      <c r="D62" s="30">
        <v>34033.053799999878</v>
      </c>
      <c r="E62" s="31">
        <v>2941012.22</v>
      </c>
      <c r="F62" s="4">
        <v>2975045.2738000001</v>
      </c>
      <c r="G62" s="5">
        <v>2941012.22</v>
      </c>
      <c r="H62" s="43">
        <v>0.12263</v>
      </c>
      <c r="I62" s="6"/>
      <c r="J62" s="6"/>
      <c r="K62" s="51">
        <f t="shared" si="1"/>
        <v>4173.4733874939848</v>
      </c>
    </row>
    <row r="63" spans="1:11" x14ac:dyDescent="0.2">
      <c r="A63" s="32" t="s">
        <v>0</v>
      </c>
      <c r="B63" s="8">
        <v>2019</v>
      </c>
      <c r="C63" s="9">
        <v>10</v>
      </c>
      <c r="D63" s="30">
        <v>17107.633199999575</v>
      </c>
      <c r="E63" s="31">
        <v>3308485.08</v>
      </c>
      <c r="F63" s="4">
        <v>3325592.7131999996</v>
      </c>
      <c r="G63" s="5">
        <v>3308485.08</v>
      </c>
      <c r="H63" s="43">
        <v>0.1368</v>
      </c>
      <c r="I63" s="6"/>
      <c r="J63" s="6"/>
      <c r="K63" s="51">
        <f t="shared" si="1"/>
        <v>2340.3242217599418</v>
      </c>
    </row>
    <row r="64" spans="1:11" x14ac:dyDescent="0.2">
      <c r="A64" s="32" t="s">
        <v>0</v>
      </c>
      <c r="B64" s="8">
        <v>2019</v>
      </c>
      <c r="C64" s="9">
        <v>11</v>
      </c>
      <c r="D64" s="30">
        <v>-7990.0537999998778</v>
      </c>
      <c r="E64" s="31">
        <v>4261399.78</v>
      </c>
      <c r="F64" s="4">
        <v>4253409.7262000004</v>
      </c>
      <c r="G64" s="5">
        <v>4261399.78</v>
      </c>
      <c r="H64" s="43">
        <v>9.9529999999999993E-2</v>
      </c>
      <c r="I64" s="6"/>
      <c r="J64" s="6"/>
      <c r="K64" s="51">
        <f t="shared" si="1"/>
        <v>-795.25005471398777</v>
      </c>
    </row>
    <row r="65" spans="1:11" ht="13.5" thickBot="1" x14ac:dyDescent="0.25">
      <c r="A65" s="33" t="s">
        <v>0</v>
      </c>
      <c r="B65" s="34">
        <v>2019</v>
      </c>
      <c r="C65" s="35">
        <v>12</v>
      </c>
      <c r="D65" s="36">
        <v>883939.97880000062</v>
      </c>
      <c r="E65" s="37">
        <v>4242256.5199999996</v>
      </c>
      <c r="F65" s="23">
        <v>5126196.4988000002</v>
      </c>
      <c r="G65" s="24">
        <v>4242256.5199999996</v>
      </c>
      <c r="H65" s="44">
        <v>9.3210000000000001E-2</v>
      </c>
      <c r="I65" s="25"/>
      <c r="J65" s="25"/>
      <c r="K65" s="52">
        <f t="shared" si="1"/>
        <v>82392.04542394806</v>
      </c>
    </row>
    <row r="66" spans="1:11" x14ac:dyDescent="0.2">
      <c r="A66" s="10" t="s">
        <v>0</v>
      </c>
      <c r="B66" s="11">
        <v>2020</v>
      </c>
      <c r="C66" s="12">
        <v>1</v>
      </c>
      <c r="D66" s="13">
        <v>138649.53560000099</v>
      </c>
      <c r="E66" s="14">
        <v>5191677.8</v>
      </c>
      <c r="F66" s="15">
        <v>5330327.3356000008</v>
      </c>
      <c r="G66" s="16">
        <v>5191677.8</v>
      </c>
      <c r="H66" s="42">
        <v>0.10231999999999999</v>
      </c>
      <c r="I66" s="17"/>
      <c r="J66" s="17"/>
      <c r="K66" s="50">
        <f t="shared" si="1"/>
        <v>14186.620482592101</v>
      </c>
    </row>
    <row r="67" spans="1:11" x14ac:dyDescent="0.2">
      <c r="A67" s="32" t="s">
        <v>0</v>
      </c>
      <c r="B67" s="8">
        <v>2020</v>
      </c>
      <c r="C67" s="9">
        <v>2</v>
      </c>
      <c r="D67" s="30">
        <v>-18104.021199999377</v>
      </c>
      <c r="E67" s="31">
        <v>4972987.24</v>
      </c>
      <c r="F67" s="4">
        <v>4954883.2188000008</v>
      </c>
      <c r="G67" s="5">
        <v>4972987.24</v>
      </c>
      <c r="H67" s="43">
        <v>0.11330999999999999</v>
      </c>
      <c r="I67" s="6"/>
      <c r="J67" s="6"/>
      <c r="K67" s="51">
        <f t="shared" si="1"/>
        <v>-2051.3666421719295</v>
      </c>
    </row>
    <row r="68" spans="1:11" x14ac:dyDescent="0.2">
      <c r="A68" s="32" t="s">
        <v>0</v>
      </c>
      <c r="B68" s="8">
        <v>2020</v>
      </c>
      <c r="C68" s="9">
        <v>3</v>
      </c>
      <c r="D68" s="30">
        <v>-14761.872799999081</v>
      </c>
      <c r="E68" s="31">
        <v>7341765.3600000003</v>
      </c>
      <c r="F68" s="4">
        <v>7327003.4872000013</v>
      </c>
      <c r="G68" s="5">
        <v>7341765.3600000003</v>
      </c>
      <c r="H68" s="43">
        <v>0.11942</v>
      </c>
      <c r="I68" s="6"/>
      <c r="J68" s="6"/>
      <c r="K68" s="51">
        <f t="shared" si="1"/>
        <v>-1762.8628497758903</v>
      </c>
    </row>
    <row r="69" spans="1:11" x14ac:dyDescent="0.2">
      <c r="A69" s="32" t="s">
        <v>0</v>
      </c>
      <c r="B69" s="8">
        <v>2020</v>
      </c>
      <c r="C69" s="9">
        <v>4</v>
      </c>
      <c r="D69" s="30">
        <v>1073066.1093999995</v>
      </c>
      <c r="E69" s="31">
        <v>6084305.2200000007</v>
      </c>
      <c r="F69" s="4">
        <v>7157371.3294000002</v>
      </c>
      <c r="G69" s="5">
        <v>6084305.2200000007</v>
      </c>
      <c r="H69" s="43">
        <v>0.115</v>
      </c>
      <c r="I69" s="6"/>
      <c r="J69" s="6"/>
      <c r="K69" s="51">
        <f t="shared" si="1"/>
        <v>123402.60258099994</v>
      </c>
    </row>
    <row r="70" spans="1:11" ht="12.6" customHeight="1" x14ac:dyDescent="0.2">
      <c r="A70" s="32" t="s">
        <v>0</v>
      </c>
      <c r="B70" s="8">
        <v>2020</v>
      </c>
      <c r="C70" s="9">
        <v>5</v>
      </c>
      <c r="D70" s="30">
        <v>15689.183800000697</v>
      </c>
      <c r="E70" s="31">
        <v>8216015.2199999997</v>
      </c>
      <c r="F70" s="4">
        <v>8231704.4038000004</v>
      </c>
      <c r="G70" s="5">
        <v>8216015.2199999997</v>
      </c>
      <c r="H70" s="43">
        <v>0.115</v>
      </c>
      <c r="I70" s="6"/>
      <c r="J70" s="6"/>
      <c r="K70" s="51">
        <f t="shared" ref="K70:K77" si="2">H70*D70</f>
        <v>1804.2561370000803</v>
      </c>
    </row>
    <row r="71" spans="1:11" x14ac:dyDescent="0.2">
      <c r="A71" s="32" t="s">
        <v>0</v>
      </c>
      <c r="B71" s="8">
        <v>2020</v>
      </c>
      <c r="C71" s="9">
        <v>6</v>
      </c>
      <c r="D71" s="30">
        <v>34235.742399998941</v>
      </c>
      <c r="E71" s="31">
        <v>5652197.1200000001</v>
      </c>
      <c r="F71" s="4">
        <v>5686432.8623999991</v>
      </c>
      <c r="G71" s="5">
        <v>5652197.1200000001</v>
      </c>
      <c r="H71" s="43">
        <v>0.115</v>
      </c>
      <c r="I71" s="6"/>
      <c r="J71" s="6"/>
      <c r="K71" s="51">
        <f t="shared" si="2"/>
        <v>3937.1103759998782</v>
      </c>
    </row>
    <row r="72" spans="1:11" x14ac:dyDescent="0.2">
      <c r="A72" s="32" t="s">
        <v>0</v>
      </c>
      <c r="B72" s="8">
        <v>2020</v>
      </c>
      <c r="C72" s="9">
        <v>7</v>
      </c>
      <c r="D72" s="30">
        <v>1051368.3733999999</v>
      </c>
      <c r="E72" s="31">
        <v>2724256.2600000002</v>
      </c>
      <c r="F72" s="4">
        <v>3775624.6334000002</v>
      </c>
      <c r="G72" s="5">
        <v>2724256.2600000002</v>
      </c>
      <c r="H72" s="43">
        <v>9.9019999999999997E-2</v>
      </c>
      <c r="I72" s="6"/>
      <c r="J72" s="6"/>
      <c r="K72" s="51">
        <f t="shared" si="2"/>
        <v>104106.49633406798</v>
      </c>
    </row>
    <row r="73" spans="1:11" x14ac:dyDescent="0.2">
      <c r="A73" s="32" t="s">
        <v>0</v>
      </c>
      <c r="B73" s="8">
        <v>2020</v>
      </c>
      <c r="C73" s="9">
        <v>8</v>
      </c>
      <c r="D73" s="30">
        <v>27143.572799999267</v>
      </c>
      <c r="E73" s="31">
        <v>5917457.1200000001</v>
      </c>
      <c r="F73" s="4">
        <v>5944600.6927999994</v>
      </c>
      <c r="G73" s="5">
        <v>5917457.1200000001</v>
      </c>
      <c r="H73" s="43">
        <v>0.10348</v>
      </c>
      <c r="I73" s="6"/>
      <c r="J73" s="6"/>
      <c r="K73" s="51">
        <f t="shared" si="2"/>
        <v>2808.8169133439242</v>
      </c>
    </row>
    <row r="74" spans="1:11" x14ac:dyDescent="0.2">
      <c r="A74" s="32" t="s">
        <v>0</v>
      </c>
      <c r="B74" s="8">
        <v>2020</v>
      </c>
      <c r="C74" s="9">
        <v>9</v>
      </c>
      <c r="D74" s="30">
        <v>21042.660000000149</v>
      </c>
      <c r="E74" s="31">
        <v>5550664.21</v>
      </c>
      <c r="F74" s="4">
        <v>5571706.8700000001</v>
      </c>
      <c r="G74" s="5">
        <v>5550664.21</v>
      </c>
      <c r="H74" s="43">
        <v>0.12175999999999999</v>
      </c>
      <c r="I74" s="6"/>
      <c r="J74" s="6"/>
      <c r="K74" s="51">
        <f t="shared" si="2"/>
        <v>2562.1542816000178</v>
      </c>
    </row>
    <row r="75" spans="1:11" x14ac:dyDescent="0.2">
      <c r="A75" s="32" t="s">
        <v>0</v>
      </c>
      <c r="B75" s="8">
        <v>2020</v>
      </c>
      <c r="C75" s="9">
        <v>10</v>
      </c>
      <c r="D75" s="30">
        <v>10050.148800000548</v>
      </c>
      <c r="E75" s="31">
        <v>5395729.9199999999</v>
      </c>
      <c r="F75" s="4">
        <v>5405780.0688000005</v>
      </c>
      <c r="G75" s="5">
        <v>5395729.9199999999</v>
      </c>
      <c r="H75" s="43">
        <v>0.12806000000000001</v>
      </c>
      <c r="I75" s="6"/>
      <c r="J75" s="6"/>
      <c r="K75" s="51">
        <f t="shared" si="2"/>
        <v>1287.0220553280703</v>
      </c>
    </row>
    <row r="76" spans="1:11" x14ac:dyDescent="0.2">
      <c r="A76" s="32" t="s">
        <v>0</v>
      </c>
      <c r="B76" s="8">
        <v>2020</v>
      </c>
      <c r="C76" s="9">
        <v>11</v>
      </c>
      <c r="D76" s="30">
        <v>19988.200000000186</v>
      </c>
      <c r="E76" s="31">
        <v>5179516.5199999996</v>
      </c>
      <c r="F76" s="4">
        <v>5199504.72</v>
      </c>
      <c r="G76" s="5">
        <v>5179516.5199999996</v>
      </c>
      <c r="H76" s="43">
        <v>0.11705</v>
      </c>
      <c r="I76" s="6"/>
      <c r="J76" s="6"/>
      <c r="K76" s="51">
        <f t="shared" si="2"/>
        <v>2339.6188100000218</v>
      </c>
    </row>
    <row r="77" spans="1:11" ht="13.5" thickBot="1" x14ac:dyDescent="0.25">
      <c r="A77" s="33" t="s">
        <v>0</v>
      </c>
      <c r="B77" s="34">
        <v>2020</v>
      </c>
      <c r="C77" s="35">
        <v>12</v>
      </c>
      <c r="D77" s="36">
        <v>9028.5999999996275</v>
      </c>
      <c r="E77" s="37">
        <v>5815885.1100000003</v>
      </c>
      <c r="F77" s="23">
        <v>5824913.71</v>
      </c>
      <c r="G77" s="24">
        <v>5815885.1100000003</v>
      </c>
      <c r="H77" s="44">
        <v>0.10557999999999999</v>
      </c>
      <c r="I77" s="25"/>
      <c r="J77" s="25"/>
      <c r="K77" s="52">
        <f t="shared" si="2"/>
        <v>953.23958799996058</v>
      </c>
    </row>
    <row r="78" spans="1:11" x14ac:dyDescent="0.2">
      <c r="A78" s="10" t="s">
        <v>0</v>
      </c>
      <c r="B78" s="11">
        <v>2021</v>
      </c>
      <c r="C78" s="12">
        <v>1</v>
      </c>
      <c r="D78" s="13">
        <v>1805819.7899999996</v>
      </c>
      <c r="E78" s="14">
        <v>3773300.23</v>
      </c>
      <c r="F78" s="15">
        <v>5579120.0199999996</v>
      </c>
      <c r="G78" s="15">
        <v>3773300.0233999998</v>
      </c>
      <c r="H78" s="42">
        <v>8.2970000000000002E-2</v>
      </c>
      <c r="I78" s="17">
        <v>5.0099999999999997E-3</v>
      </c>
      <c r="J78" s="27">
        <f t="shared" ref="J78:J88" si="3">H78+I78</f>
        <v>8.7980000000000003E-2</v>
      </c>
      <c r="K78" s="50">
        <f t="shared" ref="K78:K88" si="4">J78*D78</f>
        <v>158876.02512419998</v>
      </c>
    </row>
    <row r="79" spans="1:11" x14ac:dyDescent="0.2">
      <c r="A79" s="32" t="s">
        <v>0</v>
      </c>
      <c r="B79" s="8">
        <v>2021</v>
      </c>
      <c r="C79" s="9">
        <v>2</v>
      </c>
      <c r="D79" s="30">
        <v>1373611.9939999995</v>
      </c>
      <c r="E79" s="31">
        <v>2808675.9360000002</v>
      </c>
      <c r="F79" s="4">
        <v>4182287.9299999997</v>
      </c>
      <c r="G79" s="4">
        <v>2808675.9359999998</v>
      </c>
      <c r="H79" s="43">
        <v>5.042E-2</v>
      </c>
      <c r="I79" s="6">
        <v>7.0899999999999999E-3</v>
      </c>
      <c r="J79" s="28">
        <f t="shared" si="3"/>
        <v>5.7509999999999999E-2</v>
      </c>
      <c r="K79" s="51">
        <f t="shared" si="4"/>
        <v>78996.425774939969</v>
      </c>
    </row>
    <row r="80" spans="1:11" x14ac:dyDescent="0.2">
      <c r="A80" s="32" t="s">
        <v>0</v>
      </c>
      <c r="B80" s="8">
        <v>2021</v>
      </c>
      <c r="C80" s="9">
        <v>3</v>
      </c>
      <c r="D80" s="30">
        <v>-967</v>
      </c>
      <c r="E80" s="31">
        <v>6446546.4500000002</v>
      </c>
      <c r="F80" s="4">
        <v>6445579.4500000002</v>
      </c>
      <c r="G80" s="4">
        <v>6446546.4499999993</v>
      </c>
      <c r="H80" s="43">
        <v>9.0800000000000006E-2</v>
      </c>
      <c r="I80" s="6">
        <v>5.8799999999999998E-3</v>
      </c>
      <c r="J80" s="28">
        <f t="shared" si="3"/>
        <v>9.6680000000000002E-2</v>
      </c>
      <c r="K80" s="51">
        <f t="shared" si="4"/>
        <v>-93.489559999999997</v>
      </c>
    </row>
    <row r="81" spans="1:11" x14ac:dyDescent="0.2">
      <c r="A81" s="32" t="s">
        <v>0</v>
      </c>
      <c r="B81" s="8">
        <v>2021</v>
      </c>
      <c r="C81" s="9">
        <v>4</v>
      </c>
      <c r="D81" s="30">
        <v>-1098.0000000009313</v>
      </c>
      <c r="E81" s="31">
        <v>7908819.7010000004</v>
      </c>
      <c r="F81" s="4">
        <v>7907721.7009999994</v>
      </c>
      <c r="G81" s="4">
        <v>7908819.7009999994</v>
      </c>
      <c r="H81" s="43">
        <v>0.10934000000000001</v>
      </c>
      <c r="I81" s="6">
        <v>6.5500000000000003E-3</v>
      </c>
      <c r="J81" s="28">
        <f t="shared" si="3"/>
        <v>0.11589000000000001</v>
      </c>
      <c r="K81" s="51">
        <f t="shared" si="4"/>
        <v>-127.24722000010794</v>
      </c>
    </row>
    <row r="82" spans="1:11" x14ac:dyDescent="0.2">
      <c r="A82" s="32" t="s">
        <v>0</v>
      </c>
      <c r="B82" s="8">
        <v>2021</v>
      </c>
      <c r="C82" s="9">
        <v>5</v>
      </c>
      <c r="D82" s="30">
        <v>451806.24999999907</v>
      </c>
      <c r="E82" s="31">
        <v>5427929.6900000004</v>
      </c>
      <c r="F82" s="4">
        <v>5879735.9399999995</v>
      </c>
      <c r="G82" s="4">
        <v>5427929.6899999995</v>
      </c>
      <c r="H82" s="43">
        <v>0.10054</v>
      </c>
      <c r="I82" s="6">
        <v>6.2100000000000002E-3</v>
      </c>
      <c r="J82" s="28">
        <f t="shared" si="3"/>
        <v>0.10675000000000001</v>
      </c>
      <c r="K82" s="51">
        <f t="shared" si="4"/>
        <v>48230.317187499903</v>
      </c>
    </row>
    <row r="83" spans="1:11" x14ac:dyDescent="0.2">
      <c r="A83" s="32" t="s">
        <v>0</v>
      </c>
      <c r="B83" s="8">
        <v>2021</v>
      </c>
      <c r="C83" s="9">
        <v>6</v>
      </c>
      <c r="D83" s="30">
        <v>-907</v>
      </c>
      <c r="E83" s="31">
        <v>1776107.7</v>
      </c>
      <c r="F83" s="4">
        <v>1775200.7</v>
      </c>
      <c r="G83" s="4">
        <v>1776107.7</v>
      </c>
      <c r="H83" s="43">
        <v>8.6319999999999994E-2</v>
      </c>
      <c r="I83" s="6">
        <v>5.8399999999999997E-3</v>
      </c>
      <c r="J83" s="28">
        <f t="shared" si="3"/>
        <v>9.2159999999999992E-2</v>
      </c>
      <c r="K83" s="51">
        <f t="shared" si="4"/>
        <v>-83.589119999999994</v>
      </c>
    </row>
    <row r="84" spans="1:11" x14ac:dyDescent="0.2">
      <c r="A84" s="32" t="s">
        <v>0</v>
      </c>
      <c r="B84" s="8">
        <v>2021</v>
      </c>
      <c r="C84" s="9">
        <v>7</v>
      </c>
      <c r="D84" s="30">
        <v>-874</v>
      </c>
      <c r="E84" s="31">
        <v>4718346.82</v>
      </c>
      <c r="F84" s="4">
        <v>4717472.82</v>
      </c>
      <c r="G84" s="4">
        <v>4718346.82</v>
      </c>
      <c r="H84" s="43">
        <v>7.3599999999999999E-2</v>
      </c>
      <c r="I84" s="6">
        <v>5.5799999999999999E-3</v>
      </c>
      <c r="J84" s="28">
        <f t="shared" si="3"/>
        <v>7.918E-2</v>
      </c>
      <c r="K84" s="51">
        <f t="shared" si="4"/>
        <v>-69.203320000000005</v>
      </c>
    </row>
    <row r="85" spans="1:11" x14ac:dyDescent="0.2">
      <c r="A85" s="32" t="s">
        <v>0</v>
      </c>
      <c r="B85" s="8">
        <v>2021</v>
      </c>
      <c r="C85" s="9">
        <v>8</v>
      </c>
      <c r="D85" s="30">
        <v>-857.99999999906868</v>
      </c>
      <c r="E85" s="31">
        <v>5359870.1399999997</v>
      </c>
      <c r="F85" s="4">
        <v>5359012.1400000006</v>
      </c>
      <c r="G85" s="4">
        <v>5359870.1400000006</v>
      </c>
      <c r="H85" s="43">
        <v>4.5990000000000003E-2</v>
      </c>
      <c r="I85" s="6">
        <v>5.0800000000000003E-3</v>
      </c>
      <c r="J85" s="28">
        <f t="shared" si="3"/>
        <v>5.1070000000000004E-2</v>
      </c>
      <c r="K85" s="51">
        <f t="shared" si="4"/>
        <v>-43.818059999952439</v>
      </c>
    </row>
    <row r="86" spans="1:11" x14ac:dyDescent="0.2">
      <c r="A86" s="32" t="s">
        <v>0</v>
      </c>
      <c r="B86" s="8">
        <v>2021</v>
      </c>
      <c r="C86" s="9">
        <v>9</v>
      </c>
      <c r="D86" s="30">
        <v>1333.3600000003353</v>
      </c>
      <c r="E86" s="31">
        <v>3862225.09</v>
      </c>
      <c r="F86" s="4">
        <v>3863558.45</v>
      </c>
      <c r="G86" s="4">
        <v>3862225.0900000003</v>
      </c>
      <c r="H86" s="43">
        <v>7.5649999999999995E-2</v>
      </c>
      <c r="I86" s="6">
        <v>6.6899999999999998E-3</v>
      </c>
      <c r="J86" s="28">
        <f t="shared" si="3"/>
        <v>8.2339999999999997E-2</v>
      </c>
      <c r="K86" s="51">
        <f t="shared" si="4"/>
        <v>109.7888624000276</v>
      </c>
    </row>
    <row r="87" spans="1:11" x14ac:dyDescent="0.2">
      <c r="A87" s="32" t="s">
        <v>0</v>
      </c>
      <c r="B87" s="8">
        <v>2021</v>
      </c>
      <c r="C87" s="9">
        <v>10</v>
      </c>
      <c r="D87" s="30">
        <v>71236.99700000044</v>
      </c>
      <c r="E87" s="31">
        <v>7660031.0029999996</v>
      </c>
      <c r="F87" s="4">
        <v>7731268</v>
      </c>
      <c r="G87" s="4">
        <v>7660031.0033333339</v>
      </c>
      <c r="H87" s="43">
        <v>5.2440000000000001E-2</v>
      </c>
      <c r="I87" s="6">
        <v>5.96E-3</v>
      </c>
      <c r="J87" s="28">
        <f t="shared" si="3"/>
        <v>5.8400000000000001E-2</v>
      </c>
      <c r="K87" s="51">
        <f t="shared" si="4"/>
        <v>4160.2406248000261</v>
      </c>
    </row>
    <row r="88" spans="1:11" ht="13.5" thickBot="1" x14ac:dyDescent="0.25">
      <c r="A88" s="33" t="s">
        <v>0</v>
      </c>
      <c r="B88" s="34">
        <v>2021</v>
      </c>
      <c r="C88" s="35">
        <v>11</v>
      </c>
      <c r="D88" s="36">
        <v>-64378.44000000041</v>
      </c>
      <c r="E88" s="37">
        <v>6810034.1890000002</v>
      </c>
      <c r="F88" s="23">
        <v>6745655.7489999998</v>
      </c>
      <c r="G88" s="23">
        <v>6810034.1889999993</v>
      </c>
      <c r="H88" s="44">
        <v>5.4170000000000003E-2</v>
      </c>
      <c r="I88" s="25">
        <v>5.9500000000000004E-3</v>
      </c>
      <c r="J88" s="29">
        <f t="shared" si="3"/>
        <v>6.0120000000000007E-2</v>
      </c>
      <c r="K88" s="52">
        <f t="shared" si="4"/>
        <v>-3870.431812800025</v>
      </c>
    </row>
    <row r="89" spans="1:11" x14ac:dyDescent="0.2">
      <c r="A89" s="10" t="s">
        <v>0</v>
      </c>
      <c r="B89" s="11">
        <v>2022</v>
      </c>
      <c r="C89" s="12">
        <v>1</v>
      </c>
      <c r="D89" s="13">
        <v>-193.99960000021383</v>
      </c>
      <c r="E89" s="14">
        <v>4092721.5989999999</v>
      </c>
      <c r="F89" s="15">
        <v>4092527.5993999997</v>
      </c>
      <c r="G89" s="15">
        <v>4092721.5993999997</v>
      </c>
      <c r="H89" s="42">
        <v>4.3529999999999999E-2</v>
      </c>
      <c r="I89" s="17"/>
      <c r="J89" s="17"/>
      <c r="K89" s="50">
        <f t="shared" ref="K89:K97" si="5">H89*D89</f>
        <v>-8.4448025880093081</v>
      </c>
    </row>
    <row r="90" spans="1:11" x14ac:dyDescent="0.2">
      <c r="A90" s="32" t="s">
        <v>0</v>
      </c>
      <c r="B90" s="8">
        <v>2022</v>
      </c>
      <c r="C90" s="9">
        <v>2</v>
      </c>
      <c r="D90" s="30">
        <v>2939.839999999851</v>
      </c>
      <c r="E90" s="31">
        <v>3194289.2650000001</v>
      </c>
      <c r="F90" s="4">
        <v>3197229.105</v>
      </c>
      <c r="G90" s="4">
        <v>3194289.2650000001</v>
      </c>
      <c r="H90" s="43">
        <v>5.246E-2</v>
      </c>
      <c r="I90" s="6"/>
      <c r="J90" s="6"/>
      <c r="K90" s="51">
        <f t="shared" si="5"/>
        <v>154.22400639999219</v>
      </c>
    </row>
    <row r="91" spans="1:11" x14ac:dyDescent="0.2">
      <c r="A91" s="32" t="s">
        <v>0</v>
      </c>
      <c r="B91" s="8">
        <v>2022</v>
      </c>
      <c r="C91" s="9">
        <v>5</v>
      </c>
      <c r="D91" s="30">
        <v>546474.60399999935</v>
      </c>
      <c r="E91" s="31">
        <v>8091461.8600000003</v>
      </c>
      <c r="F91" s="4">
        <v>8637936.4639999997</v>
      </c>
      <c r="G91" s="4">
        <v>8091461.8599999994</v>
      </c>
      <c r="H91" s="43">
        <v>8.4750000000000006E-2</v>
      </c>
      <c r="I91" s="6"/>
      <c r="J91" s="6"/>
      <c r="K91" s="51">
        <f t="shared" si="5"/>
        <v>46313.722688999951</v>
      </c>
    </row>
    <row r="92" spans="1:11" x14ac:dyDescent="0.2">
      <c r="A92" s="32" t="s">
        <v>0</v>
      </c>
      <c r="B92" s="8">
        <v>2022</v>
      </c>
      <c r="C92" s="9">
        <v>6</v>
      </c>
      <c r="D92" s="30">
        <v>-335795.0540000014</v>
      </c>
      <c r="E92" s="31">
        <v>8846334.3540000003</v>
      </c>
      <c r="F92" s="4">
        <v>8510539.2999999989</v>
      </c>
      <c r="G92" s="4">
        <v>8846334.3540000003</v>
      </c>
      <c r="H92" s="43">
        <v>7.868E-2</v>
      </c>
      <c r="I92" s="6"/>
      <c r="J92" s="6"/>
      <c r="K92" s="51">
        <f t="shared" si="5"/>
        <v>-26420.354848720111</v>
      </c>
    </row>
    <row r="93" spans="1:11" x14ac:dyDescent="0.2">
      <c r="A93" s="32" t="s">
        <v>0</v>
      </c>
      <c r="B93" s="8">
        <v>2022</v>
      </c>
      <c r="C93" s="9">
        <v>7</v>
      </c>
      <c r="D93" s="30">
        <v>78379.329999999143</v>
      </c>
      <c r="E93" s="31">
        <v>5287480.2</v>
      </c>
      <c r="F93" s="4">
        <v>5365859.5299999993</v>
      </c>
      <c r="G93" s="4">
        <v>5287480.1999999993</v>
      </c>
      <c r="H93" s="43">
        <v>4.0079999999999998E-2</v>
      </c>
      <c r="I93" s="6"/>
      <c r="J93" s="6"/>
      <c r="K93" s="51">
        <f t="shared" si="5"/>
        <v>3141.4435463999653</v>
      </c>
    </row>
    <row r="94" spans="1:11" x14ac:dyDescent="0.2">
      <c r="A94" s="32" t="s">
        <v>0</v>
      </c>
      <c r="B94" s="8">
        <v>2022</v>
      </c>
      <c r="C94" s="9">
        <v>8</v>
      </c>
      <c r="D94" s="30">
        <v>-40285.930000000633</v>
      </c>
      <c r="E94" s="31">
        <v>3635165.2720000003</v>
      </c>
      <c r="F94" s="4">
        <v>3594879.3419999997</v>
      </c>
      <c r="G94" s="4">
        <v>3635165.2720000003</v>
      </c>
      <c r="H94" s="43">
        <v>4.9899999999999996E-3</v>
      </c>
      <c r="I94" s="6"/>
      <c r="J94" s="6"/>
      <c r="K94" s="51">
        <f t="shared" si="5"/>
        <v>-201.02679070000315</v>
      </c>
    </row>
    <row r="95" spans="1:11" x14ac:dyDescent="0.2">
      <c r="A95" s="32" t="s">
        <v>0</v>
      </c>
      <c r="B95" s="8">
        <v>2022</v>
      </c>
      <c r="C95" s="9">
        <v>9</v>
      </c>
      <c r="D95" s="30">
        <v>-3532.4599999999627</v>
      </c>
      <c r="E95" s="31">
        <v>5721338.1600000001</v>
      </c>
      <c r="F95" s="4">
        <v>5717805.7000000002</v>
      </c>
      <c r="G95" s="4">
        <v>5721338.1600000001</v>
      </c>
      <c r="H95" s="43">
        <v>3.2410000000000001E-2</v>
      </c>
      <c r="I95" s="6"/>
      <c r="J95" s="6"/>
      <c r="K95" s="51">
        <f t="shared" si="5"/>
        <v>-114.48702859999879</v>
      </c>
    </row>
    <row r="96" spans="1:11" x14ac:dyDescent="0.2">
      <c r="A96" s="32" t="s">
        <v>0</v>
      </c>
      <c r="B96" s="8">
        <v>2022</v>
      </c>
      <c r="C96" s="9">
        <v>10</v>
      </c>
      <c r="D96" s="30">
        <v>4528.1400000001304</v>
      </c>
      <c r="E96" s="31">
        <v>3695093.83</v>
      </c>
      <c r="F96" s="4">
        <v>3699621.97</v>
      </c>
      <c r="G96" s="4">
        <v>3695093.83</v>
      </c>
      <c r="H96" s="43">
        <v>5.7709999999999997E-2</v>
      </c>
      <c r="I96" s="6"/>
      <c r="J96" s="6"/>
      <c r="K96" s="51">
        <f t="shared" si="5"/>
        <v>261.31895940000749</v>
      </c>
    </row>
    <row r="97" spans="1:11" ht="13.5" thickBot="1" x14ac:dyDescent="0.25">
      <c r="A97" s="18" t="s">
        <v>0</v>
      </c>
      <c r="B97" s="19">
        <v>2022</v>
      </c>
      <c r="C97" s="20">
        <v>11</v>
      </c>
      <c r="D97" s="21">
        <v>-3582.6167999999598</v>
      </c>
      <c r="E97" s="22">
        <v>1716288.53</v>
      </c>
      <c r="F97" s="23">
        <v>1712705.9132000001</v>
      </c>
      <c r="G97" s="23">
        <v>1716288.53</v>
      </c>
      <c r="H97" s="44">
        <v>6.9889999999999994E-2</v>
      </c>
      <c r="I97" s="25"/>
      <c r="J97" s="25"/>
      <c r="K97" s="52">
        <f t="shared" si="5"/>
        <v>-250.38908815199716</v>
      </c>
    </row>
    <row r="98" spans="1:11" ht="15.75" thickBot="1" x14ac:dyDescent="0.3">
      <c r="D98" s="26">
        <f>SUM(D6:D97)</f>
        <v>11702223.341599993</v>
      </c>
      <c r="K98" s="7">
        <f>SUM(K6:K97)</f>
        <v>1022059.4083741116</v>
      </c>
    </row>
    <row r="99" spans="1:11" ht="13.5" thickTop="1" x14ac:dyDescent="0.2"/>
  </sheetData>
  <autoFilter ref="A5:K98" xr:uid="{E917D68A-CA98-4C75-9216-E87A3C84D310}"/>
  <mergeCells count="4">
    <mergeCell ref="A4:F4"/>
    <mergeCell ref="H4:K4"/>
    <mergeCell ref="A1:K1"/>
    <mergeCell ref="A2:K2"/>
  </mergeCells>
  <printOptions horizontalCentered="1"/>
  <pageMargins left="0.74803149606299213" right="0.74803149606299213" top="0.51181102362204722" bottom="0.51181102362204722" header="0.51181102362204722" footer="0.51181102362204722"/>
  <pageSetup scale="79" orientation="portrait" r:id="rId1"/>
  <headerFooter alignWithMargins="0">
    <oddHeader>&amp;R&amp;D@&amp;T</oddHeader>
    <oddFooter>&amp;L&amp;T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Supplemental Attachment 1</vt:lpstr>
      <vt:lpstr>'Supplemental Attachment 1'!Month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Marshall</dc:creator>
  <cp:lastModifiedBy>Jeffrey Roy</cp:lastModifiedBy>
  <cp:lastPrinted>2022-12-02T15:27:31Z</cp:lastPrinted>
  <dcterms:created xsi:type="dcterms:W3CDTF">2019-11-02T18:41:12Z</dcterms:created>
  <dcterms:modified xsi:type="dcterms:W3CDTF">2024-02-21T20:16:52Z</dcterms:modified>
</cp:coreProperties>
</file>