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hydro.torontohydro.com/divisions/regulatorylegal/2025RateApp/Submissions/16. Mar 11 2024 - Interrogatory Responses/Excel Files/"/>
    </mc:Choice>
  </mc:AlternateContent>
  <xr:revisionPtr revIDLastSave="0" documentId="8_{FB0A0D9A-C689-402C-A8E6-6D95283FECB1}" xr6:coauthVersionLast="47" xr6:coauthVersionMax="47" xr10:uidLastSave="{00000000-0000-0000-0000-000000000000}"/>
  <bookViews>
    <workbookView xWindow="-110" yWindow="-110" windowWidth="19420" windowHeight="10420" xr2:uid="{9BDB337D-2976-4C9A-A80D-44F801E89E9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3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  <c r="N3" i="1" l="1"/>
  <c r="N4" i="1"/>
  <c r="N5" i="1"/>
  <c r="N6" i="1"/>
  <c r="N7" i="1"/>
  <c r="N8" i="1"/>
  <c r="N9" i="1"/>
  <c r="N10" i="1"/>
  <c r="N11" i="1"/>
  <c r="N12" i="1"/>
  <c r="N13" i="1"/>
  <c r="O13" i="1" s="1"/>
  <c r="E85" i="1" s="1"/>
  <c r="N2" i="1"/>
  <c r="K3" i="1"/>
  <c r="K4" i="1"/>
  <c r="K5" i="1"/>
  <c r="K6" i="1"/>
  <c r="K7" i="1"/>
  <c r="K8" i="1"/>
  <c r="K9" i="1"/>
  <c r="K10" i="1"/>
  <c r="K11" i="1"/>
  <c r="K12" i="1"/>
  <c r="K2" i="1"/>
  <c r="E25" i="1" l="1"/>
  <c r="E49" i="1"/>
  <c r="E73" i="1"/>
  <c r="O6" i="1"/>
  <c r="E54" i="1" s="1"/>
  <c r="O9" i="1"/>
  <c r="E69" i="1" s="1"/>
  <c r="O5" i="1"/>
  <c r="E77" i="1" s="1"/>
  <c r="O12" i="1"/>
  <c r="E84" i="1" s="1"/>
  <c r="O3" i="1"/>
  <c r="E75" i="1" s="1"/>
  <c r="O11" i="1"/>
  <c r="E83" i="1" s="1"/>
  <c r="O2" i="1"/>
  <c r="E2" i="1" s="1"/>
  <c r="E6" i="1"/>
  <c r="E42" i="1"/>
  <c r="E18" i="1"/>
  <c r="O10" i="1"/>
  <c r="O4" i="1"/>
  <c r="E48" i="1"/>
  <c r="E23" i="1"/>
  <c r="O8" i="1"/>
  <c r="E11" i="1"/>
  <c r="E59" i="1"/>
  <c r="O7" i="1"/>
  <c r="E41" i="1"/>
  <c r="E13" i="1"/>
  <c r="E37" i="1"/>
  <c r="E53" i="1"/>
  <c r="E61" i="1"/>
  <c r="E9" i="1" l="1"/>
  <c r="E57" i="1"/>
  <c r="E81" i="1"/>
  <c r="E33" i="1"/>
  <c r="E66" i="1"/>
  <c r="E30" i="1"/>
  <c r="E78" i="1"/>
  <c r="E45" i="1"/>
  <c r="E29" i="1"/>
  <c r="E21" i="1"/>
  <c r="E65" i="1"/>
  <c r="E62" i="1"/>
  <c r="E27" i="1"/>
  <c r="E12" i="1"/>
  <c r="E24" i="1"/>
  <c r="E71" i="1"/>
  <c r="E60" i="1"/>
  <c r="E51" i="1"/>
  <c r="E5" i="1"/>
  <c r="E35" i="1"/>
  <c r="E17" i="1"/>
  <c r="E15" i="1"/>
  <c r="E63" i="1"/>
  <c r="E47" i="1"/>
  <c r="E36" i="1"/>
  <c r="E3" i="1"/>
  <c r="E72" i="1"/>
  <c r="E39" i="1"/>
  <c r="E50" i="1"/>
  <c r="E26" i="1"/>
  <c r="E74" i="1"/>
  <c r="E14" i="1"/>
  <c r="E38" i="1"/>
  <c r="E68" i="1"/>
  <c r="E44" i="1"/>
  <c r="E20" i="1"/>
  <c r="E80" i="1"/>
  <c r="E56" i="1"/>
  <c r="E32" i="1"/>
  <c r="E8" i="1"/>
  <c r="E67" i="1"/>
  <c r="E43" i="1"/>
  <c r="E19" i="1"/>
  <c r="E79" i="1"/>
  <c r="E55" i="1"/>
  <c r="E31" i="1"/>
  <c r="E7" i="1"/>
  <c r="E76" i="1"/>
  <c r="E52" i="1"/>
  <c r="E28" i="1"/>
  <c r="E4" i="1"/>
  <c r="E64" i="1"/>
  <c r="E40" i="1"/>
  <c r="E16" i="1"/>
  <c r="E46" i="1"/>
  <c r="E82" i="1"/>
  <c r="E58" i="1"/>
  <c r="E34" i="1"/>
  <c r="E10" i="1"/>
  <c r="E22" i="1"/>
  <c r="E70" i="1"/>
</calcChain>
</file>

<file path=xl/sharedStrings.xml><?xml version="1.0" encoding="utf-8"?>
<sst xmlns="http://schemas.openxmlformats.org/spreadsheetml/2006/main" count="14" uniqueCount="10">
  <si>
    <t>Historic Purchased kWh</t>
  </si>
  <si>
    <t>Month</t>
  </si>
  <si>
    <t>Days</t>
  </si>
  <si>
    <t>Forecast kWh</t>
  </si>
  <si>
    <t>Year</t>
  </si>
  <si>
    <t>Annual Forecast</t>
  </si>
  <si>
    <t>Street Lighting</t>
  </si>
  <si>
    <t>Devices</t>
  </si>
  <si>
    <t>Daily kWh per device</t>
  </si>
  <si>
    <t>Monthly kWh per device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</si>
</sst>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mmm\-yyyy"/>
    <numFmt numFmtId="165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164" fontId="3" fillId="0" borderId="1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5" fontId="0" fillId="0" borderId="0" xfId="1" applyNumberFormat="1" applyFont="1"/>
    <xf numFmtId="0" fontId="3" fillId="0" borderId="0" xfId="0" applyNumberFormat="1" applyFont="1" applyBorder="1" applyAlignment="1">
      <alignment horizontal="center"/>
    </xf>
    <xf numFmtId="3" fontId="4" fillId="2" borderId="3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165" fontId="0" fillId="0" borderId="5" xfId="1" applyNumberFormat="1" applyFont="1" applyBorder="1"/>
    <xf numFmtId="43" fontId="2" fillId="0" borderId="5" xfId="1" applyFont="1" applyBorder="1"/>
    <xf numFmtId="43" fontId="2" fillId="0" borderId="6" xfId="1" applyFont="1" applyBorder="1"/>
    <xf numFmtId="165" fontId="0" fillId="0" borderId="0" xfId="1" applyNumberFormat="1" applyFont="1" applyBorder="1"/>
    <xf numFmtId="43" fontId="2" fillId="0" borderId="0" xfId="1" applyFont="1" applyBorder="1"/>
    <xf numFmtId="43" fontId="2" fillId="0" borderId="7" xfId="1" applyFont="1" applyBorder="1"/>
    <xf numFmtId="0" fontId="3" fillId="0" borderId="8" xfId="0" applyNumberFormat="1" applyFont="1" applyBorder="1" applyAlignment="1">
      <alignment horizontal="center"/>
    </xf>
    <xf numFmtId="165" fontId="0" fillId="0" borderId="8" xfId="1" applyNumberFormat="1" applyFont="1" applyBorder="1"/>
    <xf numFmtId="43" fontId="2" fillId="0" borderId="8" xfId="1" applyFont="1" applyBorder="1"/>
    <xf numFmtId="43" fontId="2" fillId="0" borderId="9" xfId="1" applyFont="1" applyBorder="1"/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65" fontId="3" fillId="0" borderId="0" xfId="1" applyNumberFormat="1" applyFont="1" applyAlignment="1">
      <alignment horizontal="center"/>
    </xf>
    <xf numFmtId="165" fontId="3" fillId="0" borderId="8" xfId="1" applyNumberFormat="1" applyFont="1" applyBorder="1" applyAlignment="1">
      <alignment horizontal="center"/>
    </xf>
    <xf numFmtId="165" fontId="3" fillId="0" borderId="5" xfId="1" applyNumberFormat="1" applyFont="1" applyBorder="1" applyAlignment="1">
      <alignment horizontal="center"/>
    </xf>
    <xf numFmtId="165" fontId="0" fillId="0" borderId="6" xfId="1" applyNumberFormat="1" applyFont="1" applyBorder="1"/>
    <xf numFmtId="0" fontId="3" fillId="0" borderId="0" xfId="0" applyFont="1" applyBorder="1" applyAlignment="1">
      <alignment horizontal="center"/>
    </xf>
    <xf numFmtId="165" fontId="3" fillId="0" borderId="0" xfId="1" applyNumberFormat="1" applyFont="1" applyBorder="1" applyAlignment="1">
      <alignment horizontal="center"/>
    </xf>
    <xf numFmtId="165" fontId="0" fillId="0" borderId="7" xfId="1" applyNumberFormat="1" applyFont="1" applyBorder="1"/>
    <xf numFmtId="165" fontId="0" fillId="0" borderId="9" xfId="1" applyNumberFormat="1" applyFont="1" applyBorder="1"/>
    <xf numFmtId="165" fontId="0" fillId="0" borderId="0" xfId="0" applyNumberFormat="1"/>
    <xf numFmtId="3" fontId="4" fillId="2" borderId="10" xfId="0" applyNumberFormat="1" applyFont="1" applyFill="1" applyBorder="1" applyAlignment="1">
      <alignment horizontal="center" vertical="center" wrapText="1"/>
    </xf>
    <xf numFmtId="3" fontId="4" fillId="2" borderId="11" xfId="0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69053-7073-44C8-BD6C-FC8FF7CCDED4}">
  <dimension ref="A1:O85"/>
  <sheetViews>
    <sheetView tabSelected="1" zoomScale="70" zoomScaleNormal="70" workbookViewId="0">
      <selection activeCell="H17" sqref="H17"/>
    </sheetView>
  </sheetViews>
  <sheetFormatPr defaultRowHeight="14.5" x14ac:dyDescent="0.35"/>
  <cols>
    <col min="4" max="6" width="12" customWidth="1"/>
    <col min="8" max="8" width="15.08984375" customWidth="1"/>
    <col min="9" max="10" width="12" customWidth="1"/>
    <col min="12" max="12" width="9.08984375" customWidth="1"/>
    <col min="13" max="14" width="11.54296875" bestFit="1" customWidth="1"/>
    <col min="15" max="15" width="14.36328125" bestFit="1" customWidth="1"/>
  </cols>
  <sheetData>
    <row r="1" spans="1:15" ht="39" x14ac:dyDescent="0.35">
      <c r="A1" s="5" t="s">
        <v>1</v>
      </c>
      <c r="B1" s="5" t="s">
        <v>4</v>
      </c>
      <c r="C1" s="5" t="s">
        <v>2</v>
      </c>
      <c r="D1" s="5" t="s">
        <v>7</v>
      </c>
      <c r="E1" s="5" t="s">
        <v>3</v>
      </c>
      <c r="G1" s="30" t="s">
        <v>4</v>
      </c>
      <c r="H1" s="5" t="s">
        <v>5</v>
      </c>
      <c r="J1" s="5" t="s">
        <v>1</v>
      </c>
      <c r="K1" s="5" t="s">
        <v>2</v>
      </c>
      <c r="L1" s="5" t="s">
        <v>7</v>
      </c>
      <c r="M1" s="5" t="s">
        <v>0</v>
      </c>
      <c r="N1" s="5" t="s">
        <v>9</v>
      </c>
      <c r="O1" s="5" t="s">
        <v>8</v>
      </c>
    </row>
    <row r="2" spans="1:15" x14ac:dyDescent="0.35">
      <c r="A2" s="6">
        <v>44927</v>
      </c>
      <c r="B2" s="7">
        <f>YEAR(A2)</f>
        <v>2023</v>
      </c>
      <c r="C2" s="20">
        <v>31</v>
      </c>
      <c r="D2" s="23">
        <v>171904</v>
      </c>
      <c r="E2" s="24">
        <f>$O$2*C2*D2</f>
        <v>13183485.254832309</v>
      </c>
      <c r="F2" s="24"/>
      <c r="G2" s="31"/>
      <c r="H2" s="5" t="s">
        <v>6</v>
      </c>
      <c r="J2" s="6">
        <v>44562</v>
      </c>
      <c r="K2" s="7">
        <f t="shared" ref="K2:K12" si="0">J3-J2</f>
        <v>31</v>
      </c>
      <c r="L2" s="8">
        <v>171675</v>
      </c>
      <c r="M2" s="8">
        <v>13165923.021705933</v>
      </c>
      <c r="N2" s="9">
        <f>M2/L2</f>
        <v>76.690974350988398</v>
      </c>
      <c r="O2" s="10">
        <f>N2/K2</f>
        <v>2.4739023984189807</v>
      </c>
    </row>
    <row r="3" spans="1:15" x14ac:dyDescent="0.35">
      <c r="A3" s="1">
        <v>44958</v>
      </c>
      <c r="B3" s="4">
        <f t="shared" ref="B3:B66" si="1">YEAR(A3)</f>
        <v>2023</v>
      </c>
      <c r="C3" s="25">
        <v>28</v>
      </c>
      <c r="D3" s="26">
        <v>171923.08333333334</v>
      </c>
      <c r="E3" s="27">
        <f>$O$3*C3*D3</f>
        <v>11000901.697754154</v>
      </c>
      <c r="F3" s="11"/>
      <c r="G3">
        <v>2023</v>
      </c>
      <c r="H3" s="3">
        <f>SUMIF(B:B,G3,E:E)</f>
        <v>122206792.80196849</v>
      </c>
      <c r="J3" s="1">
        <v>44593</v>
      </c>
      <c r="K3" s="4">
        <f t="shared" si="0"/>
        <v>28</v>
      </c>
      <c r="L3" s="11">
        <v>171967</v>
      </c>
      <c r="M3" s="11">
        <v>11003711.808668442</v>
      </c>
      <c r="N3" s="12">
        <f t="shared" ref="N3:N13" si="2">M3/L3</f>
        <v>63.987345296879298</v>
      </c>
      <c r="O3" s="13">
        <f t="shared" ref="O3:O13" si="3">N3/K3</f>
        <v>2.2852623320314036</v>
      </c>
    </row>
    <row r="4" spans="1:15" x14ac:dyDescent="0.35">
      <c r="A4" s="1">
        <v>44986</v>
      </c>
      <c r="B4" s="4">
        <f t="shared" si="1"/>
        <v>2023</v>
      </c>
      <c r="C4" s="25">
        <v>31</v>
      </c>
      <c r="D4" s="26">
        <v>171942.16666666669</v>
      </c>
      <c r="E4" s="27">
        <f>$O$4*C4*D4</f>
        <v>11350068.43542538</v>
      </c>
      <c r="F4" s="11"/>
      <c r="G4">
        <v>2024</v>
      </c>
      <c r="H4" s="3">
        <f t="shared" ref="H4:H9" si="4">SUMIF(B:B,G4,E:E)</f>
        <v>122762901.37093766</v>
      </c>
      <c r="J4" s="1">
        <v>44621</v>
      </c>
      <c r="K4" s="4">
        <f t="shared" si="0"/>
        <v>31</v>
      </c>
      <c r="L4" s="11">
        <v>171081</v>
      </c>
      <c r="M4" s="11">
        <v>11293221.992284281</v>
      </c>
      <c r="N4" s="12">
        <f t="shared" si="2"/>
        <v>66.010965520918631</v>
      </c>
      <c r="O4" s="13">
        <f t="shared" si="3"/>
        <v>2.1293859845457623</v>
      </c>
    </row>
    <row r="5" spans="1:15" x14ac:dyDescent="0.35">
      <c r="A5" s="1">
        <v>45017</v>
      </c>
      <c r="B5" s="4">
        <f t="shared" si="1"/>
        <v>2023</v>
      </c>
      <c r="C5" s="25">
        <v>30</v>
      </c>
      <c r="D5" s="26">
        <v>171961.25000000003</v>
      </c>
      <c r="E5" s="27">
        <f>$O$5*C5*D5</f>
        <v>9192339.9328094628</v>
      </c>
      <c r="F5" s="11"/>
      <c r="G5">
        <v>2025</v>
      </c>
      <c r="H5" s="3">
        <f t="shared" si="4"/>
        <v>122532184.59706204</v>
      </c>
      <c r="J5" s="1">
        <v>44652</v>
      </c>
      <c r="K5" s="4">
        <f t="shared" si="0"/>
        <v>30</v>
      </c>
      <c r="L5" s="11">
        <v>171285</v>
      </c>
      <c r="M5" s="11">
        <v>9156190.394006025</v>
      </c>
      <c r="N5" s="12">
        <f t="shared" si="2"/>
        <v>53.455879931144146</v>
      </c>
      <c r="O5" s="13">
        <f t="shared" si="3"/>
        <v>1.7818626643714714</v>
      </c>
    </row>
    <row r="6" spans="1:15" x14ac:dyDescent="0.35">
      <c r="A6" s="1">
        <v>45047</v>
      </c>
      <c r="B6" s="4">
        <f t="shared" si="1"/>
        <v>2023</v>
      </c>
      <c r="C6" s="25">
        <v>31</v>
      </c>
      <c r="D6" s="26">
        <v>171980.33333333337</v>
      </c>
      <c r="E6" s="27">
        <f>$O$6*C6*D6</f>
        <v>7717334.9736750182</v>
      </c>
      <c r="F6" s="11"/>
      <c r="G6">
        <v>2026</v>
      </c>
      <c r="H6" s="3">
        <f t="shared" si="4"/>
        <v>122694880.49460882</v>
      </c>
      <c r="J6" s="1">
        <v>44682</v>
      </c>
      <c r="K6" s="4">
        <f t="shared" si="0"/>
        <v>31</v>
      </c>
      <c r="L6" s="11">
        <v>170988</v>
      </c>
      <c r="M6" s="11">
        <v>7672805.6452893475</v>
      </c>
      <c r="N6" s="12">
        <f t="shared" si="2"/>
        <v>44.873357459525508</v>
      </c>
      <c r="O6" s="13">
        <f t="shared" si="3"/>
        <v>1.4475276599846938</v>
      </c>
    </row>
    <row r="7" spans="1:15" x14ac:dyDescent="0.35">
      <c r="A7" s="1">
        <v>45078</v>
      </c>
      <c r="B7" s="4">
        <f t="shared" si="1"/>
        <v>2023</v>
      </c>
      <c r="C7" s="25">
        <v>30</v>
      </c>
      <c r="D7" s="26">
        <v>171999.41666666672</v>
      </c>
      <c r="E7" s="27">
        <f>$O$7*C7*D7</f>
        <v>7140184.4340067105</v>
      </c>
      <c r="F7" s="11"/>
      <c r="G7">
        <v>2027</v>
      </c>
      <c r="H7" s="3">
        <f t="shared" si="4"/>
        <v>122857576.39215559</v>
      </c>
      <c r="J7" s="1">
        <v>44713</v>
      </c>
      <c r="K7" s="4">
        <f t="shared" si="0"/>
        <v>30</v>
      </c>
      <c r="L7" s="11">
        <v>171214.5</v>
      </c>
      <c r="M7" s="11">
        <v>7107600.3132350259</v>
      </c>
      <c r="N7" s="12">
        <f t="shared" si="2"/>
        <v>41.512840987387314</v>
      </c>
      <c r="O7" s="13">
        <f t="shared" si="3"/>
        <v>1.3837613662462438</v>
      </c>
    </row>
    <row r="8" spans="1:15" x14ac:dyDescent="0.35">
      <c r="A8" s="1">
        <v>45108</v>
      </c>
      <c r="B8" s="4">
        <f t="shared" si="1"/>
        <v>2023</v>
      </c>
      <c r="C8" s="25">
        <v>31</v>
      </c>
      <c r="D8" s="26">
        <v>172018.50000000006</v>
      </c>
      <c r="E8" s="27">
        <f>$O$8*C8*D8</f>
        <v>7849555.293571122</v>
      </c>
      <c r="F8" s="11"/>
      <c r="G8">
        <v>2028</v>
      </c>
      <c r="H8" s="3">
        <f t="shared" si="4"/>
        <v>123415778.26142091</v>
      </c>
      <c r="J8" s="1">
        <v>44743</v>
      </c>
      <c r="K8" s="4">
        <f t="shared" si="0"/>
        <v>31</v>
      </c>
      <c r="L8" s="11">
        <v>171441</v>
      </c>
      <c r="M8" s="11">
        <v>7823202.7897297461</v>
      </c>
      <c r="N8" s="12">
        <f t="shared" si="2"/>
        <v>45.632041283763776</v>
      </c>
      <c r="O8" s="13">
        <f t="shared" si="3"/>
        <v>1.4720013317343155</v>
      </c>
    </row>
    <row r="9" spans="1:15" x14ac:dyDescent="0.35">
      <c r="A9" s="1">
        <v>45139</v>
      </c>
      <c r="B9" s="4">
        <f t="shared" si="1"/>
        <v>2023</v>
      </c>
      <c r="C9" s="25">
        <v>31</v>
      </c>
      <c r="D9" s="26">
        <v>172037.5833333334</v>
      </c>
      <c r="E9" s="27">
        <f>$O$9*C9*D9</f>
        <v>8517044.9353065863</v>
      </c>
      <c r="F9" s="11"/>
      <c r="G9">
        <v>2029</v>
      </c>
      <c r="H9" s="3">
        <f t="shared" si="4"/>
        <v>123182968.18724915</v>
      </c>
      <c r="J9" s="1">
        <v>44774</v>
      </c>
      <c r="K9" s="4">
        <f t="shared" si="0"/>
        <v>31</v>
      </c>
      <c r="L9" s="11">
        <v>171472</v>
      </c>
      <c r="M9" s="11">
        <v>8489044.6659972481</v>
      </c>
      <c r="N9" s="12">
        <f t="shared" si="2"/>
        <v>49.506885473997201</v>
      </c>
      <c r="O9" s="13">
        <f t="shared" si="3"/>
        <v>1.5969963056128129</v>
      </c>
    </row>
    <row r="10" spans="1:15" x14ac:dyDescent="0.35">
      <c r="A10" s="1">
        <v>45170</v>
      </c>
      <c r="B10" s="4">
        <f t="shared" si="1"/>
        <v>2023</v>
      </c>
      <c r="C10" s="25">
        <v>30</v>
      </c>
      <c r="D10" s="26">
        <v>172056.66666666674</v>
      </c>
      <c r="E10" s="27">
        <f>$O$10*C10*D10</f>
        <v>9336839.7646572031</v>
      </c>
      <c r="F10" s="11"/>
      <c r="J10" s="1">
        <v>44805</v>
      </c>
      <c r="K10" s="4">
        <f t="shared" si="0"/>
        <v>30</v>
      </c>
      <c r="L10" s="11">
        <v>171698.5</v>
      </c>
      <c r="M10" s="11">
        <v>9317403.4659046102</v>
      </c>
      <c r="N10" s="12">
        <f t="shared" si="2"/>
        <v>54.266073762465076</v>
      </c>
      <c r="O10" s="13">
        <f t="shared" si="3"/>
        <v>1.8088691254155025</v>
      </c>
    </row>
    <row r="11" spans="1:15" x14ac:dyDescent="0.35">
      <c r="A11" s="1">
        <v>45200</v>
      </c>
      <c r="B11" s="4">
        <f t="shared" si="1"/>
        <v>2023</v>
      </c>
      <c r="C11" s="25">
        <v>31</v>
      </c>
      <c r="D11" s="26">
        <v>172075.75000000009</v>
      </c>
      <c r="E11" s="27">
        <f>$O$11*C11*D11</f>
        <v>11211648.423029687</v>
      </c>
      <c r="F11" s="11"/>
      <c r="H11" s="29"/>
      <c r="J11" s="1">
        <v>44835</v>
      </c>
      <c r="K11" s="4">
        <f t="shared" si="0"/>
        <v>31</v>
      </c>
      <c r="L11" s="11">
        <v>171599</v>
      </c>
      <c r="M11" s="11">
        <v>11180585.630127838</v>
      </c>
      <c r="N11" s="12">
        <f t="shared" si="2"/>
        <v>65.155307607432661</v>
      </c>
      <c r="O11" s="13">
        <f t="shared" si="3"/>
        <v>2.1017841163687954</v>
      </c>
    </row>
    <row r="12" spans="1:15" x14ac:dyDescent="0.35">
      <c r="A12" s="1">
        <v>45231</v>
      </c>
      <c r="B12" s="4">
        <f t="shared" si="1"/>
        <v>2023</v>
      </c>
      <c r="C12" s="25">
        <v>30</v>
      </c>
      <c r="D12" s="26">
        <v>172094.83333333343</v>
      </c>
      <c r="E12" s="27">
        <f>$O$12*C12*D12</f>
        <v>12601880.261027373</v>
      </c>
      <c r="F12" s="11"/>
      <c r="H12" s="29"/>
      <c r="J12" s="1">
        <v>44866</v>
      </c>
      <c r="K12" s="4">
        <f t="shared" si="0"/>
        <v>30</v>
      </c>
      <c r="L12" s="11">
        <v>172882</v>
      </c>
      <c r="M12" s="11">
        <v>12659521.620077301</v>
      </c>
      <c r="N12" s="12">
        <f t="shared" si="2"/>
        <v>73.226371861022557</v>
      </c>
      <c r="O12" s="13">
        <f t="shared" si="3"/>
        <v>2.4408790620340852</v>
      </c>
    </row>
    <row r="13" spans="1:15" x14ac:dyDescent="0.35">
      <c r="A13" s="2">
        <v>45261</v>
      </c>
      <c r="B13" s="14">
        <f t="shared" si="1"/>
        <v>2023</v>
      </c>
      <c r="C13" s="19">
        <v>31</v>
      </c>
      <c r="D13" s="22">
        <v>172113.91666666677</v>
      </c>
      <c r="E13" s="28">
        <f>$O$13*C13*D13</f>
        <v>13105509.395873487</v>
      </c>
      <c r="F13" s="11"/>
      <c r="H13" s="29"/>
      <c r="J13" s="2">
        <v>44896</v>
      </c>
      <c r="K13" s="14">
        <v>31</v>
      </c>
      <c r="L13" s="15">
        <v>172872</v>
      </c>
      <c r="M13" s="15">
        <v>13163233.189743655</v>
      </c>
      <c r="N13" s="16">
        <f t="shared" si="2"/>
        <v>76.144391166548971</v>
      </c>
      <c r="O13" s="17">
        <f t="shared" si="3"/>
        <v>2.4562706827919021</v>
      </c>
    </row>
    <row r="14" spans="1:15" x14ac:dyDescent="0.35">
      <c r="A14" s="1">
        <v>45292</v>
      </c>
      <c r="B14" s="4">
        <f t="shared" si="1"/>
        <v>2024</v>
      </c>
      <c r="C14" s="18">
        <v>31</v>
      </c>
      <c r="D14" s="21">
        <v>172133</v>
      </c>
      <c r="E14" s="24">
        <f>$O$2*C14*D14</f>
        <v>13201047.487958686</v>
      </c>
      <c r="F14" s="11"/>
      <c r="H14" s="29"/>
    </row>
    <row r="15" spans="1:15" x14ac:dyDescent="0.35">
      <c r="A15" s="1">
        <v>45323</v>
      </c>
      <c r="B15" s="4">
        <f t="shared" si="1"/>
        <v>2024</v>
      </c>
      <c r="C15" s="18">
        <v>29</v>
      </c>
      <c r="D15" s="21">
        <v>172152.08333333334</v>
      </c>
      <c r="E15" s="27">
        <f>$O$3*C15*D15</f>
        <v>11408967.471249539</v>
      </c>
      <c r="F15" s="11"/>
      <c r="H15" s="29"/>
    </row>
    <row r="16" spans="1:15" x14ac:dyDescent="0.35">
      <c r="A16" s="1">
        <v>45352</v>
      </c>
      <c r="B16" s="4">
        <f t="shared" si="1"/>
        <v>2024</v>
      </c>
      <c r="C16" s="18">
        <v>31</v>
      </c>
      <c r="D16" s="21">
        <v>172171.16666666669</v>
      </c>
      <c r="E16" s="27">
        <f>$O$4*C16*D16</f>
        <v>11365184.94652967</v>
      </c>
      <c r="F16" s="11"/>
      <c r="H16" s="29"/>
    </row>
    <row r="17" spans="1:8" x14ac:dyDescent="0.35">
      <c r="A17" s="1">
        <v>45383</v>
      </c>
      <c r="B17" s="4">
        <f t="shared" si="1"/>
        <v>2024</v>
      </c>
      <c r="C17" s="18">
        <v>30</v>
      </c>
      <c r="D17" s="21">
        <v>172190.25000000003</v>
      </c>
      <c r="E17" s="27">
        <f>$O$5*C17*D17</f>
        <v>9204581.3293136954</v>
      </c>
      <c r="F17" s="11"/>
      <c r="H17" s="29"/>
    </row>
    <row r="18" spans="1:8" x14ac:dyDescent="0.35">
      <c r="A18" s="1">
        <v>45413</v>
      </c>
      <c r="B18" s="4">
        <f t="shared" si="1"/>
        <v>2024</v>
      </c>
      <c r="C18" s="18">
        <v>31</v>
      </c>
      <c r="D18" s="21">
        <v>172209.33333333337</v>
      </c>
      <c r="E18" s="27">
        <f>$O$6*C18*D18</f>
        <v>7727610.9725332493</v>
      </c>
      <c r="F18" s="11"/>
      <c r="H18" s="29"/>
    </row>
    <row r="19" spans="1:8" x14ac:dyDescent="0.35">
      <c r="A19" s="1">
        <v>45444</v>
      </c>
      <c r="B19" s="4">
        <f t="shared" si="1"/>
        <v>2024</v>
      </c>
      <c r="C19" s="18">
        <v>30</v>
      </c>
      <c r="D19" s="21">
        <v>172228.41666666672</v>
      </c>
      <c r="E19" s="27">
        <f>$O$7*C19*D19</f>
        <v>7149690.874592822</v>
      </c>
      <c r="F19" s="11"/>
      <c r="H19" s="29"/>
    </row>
    <row r="20" spans="1:8" x14ac:dyDescent="0.35">
      <c r="A20" s="1">
        <v>45474</v>
      </c>
      <c r="B20" s="4">
        <f t="shared" si="1"/>
        <v>2024</v>
      </c>
      <c r="C20" s="18">
        <v>31</v>
      </c>
      <c r="D20" s="21">
        <v>172247.50000000006</v>
      </c>
      <c r="E20" s="27">
        <f>$O$8*C20*D20</f>
        <v>7860005.0310251033</v>
      </c>
      <c r="F20" s="11"/>
    </row>
    <row r="21" spans="1:8" x14ac:dyDescent="0.35">
      <c r="A21" s="1">
        <v>45505</v>
      </c>
      <c r="B21" s="4">
        <f t="shared" si="1"/>
        <v>2024</v>
      </c>
      <c r="C21" s="18">
        <v>31</v>
      </c>
      <c r="D21" s="21">
        <v>172266.5833333334</v>
      </c>
      <c r="E21" s="27">
        <f>$O$9*C21*D21</f>
        <v>8528382.0120801311</v>
      </c>
      <c r="F21" s="11"/>
    </row>
    <row r="22" spans="1:8" x14ac:dyDescent="0.35">
      <c r="A22" s="1">
        <v>45536</v>
      </c>
      <c r="B22" s="4">
        <f t="shared" si="1"/>
        <v>2024</v>
      </c>
      <c r="C22" s="18">
        <v>30</v>
      </c>
      <c r="D22" s="21">
        <v>172285.66666666674</v>
      </c>
      <c r="E22" s="27">
        <f>$O$10*C22*D22</f>
        <v>9349266.6955488082</v>
      </c>
      <c r="F22" s="11"/>
    </row>
    <row r="23" spans="1:8" x14ac:dyDescent="0.35">
      <c r="A23" s="1">
        <v>45566</v>
      </c>
      <c r="B23" s="4">
        <f t="shared" si="1"/>
        <v>2024</v>
      </c>
      <c r="C23" s="18">
        <v>31</v>
      </c>
      <c r="D23" s="21">
        <v>172304.75000000009</v>
      </c>
      <c r="E23" s="27">
        <f>$O$11*C23*D23</f>
        <v>11226568.988471789</v>
      </c>
      <c r="F23" s="11"/>
    </row>
    <row r="24" spans="1:8" x14ac:dyDescent="0.35">
      <c r="A24" s="1">
        <v>45597</v>
      </c>
      <c r="B24" s="4">
        <f t="shared" si="1"/>
        <v>2024</v>
      </c>
      <c r="C24" s="18">
        <v>30</v>
      </c>
      <c r="D24" s="21">
        <v>172323.83333333343</v>
      </c>
      <c r="E24" s="27">
        <f>$O$12*C24*D24</f>
        <v>12618649.100183548</v>
      </c>
      <c r="F24" s="11"/>
    </row>
    <row r="25" spans="1:8" x14ac:dyDescent="0.35">
      <c r="A25" s="1">
        <v>45627</v>
      </c>
      <c r="B25" s="4">
        <f t="shared" si="1"/>
        <v>2024</v>
      </c>
      <c r="C25" s="18">
        <v>31</v>
      </c>
      <c r="D25" s="22">
        <v>172342.91666666677</v>
      </c>
      <c r="E25" s="28">
        <f>$O$13*C25*D25</f>
        <v>13122946.461450627</v>
      </c>
      <c r="F25" s="11"/>
    </row>
    <row r="26" spans="1:8" x14ac:dyDescent="0.35">
      <c r="A26" s="6">
        <v>45658</v>
      </c>
      <c r="B26" s="7">
        <f t="shared" si="1"/>
        <v>2025</v>
      </c>
      <c r="C26" s="20">
        <v>31</v>
      </c>
      <c r="D26" s="21">
        <v>172362</v>
      </c>
      <c r="E26" s="24">
        <f>$O$2*C26*D26</f>
        <v>13218609.721085062</v>
      </c>
      <c r="F26" s="11"/>
    </row>
    <row r="27" spans="1:8" x14ac:dyDescent="0.35">
      <c r="A27" s="1">
        <v>45689</v>
      </c>
      <c r="B27" s="4">
        <f t="shared" si="1"/>
        <v>2025</v>
      </c>
      <c r="C27" s="18">
        <v>28</v>
      </c>
      <c r="D27" s="21">
        <v>172381.08333333334</v>
      </c>
      <c r="E27" s="27">
        <f>$O$3*C27*D27</f>
        <v>11030207.901900126</v>
      </c>
      <c r="F27" s="11"/>
    </row>
    <row r="28" spans="1:8" x14ac:dyDescent="0.35">
      <c r="A28" s="1">
        <v>45717</v>
      </c>
      <c r="B28" s="4">
        <f t="shared" si="1"/>
        <v>2025</v>
      </c>
      <c r="C28" s="18">
        <v>31</v>
      </c>
      <c r="D28" s="21">
        <v>172400.16666666669</v>
      </c>
      <c r="E28" s="27">
        <f>$O$4*C28*D28</f>
        <v>11380301.457633961</v>
      </c>
      <c r="F28" s="11"/>
    </row>
    <row r="29" spans="1:8" x14ac:dyDescent="0.35">
      <c r="A29" s="1">
        <v>45748</v>
      </c>
      <c r="B29" s="4">
        <f t="shared" si="1"/>
        <v>2025</v>
      </c>
      <c r="C29" s="18">
        <v>30</v>
      </c>
      <c r="D29" s="21">
        <v>172419.25000000003</v>
      </c>
      <c r="E29" s="27">
        <f>$O$5*C29*D29</f>
        <v>9216822.7258179262</v>
      </c>
      <c r="F29" s="11"/>
    </row>
    <row r="30" spans="1:8" x14ac:dyDescent="0.35">
      <c r="A30" s="1">
        <v>45778</v>
      </c>
      <c r="B30" s="4">
        <f t="shared" si="1"/>
        <v>2025</v>
      </c>
      <c r="C30" s="18">
        <v>31</v>
      </c>
      <c r="D30" s="21">
        <v>172438.33333333337</v>
      </c>
      <c r="E30" s="27">
        <f>$O$6*C30*D30</f>
        <v>7737886.9713914813</v>
      </c>
      <c r="F30" s="11"/>
    </row>
    <row r="31" spans="1:8" x14ac:dyDescent="0.35">
      <c r="A31" s="1">
        <v>45809</v>
      </c>
      <c r="B31" s="4">
        <f t="shared" si="1"/>
        <v>2025</v>
      </c>
      <c r="C31" s="18">
        <v>30</v>
      </c>
      <c r="D31" s="21">
        <v>172457.41666666672</v>
      </c>
      <c r="E31" s="27">
        <f>$O$7*C31*D31</f>
        <v>7159197.3151789345</v>
      </c>
      <c r="F31" s="11"/>
    </row>
    <row r="32" spans="1:8" x14ac:dyDescent="0.35">
      <c r="A32" s="1">
        <v>45839</v>
      </c>
      <c r="B32" s="4">
        <f t="shared" si="1"/>
        <v>2025</v>
      </c>
      <c r="C32" s="18">
        <v>31</v>
      </c>
      <c r="D32" s="21">
        <v>172476.50000000006</v>
      </c>
      <c r="E32" s="27">
        <f>$O$8*C32*D32</f>
        <v>7870454.7684790855</v>
      </c>
      <c r="F32" s="11"/>
    </row>
    <row r="33" spans="1:6" x14ac:dyDescent="0.35">
      <c r="A33" s="1">
        <v>45870</v>
      </c>
      <c r="B33" s="4">
        <f t="shared" si="1"/>
        <v>2025</v>
      </c>
      <c r="C33" s="18">
        <v>31</v>
      </c>
      <c r="D33" s="21">
        <v>172495.5833333334</v>
      </c>
      <c r="E33" s="27">
        <f>$O$9*C33*D33</f>
        <v>8539719.0888536777</v>
      </c>
      <c r="F33" s="11"/>
    </row>
    <row r="34" spans="1:6" x14ac:dyDescent="0.35">
      <c r="A34" s="1">
        <v>45901</v>
      </c>
      <c r="B34" s="4">
        <f t="shared" si="1"/>
        <v>2025</v>
      </c>
      <c r="C34" s="18">
        <v>30</v>
      </c>
      <c r="D34" s="21">
        <v>172514.66666666674</v>
      </c>
      <c r="E34" s="27">
        <f>$O$10*C34*D34</f>
        <v>9361693.6264404133</v>
      </c>
      <c r="F34" s="11"/>
    </row>
    <row r="35" spans="1:6" x14ac:dyDescent="0.35">
      <c r="A35" s="1">
        <v>45931</v>
      </c>
      <c r="B35" s="4">
        <f t="shared" si="1"/>
        <v>2025</v>
      </c>
      <c r="C35" s="18">
        <v>31</v>
      </c>
      <c r="D35" s="21">
        <v>172533.75000000009</v>
      </c>
      <c r="E35" s="27">
        <f>$O$11*C35*D35</f>
        <v>11241489.553913891</v>
      </c>
      <c r="F35" s="11"/>
    </row>
    <row r="36" spans="1:6" x14ac:dyDescent="0.35">
      <c r="A36" s="1">
        <v>45962</v>
      </c>
      <c r="B36" s="4">
        <f t="shared" si="1"/>
        <v>2025</v>
      </c>
      <c r="C36" s="18">
        <v>30</v>
      </c>
      <c r="D36" s="21">
        <v>172552.83333333343</v>
      </c>
      <c r="E36" s="27">
        <f>$O$12*C36*D36</f>
        <v>12635417.939339722</v>
      </c>
      <c r="F36" s="11"/>
    </row>
    <row r="37" spans="1:6" x14ac:dyDescent="0.35">
      <c r="A37" s="2">
        <v>45992</v>
      </c>
      <c r="B37" s="14">
        <f t="shared" si="1"/>
        <v>2025</v>
      </c>
      <c r="C37" s="19">
        <v>31</v>
      </c>
      <c r="D37" s="22">
        <v>172571.91666666677</v>
      </c>
      <c r="E37" s="28">
        <f>$O$13*C37*D37</f>
        <v>13140383.527027767</v>
      </c>
      <c r="F37" s="11"/>
    </row>
    <row r="38" spans="1:6" x14ac:dyDescent="0.35">
      <c r="A38" s="6">
        <v>46023</v>
      </c>
      <c r="B38" s="7">
        <f t="shared" si="1"/>
        <v>2026</v>
      </c>
      <c r="C38" s="20">
        <v>31</v>
      </c>
      <c r="D38" s="21">
        <v>172591</v>
      </c>
      <c r="E38" s="24">
        <f>$O$2*C38*D38</f>
        <v>13236171.954211438</v>
      </c>
      <c r="F38" s="11"/>
    </row>
    <row r="39" spans="1:6" x14ac:dyDescent="0.35">
      <c r="A39" s="1">
        <v>46054</v>
      </c>
      <c r="B39" s="4">
        <f t="shared" si="1"/>
        <v>2026</v>
      </c>
      <c r="C39" s="18">
        <v>28</v>
      </c>
      <c r="D39" s="21">
        <v>172610.08333333334</v>
      </c>
      <c r="E39" s="27">
        <f>$O$3*C39*D39</f>
        <v>11044861.003973112</v>
      </c>
      <c r="F39" s="11"/>
    </row>
    <row r="40" spans="1:6" x14ac:dyDescent="0.35">
      <c r="A40" s="1">
        <v>46082</v>
      </c>
      <c r="B40" s="4">
        <f t="shared" si="1"/>
        <v>2026</v>
      </c>
      <c r="C40" s="18">
        <v>31</v>
      </c>
      <c r="D40" s="21">
        <v>172629.16666666669</v>
      </c>
      <c r="E40" s="27">
        <f>$O$4*C40*D40</f>
        <v>11395417.96873825</v>
      </c>
      <c r="F40" s="11"/>
    </row>
    <row r="41" spans="1:6" x14ac:dyDescent="0.35">
      <c r="A41" s="1">
        <v>46113</v>
      </c>
      <c r="B41" s="4">
        <f t="shared" si="1"/>
        <v>2026</v>
      </c>
      <c r="C41" s="18">
        <v>30</v>
      </c>
      <c r="D41" s="21">
        <v>172648.25000000003</v>
      </c>
      <c r="E41" s="27">
        <f>$O$5*C41*D41</f>
        <v>9229064.1223221589</v>
      </c>
      <c r="F41" s="11"/>
    </row>
    <row r="42" spans="1:6" x14ac:dyDescent="0.35">
      <c r="A42" s="1">
        <v>46143</v>
      </c>
      <c r="B42" s="4">
        <f t="shared" si="1"/>
        <v>2026</v>
      </c>
      <c r="C42" s="18">
        <v>31</v>
      </c>
      <c r="D42" s="21">
        <v>172667.33333333337</v>
      </c>
      <c r="E42" s="27">
        <f>$O$6*C42*D42</f>
        <v>7748162.9702497125</v>
      </c>
      <c r="F42" s="11"/>
    </row>
    <row r="43" spans="1:6" x14ac:dyDescent="0.35">
      <c r="A43" s="1">
        <v>46174</v>
      </c>
      <c r="B43" s="4">
        <f t="shared" si="1"/>
        <v>2026</v>
      </c>
      <c r="C43" s="18">
        <v>30</v>
      </c>
      <c r="D43" s="21">
        <v>172686.41666666672</v>
      </c>
      <c r="E43" s="27">
        <f>$O$7*C43*D43</f>
        <v>7168703.755765046</v>
      </c>
      <c r="F43" s="11"/>
    </row>
    <row r="44" spans="1:6" x14ac:dyDescent="0.35">
      <c r="A44" s="1">
        <v>46204</v>
      </c>
      <c r="B44" s="4">
        <f t="shared" si="1"/>
        <v>2026</v>
      </c>
      <c r="C44" s="18">
        <v>31</v>
      </c>
      <c r="D44" s="21">
        <v>172705.50000000006</v>
      </c>
      <c r="E44" s="27">
        <f>$O$8*C44*D44</f>
        <v>7880904.5059330678</v>
      </c>
      <c r="F44" s="11"/>
    </row>
    <row r="45" spans="1:6" x14ac:dyDescent="0.35">
      <c r="A45" s="1">
        <v>46235</v>
      </c>
      <c r="B45" s="4">
        <f t="shared" si="1"/>
        <v>2026</v>
      </c>
      <c r="C45" s="18">
        <v>31</v>
      </c>
      <c r="D45" s="21">
        <v>172724.5833333334</v>
      </c>
      <c r="E45" s="27">
        <f>$O$9*C45*D45</f>
        <v>8551056.1656272225</v>
      </c>
      <c r="F45" s="11"/>
    </row>
    <row r="46" spans="1:6" x14ac:dyDescent="0.35">
      <c r="A46" s="1">
        <v>46266</v>
      </c>
      <c r="B46" s="4">
        <f t="shared" si="1"/>
        <v>2026</v>
      </c>
      <c r="C46" s="18">
        <v>30</v>
      </c>
      <c r="D46" s="21">
        <v>172743.66666666674</v>
      </c>
      <c r="E46" s="27">
        <f>$O$10*C46*D46</f>
        <v>9374120.5573320165</v>
      </c>
      <c r="F46" s="11"/>
    </row>
    <row r="47" spans="1:6" x14ac:dyDescent="0.35">
      <c r="A47" s="1">
        <v>46296</v>
      </c>
      <c r="B47" s="4">
        <f t="shared" si="1"/>
        <v>2026</v>
      </c>
      <c r="C47" s="18">
        <v>31</v>
      </c>
      <c r="D47" s="21">
        <v>172762.75000000009</v>
      </c>
      <c r="E47" s="27">
        <f>$O$11*C47*D47</f>
        <v>11256410.119355993</v>
      </c>
      <c r="F47" s="11"/>
    </row>
    <row r="48" spans="1:6" x14ac:dyDescent="0.35">
      <c r="A48" s="1">
        <v>46327</v>
      </c>
      <c r="B48" s="4">
        <f t="shared" si="1"/>
        <v>2026</v>
      </c>
      <c r="C48" s="18">
        <v>30</v>
      </c>
      <c r="D48" s="21">
        <v>172781.83333333343</v>
      </c>
      <c r="E48" s="27">
        <f>$O$12*C48*D48</f>
        <v>12652186.778495897</v>
      </c>
      <c r="F48" s="11"/>
    </row>
    <row r="49" spans="1:6" x14ac:dyDescent="0.35">
      <c r="A49" s="2">
        <v>46357</v>
      </c>
      <c r="B49" s="14">
        <f t="shared" si="1"/>
        <v>2026</v>
      </c>
      <c r="C49" s="19">
        <v>31</v>
      </c>
      <c r="D49" s="22">
        <v>172800.91666666677</v>
      </c>
      <c r="E49" s="28">
        <f>$O$13*C49*D49</f>
        <v>13157820.592604905</v>
      </c>
      <c r="F49" s="11"/>
    </row>
    <row r="50" spans="1:6" x14ac:dyDescent="0.35">
      <c r="A50" s="6">
        <v>46388</v>
      </c>
      <c r="B50" s="7">
        <f t="shared" si="1"/>
        <v>2027</v>
      </c>
      <c r="C50" s="20">
        <v>31</v>
      </c>
      <c r="D50" s="21">
        <v>172820</v>
      </c>
      <c r="E50" s="24">
        <f>$O$2*C50*D50</f>
        <v>13253734.187337816</v>
      </c>
      <c r="F50" s="11"/>
    </row>
    <row r="51" spans="1:6" x14ac:dyDescent="0.35">
      <c r="A51" s="1">
        <v>46419</v>
      </c>
      <c r="B51" s="4">
        <f t="shared" si="1"/>
        <v>2027</v>
      </c>
      <c r="C51" s="18">
        <v>28</v>
      </c>
      <c r="D51" s="21">
        <v>172839.08333333334</v>
      </c>
      <c r="E51" s="27">
        <f>$O$3*C51*D51</f>
        <v>11059514.106046095</v>
      </c>
      <c r="F51" s="11"/>
    </row>
    <row r="52" spans="1:6" x14ac:dyDescent="0.35">
      <c r="A52" s="1">
        <v>46447</v>
      </c>
      <c r="B52" s="4">
        <f t="shared" si="1"/>
        <v>2027</v>
      </c>
      <c r="C52" s="18">
        <v>31</v>
      </c>
      <c r="D52" s="21">
        <v>172858.16666666669</v>
      </c>
      <c r="E52" s="27">
        <f>$O$4*C52*D52</f>
        <v>11410534.479842542</v>
      </c>
      <c r="F52" s="11"/>
    </row>
    <row r="53" spans="1:6" x14ac:dyDescent="0.35">
      <c r="A53" s="1">
        <v>46478</v>
      </c>
      <c r="B53" s="4">
        <f t="shared" si="1"/>
        <v>2027</v>
      </c>
      <c r="C53" s="18">
        <v>30</v>
      </c>
      <c r="D53" s="21">
        <v>172877.25000000003</v>
      </c>
      <c r="E53" s="27">
        <f>$O$5*C53*D53</f>
        <v>9241305.5188263915</v>
      </c>
      <c r="F53" s="11"/>
    </row>
    <row r="54" spans="1:6" x14ac:dyDescent="0.35">
      <c r="A54" s="1">
        <v>46508</v>
      </c>
      <c r="B54" s="4">
        <f t="shared" si="1"/>
        <v>2027</v>
      </c>
      <c r="C54" s="18">
        <v>31</v>
      </c>
      <c r="D54" s="21">
        <v>172896.33333333337</v>
      </c>
      <c r="E54" s="27">
        <f>$O$6*C54*D54</f>
        <v>7758438.9691079436</v>
      </c>
      <c r="F54" s="11"/>
    </row>
    <row r="55" spans="1:6" x14ac:dyDescent="0.35">
      <c r="A55" s="1">
        <v>46539</v>
      </c>
      <c r="B55" s="4">
        <f t="shared" si="1"/>
        <v>2027</v>
      </c>
      <c r="C55" s="18">
        <v>30</v>
      </c>
      <c r="D55" s="21">
        <v>172915.41666666672</v>
      </c>
      <c r="E55" s="27">
        <f>$O$7*C55*D55</f>
        <v>7178210.1963511575</v>
      </c>
      <c r="F55" s="11"/>
    </row>
    <row r="56" spans="1:6" x14ac:dyDescent="0.35">
      <c r="A56" s="1">
        <v>46569</v>
      </c>
      <c r="B56" s="4">
        <f t="shared" si="1"/>
        <v>2027</v>
      </c>
      <c r="C56" s="18">
        <v>31</v>
      </c>
      <c r="D56" s="21">
        <v>172934.50000000006</v>
      </c>
      <c r="E56" s="27">
        <f>$O$8*C56*D56</f>
        <v>7891354.2433870491</v>
      </c>
      <c r="F56" s="11"/>
    </row>
    <row r="57" spans="1:6" x14ac:dyDescent="0.35">
      <c r="A57" s="1">
        <v>46600</v>
      </c>
      <c r="B57" s="4">
        <f t="shared" si="1"/>
        <v>2027</v>
      </c>
      <c r="C57" s="18">
        <v>31</v>
      </c>
      <c r="D57" s="21">
        <v>172953.5833333334</v>
      </c>
      <c r="E57" s="27">
        <f>$O$9*C57*D57</f>
        <v>8562393.2424007673</v>
      </c>
      <c r="F57" s="11"/>
    </row>
    <row r="58" spans="1:6" x14ac:dyDescent="0.35">
      <c r="A58" s="1">
        <v>46631</v>
      </c>
      <c r="B58" s="4">
        <f t="shared" si="1"/>
        <v>2027</v>
      </c>
      <c r="C58" s="18">
        <v>30</v>
      </c>
      <c r="D58" s="21">
        <v>172972.66666666674</v>
      </c>
      <c r="E58" s="27">
        <f>$O$10*C58*D58</f>
        <v>9386547.4882236216</v>
      </c>
      <c r="F58" s="11"/>
    </row>
    <row r="59" spans="1:6" x14ac:dyDescent="0.35">
      <c r="A59" s="1">
        <v>46661</v>
      </c>
      <c r="B59" s="4">
        <f t="shared" si="1"/>
        <v>2027</v>
      </c>
      <c r="C59" s="18">
        <v>31</v>
      </c>
      <c r="D59" s="21">
        <v>172991.75000000009</v>
      </c>
      <c r="E59" s="27">
        <f>$O$11*C59*D59</f>
        <v>11271330.684798095</v>
      </c>
      <c r="F59" s="11"/>
    </row>
    <row r="60" spans="1:6" x14ac:dyDescent="0.35">
      <c r="A60" s="1">
        <v>46692</v>
      </c>
      <c r="B60" s="4">
        <f t="shared" si="1"/>
        <v>2027</v>
      </c>
      <c r="C60" s="18">
        <v>30</v>
      </c>
      <c r="D60" s="21">
        <v>173010.83333333343</v>
      </c>
      <c r="E60" s="27">
        <f>$O$12*C60*D60</f>
        <v>12668955.61765207</v>
      </c>
      <c r="F60" s="11"/>
    </row>
    <row r="61" spans="1:6" x14ac:dyDescent="0.35">
      <c r="A61" s="2">
        <v>46722</v>
      </c>
      <c r="B61" s="14">
        <f t="shared" si="1"/>
        <v>2027</v>
      </c>
      <c r="C61" s="19">
        <v>31</v>
      </c>
      <c r="D61" s="22">
        <v>173029.91666666677</v>
      </c>
      <c r="E61" s="28">
        <f>$O$13*C61*D61</f>
        <v>13175257.658182045</v>
      </c>
      <c r="F61" s="11"/>
    </row>
    <row r="62" spans="1:6" x14ac:dyDescent="0.35">
      <c r="A62" s="6">
        <v>46753</v>
      </c>
      <c r="B62" s="7">
        <f t="shared" si="1"/>
        <v>2028</v>
      </c>
      <c r="C62" s="20">
        <v>31</v>
      </c>
      <c r="D62" s="21">
        <v>173049</v>
      </c>
      <c r="E62" s="24">
        <f>$O$2*C62*D62</f>
        <v>13271296.420464192</v>
      </c>
      <c r="F62" s="11"/>
    </row>
    <row r="63" spans="1:6" x14ac:dyDescent="0.35">
      <c r="A63" s="1">
        <v>46784</v>
      </c>
      <c r="B63" s="4">
        <f t="shared" si="1"/>
        <v>2028</v>
      </c>
      <c r="C63" s="18">
        <v>29</v>
      </c>
      <c r="D63" s="21">
        <v>173068.08333333334</v>
      </c>
      <c r="E63" s="27">
        <f>$O$3*C63*D63</f>
        <v>11469673.179837622</v>
      </c>
      <c r="F63" s="11"/>
    </row>
    <row r="64" spans="1:6" x14ac:dyDescent="0.35">
      <c r="A64" s="1">
        <v>46813</v>
      </c>
      <c r="B64" s="4">
        <f t="shared" si="1"/>
        <v>2028</v>
      </c>
      <c r="C64" s="18">
        <v>31</v>
      </c>
      <c r="D64" s="21">
        <v>173087.16666666669</v>
      </c>
      <c r="E64" s="27">
        <f>$O$4*C64*D64</f>
        <v>11425650.990946831</v>
      </c>
      <c r="F64" s="11"/>
    </row>
    <row r="65" spans="1:6" x14ac:dyDescent="0.35">
      <c r="A65" s="1">
        <v>46844</v>
      </c>
      <c r="B65" s="4">
        <f t="shared" si="1"/>
        <v>2028</v>
      </c>
      <c r="C65" s="18">
        <v>30</v>
      </c>
      <c r="D65" s="21">
        <v>173106.25000000003</v>
      </c>
      <c r="E65" s="27">
        <f>$O$5*C65*D65</f>
        <v>9253546.9153306223</v>
      </c>
      <c r="F65" s="11"/>
    </row>
    <row r="66" spans="1:6" x14ac:dyDescent="0.35">
      <c r="A66" s="1">
        <v>46874</v>
      </c>
      <c r="B66" s="4">
        <f t="shared" si="1"/>
        <v>2028</v>
      </c>
      <c r="C66" s="18">
        <v>31</v>
      </c>
      <c r="D66" s="21">
        <v>173125.33333333337</v>
      </c>
      <c r="E66" s="27">
        <f>$O$6*C66*D66</f>
        <v>7768714.9679661747</v>
      </c>
      <c r="F66" s="11"/>
    </row>
    <row r="67" spans="1:6" x14ac:dyDescent="0.35">
      <c r="A67" s="1">
        <v>46905</v>
      </c>
      <c r="B67" s="4">
        <f t="shared" ref="B67:B85" si="5">YEAR(A67)</f>
        <v>2028</v>
      </c>
      <c r="C67" s="18">
        <v>30</v>
      </c>
      <c r="D67" s="21">
        <v>173144.41666666672</v>
      </c>
      <c r="E67" s="27">
        <f>$O$7*C67*D67</f>
        <v>7187716.636937269</v>
      </c>
      <c r="F67" s="11"/>
    </row>
    <row r="68" spans="1:6" x14ac:dyDescent="0.35">
      <c r="A68" s="1">
        <v>46935</v>
      </c>
      <c r="B68" s="4">
        <f t="shared" si="5"/>
        <v>2028</v>
      </c>
      <c r="C68" s="18">
        <v>31</v>
      </c>
      <c r="D68" s="21">
        <v>173163.50000000006</v>
      </c>
      <c r="E68" s="27">
        <f>$O$8*C68*D68</f>
        <v>7901803.9808410313</v>
      </c>
      <c r="F68" s="11"/>
    </row>
    <row r="69" spans="1:6" x14ac:dyDescent="0.35">
      <c r="A69" s="1">
        <v>46966</v>
      </c>
      <c r="B69" s="4">
        <f t="shared" si="5"/>
        <v>2028</v>
      </c>
      <c r="C69" s="18">
        <v>31</v>
      </c>
      <c r="D69" s="21">
        <v>173182.5833333334</v>
      </c>
      <c r="E69" s="27">
        <f>$O$9*C69*D69</f>
        <v>8573730.3191743139</v>
      </c>
      <c r="F69" s="11"/>
    </row>
    <row r="70" spans="1:6" x14ac:dyDescent="0.35">
      <c r="A70" s="1">
        <v>46997</v>
      </c>
      <c r="B70" s="4">
        <f t="shared" si="5"/>
        <v>2028</v>
      </c>
      <c r="C70" s="18">
        <v>30</v>
      </c>
      <c r="D70" s="21">
        <v>173201.66666666674</v>
      </c>
      <c r="E70" s="27">
        <f>$O$10*C70*D70</f>
        <v>9398974.4191152267</v>
      </c>
      <c r="F70" s="11"/>
    </row>
    <row r="71" spans="1:6" x14ac:dyDescent="0.35">
      <c r="A71" s="1">
        <v>47027</v>
      </c>
      <c r="B71" s="4">
        <f t="shared" si="5"/>
        <v>2028</v>
      </c>
      <c r="C71" s="18">
        <v>31</v>
      </c>
      <c r="D71" s="21">
        <v>173220.75000000009</v>
      </c>
      <c r="E71" s="27">
        <f>$O$11*C71*D71</f>
        <v>11286251.250240197</v>
      </c>
      <c r="F71" s="11"/>
    </row>
    <row r="72" spans="1:6" x14ac:dyDescent="0.35">
      <c r="A72" s="1">
        <v>47058</v>
      </c>
      <c r="B72" s="4">
        <f t="shared" si="5"/>
        <v>2028</v>
      </c>
      <c r="C72" s="18">
        <v>30</v>
      </c>
      <c r="D72" s="21">
        <v>173239.83333333343</v>
      </c>
      <c r="E72" s="27">
        <f>$O$12*C72*D72</f>
        <v>12685724.456808245</v>
      </c>
      <c r="F72" s="11"/>
    </row>
    <row r="73" spans="1:6" x14ac:dyDescent="0.35">
      <c r="A73" s="2">
        <v>47088</v>
      </c>
      <c r="B73" s="14">
        <f t="shared" si="5"/>
        <v>2028</v>
      </c>
      <c r="C73" s="19">
        <v>31</v>
      </c>
      <c r="D73" s="22">
        <v>173258.91666666677</v>
      </c>
      <c r="E73" s="28">
        <f>$O$13*C73*D73</f>
        <v>13192694.723759186</v>
      </c>
      <c r="F73" s="11"/>
    </row>
    <row r="74" spans="1:6" x14ac:dyDescent="0.35">
      <c r="A74" s="6">
        <v>47119</v>
      </c>
      <c r="B74" s="7">
        <f t="shared" si="5"/>
        <v>2029</v>
      </c>
      <c r="C74" s="20">
        <v>31</v>
      </c>
      <c r="D74" s="21">
        <v>173278</v>
      </c>
      <c r="E74" s="24">
        <f>$O$2*C74*D74</f>
        <v>13288858.653590567</v>
      </c>
      <c r="F74" s="11"/>
    </row>
    <row r="75" spans="1:6" x14ac:dyDescent="0.35">
      <c r="A75" s="1">
        <v>47150</v>
      </c>
      <c r="B75" s="4">
        <f t="shared" si="5"/>
        <v>2029</v>
      </c>
      <c r="C75" s="18">
        <v>28</v>
      </c>
      <c r="D75" s="21">
        <v>173297.08333333334</v>
      </c>
      <c r="E75" s="27">
        <f>$O$3*C75*D75</f>
        <v>11088820.310192067</v>
      </c>
      <c r="F75" s="11"/>
    </row>
    <row r="76" spans="1:6" x14ac:dyDescent="0.35">
      <c r="A76" s="1">
        <v>47178</v>
      </c>
      <c r="B76" s="4">
        <f t="shared" si="5"/>
        <v>2029</v>
      </c>
      <c r="C76" s="18">
        <v>31</v>
      </c>
      <c r="D76" s="21">
        <v>173316.16666666669</v>
      </c>
      <c r="E76" s="27">
        <f>$O$4*C76*D76</f>
        <v>11440767.502051122</v>
      </c>
      <c r="F76" s="11"/>
    </row>
    <row r="77" spans="1:6" x14ac:dyDescent="0.35">
      <c r="A77" s="1">
        <v>47209</v>
      </c>
      <c r="B77" s="4">
        <f t="shared" si="5"/>
        <v>2029</v>
      </c>
      <c r="C77" s="18">
        <v>30</v>
      </c>
      <c r="D77" s="21">
        <v>173335.25000000003</v>
      </c>
      <c r="E77" s="27">
        <f>$O$5*C77*D77</f>
        <v>9265788.311834855</v>
      </c>
      <c r="F77" s="11"/>
    </row>
    <row r="78" spans="1:6" x14ac:dyDescent="0.35">
      <c r="A78" s="1">
        <v>47239</v>
      </c>
      <c r="B78" s="4">
        <f t="shared" si="5"/>
        <v>2029</v>
      </c>
      <c r="C78" s="18">
        <v>31</v>
      </c>
      <c r="D78" s="21">
        <v>173354.33333333337</v>
      </c>
      <c r="E78" s="27">
        <f>$O$6*C78*D78</f>
        <v>7778990.9668244068</v>
      </c>
      <c r="F78" s="11"/>
    </row>
    <row r="79" spans="1:6" x14ac:dyDescent="0.35">
      <c r="A79" s="1">
        <v>47270</v>
      </c>
      <c r="B79" s="4">
        <f t="shared" si="5"/>
        <v>2029</v>
      </c>
      <c r="C79" s="18">
        <v>30</v>
      </c>
      <c r="D79" s="21">
        <v>173373.41666666672</v>
      </c>
      <c r="E79" s="27">
        <f>$O$7*C79*D79</f>
        <v>7197223.0775233805</v>
      </c>
      <c r="F79" s="11"/>
    </row>
    <row r="80" spans="1:6" x14ac:dyDescent="0.35">
      <c r="A80" s="1">
        <v>47300</v>
      </c>
      <c r="B80" s="4">
        <f t="shared" si="5"/>
        <v>2029</v>
      </c>
      <c r="C80" s="18">
        <v>31</v>
      </c>
      <c r="D80" s="21">
        <v>173392.50000000006</v>
      </c>
      <c r="E80" s="27">
        <f>$O$8*C80*D80</f>
        <v>7912253.7182950135</v>
      </c>
      <c r="F80" s="11"/>
    </row>
    <row r="81" spans="1:6" x14ac:dyDescent="0.35">
      <c r="A81" s="1">
        <v>47331</v>
      </c>
      <c r="B81" s="4">
        <f t="shared" si="5"/>
        <v>2029</v>
      </c>
      <c r="C81" s="18">
        <v>31</v>
      </c>
      <c r="D81" s="21">
        <v>173411.5833333334</v>
      </c>
      <c r="E81" s="27">
        <f>$O$9*C81*D81</f>
        <v>8585067.3959478587</v>
      </c>
      <c r="F81" s="11"/>
    </row>
    <row r="82" spans="1:6" x14ac:dyDescent="0.35">
      <c r="A82" s="1">
        <v>47362</v>
      </c>
      <c r="B82" s="4">
        <f t="shared" si="5"/>
        <v>2029</v>
      </c>
      <c r="C82" s="18">
        <v>30</v>
      </c>
      <c r="D82" s="21">
        <v>173430.66666666674</v>
      </c>
      <c r="E82" s="27">
        <f>$O$10*C82*D82</f>
        <v>9411401.3500068299</v>
      </c>
      <c r="F82" s="11"/>
    </row>
    <row r="83" spans="1:6" x14ac:dyDescent="0.35">
      <c r="A83" s="1">
        <v>47392</v>
      </c>
      <c r="B83" s="4">
        <f t="shared" si="5"/>
        <v>2029</v>
      </c>
      <c r="C83" s="18">
        <v>31</v>
      </c>
      <c r="D83" s="21">
        <v>173449.75000000009</v>
      </c>
      <c r="E83" s="27">
        <f>$O$11*C83*D83</f>
        <v>11301171.815682299</v>
      </c>
      <c r="F83" s="11"/>
    </row>
    <row r="84" spans="1:6" x14ac:dyDescent="0.35">
      <c r="A84" s="1">
        <v>47423</v>
      </c>
      <c r="B84" s="4">
        <f t="shared" si="5"/>
        <v>2029</v>
      </c>
      <c r="C84" s="18">
        <v>30</v>
      </c>
      <c r="D84" s="21">
        <v>173468.83333333343</v>
      </c>
      <c r="E84" s="27">
        <f>$O$12*C84*D84</f>
        <v>12702493.295964418</v>
      </c>
      <c r="F84" s="11"/>
    </row>
    <row r="85" spans="1:6" x14ac:dyDescent="0.35">
      <c r="A85" s="2">
        <v>47453</v>
      </c>
      <c r="B85" s="14">
        <f t="shared" si="5"/>
        <v>2029</v>
      </c>
      <c r="C85" s="19">
        <v>31</v>
      </c>
      <c r="D85" s="22">
        <v>173487.91666666677</v>
      </c>
      <c r="E85" s="28">
        <f>$O$13*C85*D85</f>
        <v>13210131.789336326</v>
      </c>
      <c r="F85" s="11"/>
    </row>
  </sheetData>
  <mergeCells count="1">
    <mergeCell ref="G1:G2"/>
  </mergeCells>
  <phoneticPr fontId="5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DAACFF67256049A485179023DD9F32" ma:contentTypeVersion="0" ma:contentTypeDescription="Create a new document." ma:contentTypeScope="" ma:versionID="8af12ab99f0670eb2585e48d1431ba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67F8A0-275B-44B2-95DE-6CD272E23679}">
  <ds:schemaRefs>
    <ds:schemaRef ds:uri="http://www.w3.org/XML/1998/namespace"/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DC23409B-8CEC-4855-A3F7-8ECF5A5764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68B711-793E-4A5B-9560-DC25199AF7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Jp Musaazi</dc:creator>
  <cp:lastModifiedBy>Michael Gardiner</cp:lastModifiedBy>
  <dcterms:created xsi:type="dcterms:W3CDTF">2024-02-15T21:11:23Z</dcterms:created>
  <dcterms:modified xsi:type="dcterms:W3CDTF">2024-03-09T20:20:30Z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4f3ae17-4131-4cab-af65-6307e1627001_Enabled">
    <vt:lpwstr>true</vt:lpwstr>
  </property>
  <property fmtid="{D5CDD505-2E9C-101B-9397-08002B2CF9AE}" pid="3" name="MSIP_Label_84f3ae17-4131-4cab-af65-6307e1627001_SetDate">
    <vt:lpwstr>2024-02-15T21:19:42Z</vt:lpwstr>
  </property>
  <property fmtid="{D5CDD505-2E9C-101B-9397-08002B2CF9AE}" pid="4" name="MSIP_Label_84f3ae17-4131-4cab-af65-6307e1627001_Method">
    <vt:lpwstr>Privileged</vt:lpwstr>
  </property>
  <property fmtid="{D5CDD505-2E9C-101B-9397-08002B2CF9AE}" pid="5" name="MSIP_Label_84f3ae17-4131-4cab-af65-6307e1627001_Name">
    <vt:lpwstr>Confidential - Anyone (not protected)</vt:lpwstr>
  </property>
  <property fmtid="{D5CDD505-2E9C-101B-9397-08002B2CF9AE}" pid="6" name="MSIP_Label_84f3ae17-4131-4cab-af65-6307e1627001_SiteId">
    <vt:lpwstr>cecf09d6-44f1-4c40-95a1-cbafb9319d75</vt:lpwstr>
  </property>
  <property fmtid="{D5CDD505-2E9C-101B-9397-08002B2CF9AE}" pid="7" name="MSIP_Label_84f3ae17-4131-4cab-af65-6307e1627001_ActionId">
    <vt:lpwstr>71eaae1d-52ef-4eec-b1a2-ab54c9dd8df6</vt:lpwstr>
  </property>
  <property fmtid="{D5CDD505-2E9C-101B-9397-08002B2CF9AE}" pid="8" name="MSIP_Label_84f3ae17-4131-4cab-af65-6307e1627001_ContentBits">
    <vt:lpwstr>0</vt:lpwstr>
  </property>
  <property fmtid="{D5CDD505-2E9C-101B-9397-08002B2CF9AE}" pid="9" name="ContentTypeId">
    <vt:lpwstr>0x0101002EDAACFF67256049A485179023DD9F32</vt:lpwstr>
  </property>
</Properties>
</file>