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2F8E51C2-88EE-4A47-9A96-04150120C79A}" xr6:coauthVersionLast="47" xr6:coauthVersionMax="47" xr10:uidLastSave="{00000000-0000-0000-0000-000000000000}"/>
  <bookViews>
    <workbookView xWindow="-108" yWindow="-108" windowWidth="23256" windowHeight="12576" xr2:uid="{66A549D4-7808-4C33-B555-CD1FF1D53248}"/>
  </bookViews>
  <sheets>
    <sheet name="Sheet1" sheetId="1" r:id="rId1"/>
  </sheets>
  <definedNames>
    <definedName name="_ftn1" localSheetId="0">Sheet1!$B$26</definedName>
    <definedName name="_ftnref1" localSheetId="0">Sheet1!$B$4</definedName>
    <definedName name="_Hlk149897785" localSheetId="0">Sheet1!$B$2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L18" i="1"/>
  <c r="L16" i="1"/>
  <c r="L15" i="1"/>
  <c r="L13" i="1"/>
  <c r="L12" i="1"/>
  <c r="L11" i="1"/>
  <c r="J19" i="1"/>
  <c r="I19" i="1"/>
  <c r="H19" i="1"/>
  <c r="J17" i="1"/>
  <c r="I17" i="1"/>
  <c r="H17" i="1"/>
  <c r="J14" i="1"/>
  <c r="I14" i="1"/>
  <c r="H14" i="1"/>
  <c r="D19" i="1"/>
  <c r="E19" i="1"/>
  <c r="C19" i="1"/>
  <c r="F17" i="1"/>
  <c r="E17" i="1"/>
  <c r="D17" i="1"/>
  <c r="C17" i="1"/>
  <c r="D14" i="1"/>
  <c r="E14" i="1"/>
  <c r="C14" i="1"/>
  <c r="F14" i="1"/>
  <c r="L14" i="1"/>
  <c r="L20" i="1"/>
  <c r="L19" i="1" s="1"/>
  <c r="L17" i="1"/>
  <c r="M10" i="1"/>
  <c r="J9" i="1"/>
  <c r="I9" i="1"/>
  <c r="H9" i="1"/>
  <c r="L10" i="1"/>
  <c r="M20" i="1"/>
  <c r="M18" i="1"/>
  <c r="M16" i="1"/>
  <c r="M15" i="1"/>
  <c r="M17" i="1" s="1"/>
  <c r="M13" i="1"/>
  <c r="M11" i="1"/>
  <c r="M19" i="1" s="1"/>
  <c r="M12" i="1"/>
  <c r="M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 Musaazi</author>
  </authors>
  <commentList>
    <comment ref="L12" authorId="0" shapeId="0" xr:uid="{212F3B1D-D63B-440A-BA55-B3D8567C8525}">
      <text>
        <r>
          <rPr>
            <b/>
            <sz val="9"/>
            <color indexed="81"/>
            <rFont val="Tahoma"/>
            <family val="2"/>
          </rPr>
          <t>Reconciles with 2018 CDM Plan Savings from CFF (Appendix C)</t>
        </r>
      </text>
    </comment>
    <comment ref="L15" authorId="0" shapeId="0" xr:uid="{1723992E-99C9-47C3-8A5D-58490D87646F}">
      <text>
        <r>
          <rPr>
            <b/>
            <sz val="9"/>
            <color indexed="81"/>
            <rFont val="Tahoma"/>
            <family val="2"/>
          </rPr>
          <t>Reconciles with the variance in Appendix A Tab 2  (Cell J15)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8" authorId="0" shapeId="0" xr:uid="{3B085109-6F3B-4BB2-9E00-58D6F13429A6}">
      <text>
        <r>
          <rPr>
            <b/>
            <sz val="9"/>
            <color indexed="81"/>
            <rFont val="Tahoma"/>
            <family val="2"/>
          </rPr>
          <t>Reconciles with the variance in Appendix A Tab 2 (Cells J16)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<sst xmlns="http://schemas.openxmlformats.org/spreadsheetml/2006/main" count="47" uniqueCount="30">
  <si>
    <t>LRAMVA Threshold</t>
  </si>
  <si>
    <t>Residential</t>
  </si>
  <si>
    <t>CSMUR</t>
  </si>
  <si>
    <t>GS&lt;50kW</t>
  </si>
  <si>
    <t>GS=&gt;50</t>
  </si>
  <si>
    <t>GS 50-999kW</t>
  </si>
  <si>
    <t>GS 1000-4999kW</t>
  </si>
  <si>
    <t>Large User</t>
  </si>
  <si>
    <t>MWh</t>
  </si>
  <si>
    <t>MW</t>
  </si>
  <si>
    <r>
      <t>Original</t>
    </r>
    <r>
      <rPr>
        <b/>
        <vertAlign val="superscript"/>
        <sz val="9.35"/>
        <color theme="1"/>
        <rFont val="Calibri"/>
        <family val="2"/>
      </rPr>
      <t>1</t>
    </r>
  </si>
  <si>
    <t>Modified</t>
  </si>
  <si>
    <t>Total</t>
  </si>
  <si>
    <t>kWh</t>
  </si>
  <si>
    <t>kW</t>
  </si>
  <si>
    <r>
      <t>2018 Persistence Savings</t>
    </r>
    <r>
      <rPr>
        <vertAlign val="superscript"/>
        <sz val="9.9"/>
        <color theme="1"/>
        <rFont val="Calibri"/>
        <family val="2"/>
      </rPr>
      <t>2</t>
    </r>
  </si>
  <si>
    <t>2018 savings from Original 2015-2020 CFF CDM Plan - See Appendix C</t>
  </si>
  <si>
    <t>2020 persistence from 2018 savings as planned</t>
  </si>
  <si>
    <t>2018 CDM Savings in 2020</t>
  </si>
  <si>
    <t>2019-2020 Changes due to CFF discontinuation</t>
  </si>
  <si>
    <t>2019 savings transferred to IESO Framework - See Appendix D</t>
  </si>
  <si>
    <t>2020 persistence from 2019 savings transferred to IESO Framework</t>
  </si>
  <si>
    <t>2019 CDM Savings in 2020</t>
  </si>
  <si>
    <t>2020 savings transferred to IESO Framework - See Appendix D</t>
  </si>
  <si>
    <t>Unexplained</t>
  </si>
  <si>
    <t>Notes:</t>
  </si>
  <si>
    <t>The kWh values for GS=&gt;50 Classes are not used in the LRAMVA calculations. They are displayed for reconciliations purposes only</t>
  </si>
  <si>
    <t>The demand (kW) savings reconcile with the appendices A&amp;C with the exception of a) the demand savings shown here are only for demand-billed; b) the demand savings were multiplied by 12 months to account for the entire year</t>
  </si>
  <si>
    <r>
      <rPr>
        <vertAlign val="superscript"/>
        <sz val="9.35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EB-2018-0165, Exhibit U, Tab 3, Schedule 1, Appendix E - CDM LF to LRAM Reconciliation  </t>
    </r>
  </si>
  <si>
    <r>
      <rPr>
        <vertAlign val="superscript"/>
        <sz val="9.9"/>
        <color theme="1"/>
        <rFont val="Calibri"/>
        <family val="2"/>
      </rPr>
      <t>2</t>
    </r>
    <r>
      <rPr>
        <sz val="11"/>
        <color theme="1"/>
        <rFont val="Calibri"/>
        <family val="2"/>
      </rPr>
      <t>2018 CDM savings, as per the 2015-2020 CDM Plan under CFF, were included in the load forecast approved in EB-2018-0165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</si>
</sst>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\ #,##0_-;_-* &quot;-&quot;_-;_-@_-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9.35"/>
      <color theme="1"/>
      <name val="Calibri"/>
      <family val="2"/>
    </font>
    <font>
      <b/>
      <vertAlign val="superscript"/>
      <sz val="9.35"/>
      <color theme="1"/>
      <name val="Calibri"/>
      <family val="2"/>
    </font>
    <font>
      <vertAlign val="superscript"/>
      <sz val="9.9"/>
      <color theme="1"/>
      <name val="Calibri"/>
      <family val="2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0" fontId="3" fillId="2" borderId="1" xfId="0" quotePrefix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0" fillId="0" borderId="1" xfId="0" applyNumberFormat="1" applyFont="1" applyBorder="1"/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0" fontId="2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F616-F945-46C4-849A-CBBE85F31540}">
  <sheetPr>
    <pageSetUpPr fitToPage="1"/>
  </sheetPr>
  <dimension ref="A1:M27"/>
  <sheetViews>
    <sheetView showGridLines="0"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2" sqref="P12"/>
    </sheetView>
  </sheetViews>
  <sheetFormatPr defaultRowHeight="14.4" x14ac:dyDescent="0.3"/>
  <cols>
    <col min="1" max="1" width="15.33203125" customWidth="1"/>
    <col min="2" max="2" width="32.44140625" customWidth="1"/>
    <col min="3" max="3" width="12.6640625" bestFit="1" customWidth="1"/>
    <col min="4" max="4" width="12" customWidth="1"/>
    <col min="5" max="5" width="12.6640625" bestFit="1" customWidth="1"/>
    <col min="6" max="6" width="13.6640625" bestFit="1" customWidth="1"/>
    <col min="7" max="7" width="5.33203125" customWidth="1"/>
    <col min="8" max="8" width="12.109375" customWidth="1"/>
    <col min="9" max="9" width="12" customWidth="1"/>
    <col min="10" max="10" width="12.44140625" customWidth="1"/>
    <col min="12" max="12" width="14.6640625" bestFit="1" customWidth="1"/>
    <col min="13" max="13" width="13.33203125" customWidth="1"/>
  </cols>
  <sheetData>
    <row r="1" spans="1:13" x14ac:dyDescent="0.3">
      <c r="B1" s="19" t="s">
        <v>0</v>
      </c>
    </row>
    <row r="2" spans="1:13" ht="28.8" x14ac:dyDescent="0.3">
      <c r="B2" s="1"/>
      <c r="C2" s="2" t="s">
        <v>1</v>
      </c>
      <c r="D2" s="2" t="s">
        <v>2</v>
      </c>
      <c r="E2" s="2" t="s">
        <v>3</v>
      </c>
      <c r="F2" s="13" t="s">
        <v>4</v>
      </c>
      <c r="H2" s="2" t="s">
        <v>5</v>
      </c>
      <c r="I2" s="2" t="s">
        <v>6</v>
      </c>
      <c r="J2" s="2" t="s">
        <v>7</v>
      </c>
    </row>
    <row r="3" spans="1:13" x14ac:dyDescent="0.3">
      <c r="B3" s="3"/>
      <c r="C3" s="4" t="s">
        <v>8</v>
      </c>
      <c r="D3" s="4" t="s">
        <v>8</v>
      </c>
      <c r="E3" s="4" t="s">
        <v>8</v>
      </c>
      <c r="F3" s="4" t="s">
        <v>8</v>
      </c>
      <c r="H3" s="4" t="s">
        <v>9</v>
      </c>
      <c r="I3" s="4" t="s">
        <v>9</v>
      </c>
      <c r="J3" s="4" t="s">
        <v>9</v>
      </c>
    </row>
    <row r="4" spans="1:13" ht="15" x14ac:dyDescent="0.3">
      <c r="B4" s="7" t="s">
        <v>10</v>
      </c>
      <c r="C4" s="5">
        <v>28027</v>
      </c>
      <c r="D4" s="5">
        <v>3607</v>
      </c>
      <c r="E4" s="5">
        <v>48831</v>
      </c>
      <c r="F4" s="5">
        <v>567976.85110465996</v>
      </c>
      <c r="H4" s="6">
        <v>458</v>
      </c>
      <c r="I4" s="6">
        <v>128</v>
      </c>
      <c r="J4" s="6">
        <v>144</v>
      </c>
    </row>
    <row r="5" spans="1:13" x14ac:dyDescent="0.3">
      <c r="B5" s="7" t="s">
        <v>11</v>
      </c>
      <c r="C5" s="5">
        <v>79894</v>
      </c>
      <c r="D5" s="5">
        <v>6443</v>
      </c>
      <c r="E5" s="5">
        <v>60610</v>
      </c>
      <c r="F5" s="5">
        <v>485154.09655295603</v>
      </c>
      <c r="H5" s="6">
        <v>376</v>
      </c>
      <c r="I5" s="6">
        <v>112</v>
      </c>
      <c r="J5" s="6">
        <v>131</v>
      </c>
    </row>
    <row r="9" spans="1:13" ht="28.8" x14ac:dyDescent="0.3">
      <c r="B9" s="1"/>
      <c r="C9" s="2" t="s">
        <v>1</v>
      </c>
      <c r="D9" s="2" t="s">
        <v>2</v>
      </c>
      <c r="E9" s="2" t="s">
        <v>3</v>
      </c>
      <c r="F9" s="13" t="s">
        <v>4</v>
      </c>
      <c r="H9" s="2" t="str">
        <f>H2</f>
        <v>GS 50-999kW</v>
      </c>
      <c r="I9" s="2" t="str">
        <f>I2</f>
        <v>GS 1000-4999kW</v>
      </c>
      <c r="J9" s="2" t="str">
        <f>J2</f>
        <v>Large User</v>
      </c>
      <c r="L9" s="2" t="s">
        <v>12</v>
      </c>
      <c r="M9" s="2" t="s">
        <v>12</v>
      </c>
    </row>
    <row r="10" spans="1:13" x14ac:dyDescent="0.3">
      <c r="B10" s="3"/>
      <c r="C10" s="4" t="s">
        <v>13</v>
      </c>
      <c r="D10" s="4" t="s">
        <v>13</v>
      </c>
      <c r="E10" s="4" t="s">
        <v>13</v>
      </c>
      <c r="F10" s="4" t="s">
        <v>13</v>
      </c>
      <c r="H10" s="4" t="s">
        <v>14</v>
      </c>
      <c r="I10" s="4" t="s">
        <v>14</v>
      </c>
      <c r="J10" s="4" t="s">
        <v>14</v>
      </c>
      <c r="L10" s="4" t="str">
        <f>C10</f>
        <v>kWh</v>
      </c>
      <c r="M10" s="4" t="str">
        <f>J10</f>
        <v>kW</v>
      </c>
    </row>
    <row r="11" spans="1:13" ht="15" x14ac:dyDescent="0.3">
      <c r="B11" s="11" t="s">
        <v>10</v>
      </c>
      <c r="C11" s="12">
        <v>28027385.883948911</v>
      </c>
      <c r="D11" s="12">
        <v>3607388.767751697</v>
      </c>
      <c r="E11" s="12">
        <v>48830574.324870281</v>
      </c>
      <c r="F11" s="17">
        <v>567976851.10466003</v>
      </c>
      <c r="H11" s="12">
        <v>457502.38893146208</v>
      </c>
      <c r="I11" s="12">
        <v>127953.44119274794</v>
      </c>
      <c r="J11" s="12">
        <v>143785.34786286435</v>
      </c>
      <c r="L11" s="12">
        <f>SUM(C11:F11)</f>
        <v>648442200.08123088</v>
      </c>
      <c r="M11" s="12">
        <f>SUM(H11:J11)</f>
        <v>729241.17798707436</v>
      </c>
    </row>
    <row r="12" spans="1:13" ht="28.95" customHeight="1" x14ac:dyDescent="0.3">
      <c r="A12" s="20" t="s">
        <v>15</v>
      </c>
      <c r="B12" s="10" t="s">
        <v>16</v>
      </c>
      <c r="C12" s="9">
        <v>60911761.426666662</v>
      </c>
      <c r="D12" s="9">
        <v>2981839.7</v>
      </c>
      <c r="E12" s="9">
        <v>34773093.504401237</v>
      </c>
      <c r="F12" s="5">
        <v>213854440.36893204</v>
      </c>
      <c r="H12" s="9">
        <v>209753.40265034715</v>
      </c>
      <c r="I12" s="9">
        <v>67592.100081412005</v>
      </c>
      <c r="J12" s="9">
        <v>70944.860634161974</v>
      </c>
      <c r="L12" s="9">
        <f t="shared" ref="L12:L13" si="0">SUM(C12:F12)</f>
        <v>312521134.99999994</v>
      </c>
      <c r="M12" s="9">
        <f t="shared" ref="M12:M20" si="1">SUM(H12:J12)</f>
        <v>348290.36336592113</v>
      </c>
    </row>
    <row r="13" spans="1:13" ht="28.8" x14ac:dyDescent="0.3">
      <c r="A13" s="21"/>
      <c r="B13" s="10" t="s">
        <v>17</v>
      </c>
      <c r="C13" s="9">
        <v>-6296141.5697357059</v>
      </c>
      <c r="D13" s="9">
        <v>-145862.64437137311</v>
      </c>
      <c r="E13" s="9">
        <v>-296058.53762614727</v>
      </c>
      <c r="F13" s="5">
        <v>-596352.95768547803</v>
      </c>
      <c r="H13" s="9">
        <v>-56.393430319134495</v>
      </c>
      <c r="I13" s="9">
        <v>-19.382372890362603</v>
      </c>
      <c r="J13" s="9">
        <v>-232.8116235983689</v>
      </c>
      <c r="L13" s="9">
        <f t="shared" si="0"/>
        <v>-7334415.7094187047</v>
      </c>
      <c r="M13" s="9">
        <f t="shared" si="1"/>
        <v>-308.587426807866</v>
      </c>
    </row>
    <row r="14" spans="1:13" x14ac:dyDescent="0.3">
      <c r="A14" s="14"/>
      <c r="B14" s="16" t="s">
        <v>18</v>
      </c>
      <c r="C14" s="15">
        <f>SUM(C12:C13)</f>
        <v>54615619.856930956</v>
      </c>
      <c r="D14" s="15">
        <f t="shared" ref="D14:H14" si="2">SUM(D12:D13)</f>
        <v>2835977.0556286271</v>
      </c>
      <c r="E14" s="15">
        <f t="shared" si="2"/>
        <v>34477034.96677509</v>
      </c>
      <c r="F14" s="15">
        <f t="shared" si="2"/>
        <v>213258087.41124657</v>
      </c>
      <c r="H14" s="15">
        <f t="shared" si="2"/>
        <v>209697.00922002801</v>
      </c>
      <c r="I14" s="15">
        <f t="shared" ref="I14" si="3">SUM(I12:I13)</f>
        <v>67572.717708521639</v>
      </c>
      <c r="J14" s="15">
        <f t="shared" ref="J14" si="4">SUM(J12:J13)</f>
        <v>70712.049010563613</v>
      </c>
      <c r="L14" s="15">
        <f t="shared" ref="L14" si="5">SUM(L12:L13)</f>
        <v>305186719.29058123</v>
      </c>
      <c r="M14" s="15">
        <f t="shared" ref="M14" si="6">SUM(M12:M13)</f>
        <v>347981.77593911329</v>
      </c>
    </row>
    <row r="15" spans="1:13" ht="28.8" x14ac:dyDescent="0.3">
      <c r="A15" s="20" t="s">
        <v>19</v>
      </c>
      <c r="B15" s="10" t="s">
        <v>20</v>
      </c>
      <c r="C15" s="9">
        <v>-1232832.5421971995</v>
      </c>
      <c r="D15" s="9">
        <v>0</v>
      </c>
      <c r="E15" s="9">
        <v>-9723474.8737977818</v>
      </c>
      <c r="F15" s="5">
        <v>-124216177.11635366</v>
      </c>
      <c r="H15" s="9">
        <v>-124825.46331672792</v>
      </c>
      <c r="I15" s="9">
        <v>-35889.203170973276</v>
      </c>
      <c r="J15" s="9">
        <v>-35364.867498380147</v>
      </c>
      <c r="L15" s="9">
        <f t="shared" ref="L15:L16" si="7">SUM(C15:F15)</f>
        <v>-135172484.53234863</v>
      </c>
      <c r="M15" s="9">
        <f t="shared" si="1"/>
        <v>-196079.53398608137</v>
      </c>
    </row>
    <row r="16" spans="1:13" ht="28.8" x14ac:dyDescent="0.3">
      <c r="A16" s="22"/>
      <c r="B16" s="10" t="s">
        <v>21</v>
      </c>
      <c r="C16" s="9">
        <v>127431.68208648264</v>
      </c>
      <c r="D16" s="9">
        <v>0</v>
      </c>
      <c r="E16" s="9">
        <v>1950.7356948349625</v>
      </c>
      <c r="F16" s="5">
        <v>388489.20332853496</v>
      </c>
      <c r="H16" s="9">
        <v>24.086654252634617</v>
      </c>
      <c r="I16" s="9">
        <v>9.7254487913378398</v>
      </c>
      <c r="J16" s="9">
        <v>115.32454999045876</v>
      </c>
      <c r="L16" s="9">
        <f t="shared" si="7"/>
        <v>517871.62110985257</v>
      </c>
      <c r="M16" s="9">
        <f t="shared" si="1"/>
        <v>149.13665303443122</v>
      </c>
    </row>
    <row r="17" spans="1:13" x14ac:dyDescent="0.3">
      <c r="A17" s="22"/>
      <c r="B17" s="16" t="s">
        <v>22</v>
      </c>
      <c r="C17" s="15">
        <f>SUM(C15:C16)</f>
        <v>-1105400.8601107169</v>
      </c>
      <c r="D17" s="15">
        <f t="shared" ref="D17" si="8">SUM(D15:D16)</f>
        <v>0</v>
      </c>
      <c r="E17" s="15">
        <f t="shared" ref="E17" si="9">SUM(E15:E16)</f>
        <v>-9721524.1381029468</v>
      </c>
      <c r="F17" s="15">
        <f t="shared" ref="F17" si="10">SUM(F15:F16)</f>
        <v>-123827687.91302513</v>
      </c>
      <c r="H17" s="15">
        <f t="shared" ref="H17" si="11">SUM(H15:H16)</f>
        <v>-124801.37666247529</v>
      </c>
      <c r="I17" s="15">
        <f t="shared" ref="I17" si="12">SUM(I15:I16)</f>
        <v>-35879.477722181939</v>
      </c>
      <c r="J17" s="15">
        <f t="shared" ref="J17" si="13">SUM(J15:J16)</f>
        <v>-35249.542948389688</v>
      </c>
      <c r="L17" s="15">
        <f t="shared" ref="L17" si="14">SUM(L15:L16)</f>
        <v>-134654612.91123879</v>
      </c>
      <c r="M17" s="15">
        <f t="shared" ref="M17" si="15">SUM(M15:M16)</f>
        <v>-195930.39733304695</v>
      </c>
    </row>
    <row r="18" spans="1:13" ht="28.8" x14ac:dyDescent="0.3">
      <c r="A18" s="21"/>
      <c r="B18" s="10" t="s">
        <v>23</v>
      </c>
      <c r="C18" s="9">
        <v>-1643776.3487751654</v>
      </c>
      <c r="D18" s="9">
        <v>-4.0483099837729242E-2</v>
      </c>
      <c r="E18" s="9">
        <v>-12975960.284181451</v>
      </c>
      <c r="F18" s="5">
        <v>-172253154.04992539</v>
      </c>
      <c r="H18" s="9">
        <v>-166753.960752529</v>
      </c>
      <c r="I18" s="9">
        <v>-47922.093586731266</v>
      </c>
      <c r="J18" s="9">
        <v>-48658.954802008171</v>
      </c>
      <c r="L18" s="9">
        <f>SUM(C18:F18)</f>
        <v>-186872890.7233651</v>
      </c>
      <c r="M18" s="9">
        <f t="shared" si="1"/>
        <v>-263335.00914126844</v>
      </c>
    </row>
    <row r="19" spans="1:13" x14ac:dyDescent="0.3">
      <c r="B19" s="8" t="s">
        <v>24</v>
      </c>
      <c r="C19" s="9">
        <f>C20-SUM(C11:C13,C15:C16,C18)</f>
        <v>0</v>
      </c>
      <c r="D19" s="9">
        <f t="shared" ref="D19:E19" si="16">D20-SUM(D11:D13,D15:D16,D18)</f>
        <v>0</v>
      </c>
      <c r="E19" s="9">
        <f t="shared" si="16"/>
        <v>0</v>
      </c>
      <c r="F19" s="9">
        <f>F20-SUM(F11:F13,F15:F16,F18)</f>
        <v>0</v>
      </c>
      <c r="H19" s="9">
        <f t="shared" ref="H19" si="17">H20-SUM(H11:H13,H15:H16,H18)</f>
        <v>0</v>
      </c>
      <c r="I19" s="9">
        <f t="shared" ref="I19" si="18">I20-SUM(I11:I13,I15:I16,I18)</f>
        <v>0</v>
      </c>
      <c r="J19" s="9">
        <f t="shared" ref="J19" si="19">J20-SUM(J11:J13,J15:J16,J18)</f>
        <v>0</v>
      </c>
      <c r="L19" s="9">
        <f>L20-SUM(L11:L13,L15:L16,L18)</f>
        <v>0</v>
      </c>
      <c r="M19" s="9">
        <f t="shared" ref="M19" si="20">M20-SUM(M11:M13,M15:M16,M18)</f>
        <v>0</v>
      </c>
    </row>
    <row r="20" spans="1:13" x14ac:dyDescent="0.3">
      <c r="B20" s="11" t="s">
        <v>11</v>
      </c>
      <c r="C20" s="12">
        <v>79893828.531993985</v>
      </c>
      <c r="D20" s="12">
        <v>6443365.7828972237</v>
      </c>
      <c r="E20" s="12">
        <v>60610124.869360968</v>
      </c>
      <c r="F20" s="17">
        <v>485154096.55295604</v>
      </c>
      <c r="H20" s="12">
        <v>375644.06073648599</v>
      </c>
      <c r="I20" s="12">
        <v>111724.58759235634</v>
      </c>
      <c r="J20" s="12">
        <v>130588.89912303007</v>
      </c>
      <c r="L20" s="12">
        <f>SUM(C20:F20)</f>
        <v>632101415.73720825</v>
      </c>
      <c r="M20" s="12">
        <f t="shared" si="1"/>
        <v>617957.54745187238</v>
      </c>
    </row>
    <row r="22" spans="1:13" x14ac:dyDescent="0.3">
      <c r="B22" s="18" t="s">
        <v>25</v>
      </c>
    </row>
    <row r="23" spans="1:13" x14ac:dyDescent="0.3">
      <c r="B23" s="18" t="s">
        <v>26</v>
      </c>
    </row>
    <row r="24" spans="1:13" x14ac:dyDescent="0.3">
      <c r="B24" s="18" t="s">
        <v>27</v>
      </c>
    </row>
    <row r="25" spans="1:13" x14ac:dyDescent="0.3">
      <c r="B25" s="18"/>
    </row>
    <row r="26" spans="1:13" ht="15" x14ac:dyDescent="0.3">
      <c r="B26" t="s">
        <v>28</v>
      </c>
    </row>
    <row r="27" spans="1:13" ht="15" x14ac:dyDescent="0.3">
      <c r="B27" t="s">
        <v>29</v>
      </c>
    </row>
  </sheetData>
  <mergeCells count="2">
    <mergeCell ref="A12:A13"/>
    <mergeCell ref="A15:A18"/>
  </mergeCells>
  <pageMargins left="0.196850393700787" right="0.196850393700787" top="0.39370078740157499" bottom="0.472441" header="0.196850393700787" footer="9.8425200000000004E-2"/>
  <pageSetup scale="84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74AE9B-218A-464B-9375-5D06A00B7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3C6F62-93A2-4F06-B591-D8339FDCBAF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3E9C1A-E6C8-4A66-BDA9-27EE6CB3A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Sheet1!_ftn1</vt:lpstr>
      <vt:lpstr>Sheet1!_ftnref1</vt:lpstr>
      <vt:lpstr>Sheet1!_Hlk149897785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Reconciliation for Original to Modified LRAMVA Thresholds</dc:title>
  <dc:subject/>
  <dc:creator>Gulshan Malhotra</dc:creator>
  <cp:keywords/>
  <dc:description/>
  <cp:lastModifiedBy>Jyoti Manjania</cp:lastModifiedBy>
  <cp:revision/>
  <dcterms:created xsi:type="dcterms:W3CDTF">2024-03-07T23:07:23Z</dcterms:created>
  <dcterms:modified xsi:type="dcterms:W3CDTF">2024-03-10T22:57:09Z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2024-03-07T23:57:02Z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85fa7847-d64d-4df1-a20c-fa38d35e3363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