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5 IRs\Publishing PDFs\"/>
    </mc:Choice>
  </mc:AlternateContent>
  <xr:revisionPtr revIDLastSave="0" documentId="8_{8883E80F-7D4A-4AE3-B04C-C9C842825C34}" xr6:coauthVersionLast="47" xr6:coauthVersionMax="47" xr10:uidLastSave="{00000000-0000-0000-0000-000000000000}"/>
  <bookViews>
    <workbookView xWindow="-110" yWindow="-110" windowWidth="19420" windowHeight="10420" xr2:uid="{5546C382-4FC5-4D43-9D88-33A5CD40917E}"/>
  </bookViews>
  <sheets>
    <sheet name="Dx 2018-2023 CIRU vs DRO" sheetId="1" r:id="rId1"/>
  </sheets>
  <externalReferences>
    <externalReference r:id="rId2"/>
    <externalReference r:id="rId3"/>
  </externalReferences>
  <definedNames>
    <definedName name="_xlnm._FilterDatabase" localSheetId="0" hidden="1">'Dx 2018-2023 CIRU vs DRO'!$B$5:$AF$42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hidden="1">[1]summary!#REF!</definedName>
    <definedName name="Crystal_1_1_WEBI_HHeading" hidden="1">[1]summary!#REF!</definedName>
    <definedName name="Crystal_1_1_WEBI_Table" hidden="1">[1]summary!#REF!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j\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2" i="1" l="1"/>
  <c r="AD42" i="1" s="1"/>
  <c r="V42" i="1"/>
  <c r="AC42" i="1" s="1"/>
  <c r="U42" i="1"/>
  <c r="AB42" i="1" s="1"/>
  <c r="T42" i="1"/>
  <c r="AA42" i="1" s="1"/>
  <c r="S42" i="1"/>
  <c r="Z42" i="1" s="1"/>
  <c r="R42" i="1"/>
  <c r="Y42" i="1" s="1"/>
  <c r="W41" i="1"/>
  <c r="V41" i="1"/>
  <c r="U41" i="1"/>
  <c r="T41" i="1"/>
  <c r="S41" i="1"/>
  <c r="R41" i="1"/>
  <c r="W40" i="1"/>
  <c r="AD40" i="1" s="1"/>
  <c r="V40" i="1"/>
  <c r="AC40" i="1" s="1"/>
  <c r="U40" i="1"/>
  <c r="AB40" i="1" s="1"/>
  <c r="T40" i="1"/>
  <c r="AA40" i="1" s="1"/>
  <c r="S40" i="1"/>
  <c r="Z40" i="1" s="1"/>
  <c r="R40" i="1"/>
  <c r="Y40" i="1" s="1"/>
  <c r="W39" i="1"/>
  <c r="AD39" i="1" s="1"/>
  <c r="V39" i="1"/>
  <c r="AC39" i="1" s="1"/>
  <c r="U39" i="1"/>
  <c r="AB39" i="1" s="1"/>
  <c r="T39" i="1"/>
  <c r="AA39" i="1" s="1"/>
  <c r="S39" i="1"/>
  <c r="Z39" i="1" s="1"/>
  <c r="R39" i="1"/>
  <c r="Y39" i="1" s="1"/>
  <c r="W38" i="1"/>
  <c r="AD38" i="1" s="1"/>
  <c r="V38" i="1"/>
  <c r="AC38" i="1" s="1"/>
  <c r="U38" i="1"/>
  <c r="AB38" i="1" s="1"/>
  <c r="T38" i="1"/>
  <c r="AA38" i="1" s="1"/>
  <c r="S38" i="1"/>
  <c r="Z38" i="1" s="1"/>
  <c r="R38" i="1"/>
  <c r="Y38" i="1" s="1"/>
  <c r="W37" i="1"/>
  <c r="AD37" i="1" s="1"/>
  <c r="V37" i="1"/>
  <c r="AC37" i="1" s="1"/>
  <c r="U37" i="1"/>
  <c r="AB37" i="1" s="1"/>
  <c r="T37" i="1"/>
  <c r="AA37" i="1" s="1"/>
  <c r="S37" i="1"/>
  <c r="Z37" i="1" s="1"/>
  <c r="R37" i="1"/>
  <c r="Y37" i="1" s="1"/>
  <c r="W36" i="1"/>
  <c r="AD36" i="1" s="1"/>
  <c r="V36" i="1"/>
  <c r="AC36" i="1" s="1"/>
  <c r="U36" i="1"/>
  <c r="AB36" i="1" s="1"/>
  <c r="T36" i="1"/>
  <c r="AA36" i="1" s="1"/>
  <c r="S36" i="1"/>
  <c r="Z36" i="1" s="1"/>
  <c r="R36" i="1"/>
  <c r="Y36" i="1" s="1"/>
  <c r="W35" i="1"/>
  <c r="AD35" i="1" s="1"/>
  <c r="V35" i="1"/>
  <c r="AC35" i="1" s="1"/>
  <c r="U35" i="1"/>
  <c r="AB35" i="1" s="1"/>
  <c r="T35" i="1"/>
  <c r="AA35" i="1" s="1"/>
  <c r="S35" i="1"/>
  <c r="Z35" i="1" s="1"/>
  <c r="R35" i="1"/>
  <c r="Y35" i="1" s="1"/>
  <c r="W34" i="1"/>
  <c r="AD34" i="1" s="1"/>
  <c r="V34" i="1"/>
  <c r="AC34" i="1" s="1"/>
  <c r="U34" i="1"/>
  <c r="AB34" i="1" s="1"/>
  <c r="T34" i="1"/>
  <c r="AA34" i="1" s="1"/>
  <c r="S34" i="1"/>
  <c r="Z34" i="1" s="1"/>
  <c r="R34" i="1"/>
  <c r="Y34" i="1" s="1"/>
  <c r="W33" i="1"/>
  <c r="AD33" i="1" s="1"/>
  <c r="V33" i="1"/>
  <c r="AC33" i="1" s="1"/>
  <c r="U33" i="1"/>
  <c r="AB33" i="1" s="1"/>
  <c r="T33" i="1"/>
  <c r="AA33" i="1" s="1"/>
  <c r="S33" i="1"/>
  <c r="Z33" i="1" s="1"/>
  <c r="R33" i="1"/>
  <c r="Y33" i="1" s="1"/>
  <c r="W32" i="1"/>
  <c r="AD32" i="1" s="1"/>
  <c r="V32" i="1"/>
  <c r="AC32" i="1" s="1"/>
  <c r="U32" i="1"/>
  <c r="AB32" i="1" s="1"/>
  <c r="T32" i="1"/>
  <c r="AA32" i="1" s="1"/>
  <c r="S32" i="1"/>
  <c r="Z32" i="1" s="1"/>
  <c r="R32" i="1"/>
  <c r="Y32" i="1" s="1"/>
  <c r="W31" i="1"/>
  <c r="AD31" i="1" s="1"/>
  <c r="V31" i="1"/>
  <c r="AC31" i="1" s="1"/>
  <c r="U31" i="1"/>
  <c r="AB31" i="1" s="1"/>
  <c r="T31" i="1"/>
  <c r="AA31" i="1" s="1"/>
  <c r="S31" i="1"/>
  <c r="Z31" i="1" s="1"/>
  <c r="R31" i="1"/>
  <c r="Y31" i="1" s="1"/>
  <c r="W30" i="1"/>
  <c r="AD30" i="1" s="1"/>
  <c r="V30" i="1"/>
  <c r="AC30" i="1" s="1"/>
  <c r="U30" i="1"/>
  <c r="AB30" i="1" s="1"/>
  <c r="T30" i="1"/>
  <c r="AA30" i="1" s="1"/>
  <c r="S30" i="1"/>
  <c r="Z30" i="1" s="1"/>
  <c r="R30" i="1"/>
  <c r="Y30" i="1" s="1"/>
  <c r="W29" i="1"/>
  <c r="AD29" i="1" s="1"/>
  <c r="V29" i="1"/>
  <c r="AC29" i="1" s="1"/>
  <c r="U29" i="1"/>
  <c r="AB29" i="1" s="1"/>
  <c r="T29" i="1"/>
  <c r="AA29" i="1" s="1"/>
  <c r="S29" i="1"/>
  <c r="Z29" i="1" s="1"/>
  <c r="R29" i="1"/>
  <c r="Y29" i="1" s="1"/>
  <c r="W28" i="1"/>
  <c r="AD28" i="1" s="1"/>
  <c r="V28" i="1"/>
  <c r="AC28" i="1" s="1"/>
  <c r="U28" i="1"/>
  <c r="AB28" i="1" s="1"/>
  <c r="T28" i="1"/>
  <c r="AA28" i="1" s="1"/>
  <c r="S28" i="1"/>
  <c r="Z28" i="1" s="1"/>
  <c r="R28" i="1"/>
  <c r="Y28" i="1" s="1"/>
  <c r="W27" i="1"/>
  <c r="AD27" i="1" s="1"/>
  <c r="V27" i="1"/>
  <c r="AC27" i="1" s="1"/>
  <c r="U27" i="1"/>
  <c r="AB27" i="1" s="1"/>
  <c r="T27" i="1"/>
  <c r="AA27" i="1" s="1"/>
  <c r="S27" i="1"/>
  <c r="Z27" i="1" s="1"/>
  <c r="R27" i="1"/>
  <c r="Y27" i="1" s="1"/>
  <c r="W26" i="1"/>
  <c r="AD26" i="1" s="1"/>
  <c r="V26" i="1"/>
  <c r="AC26" i="1" s="1"/>
  <c r="U26" i="1"/>
  <c r="AB26" i="1" s="1"/>
  <c r="T26" i="1"/>
  <c r="AA26" i="1" s="1"/>
  <c r="S26" i="1"/>
  <c r="Z26" i="1" s="1"/>
  <c r="R26" i="1"/>
  <c r="Y26" i="1" s="1"/>
  <c r="W25" i="1"/>
  <c r="AD25" i="1" s="1"/>
  <c r="V25" i="1"/>
  <c r="AC25" i="1" s="1"/>
  <c r="U25" i="1"/>
  <c r="AB25" i="1" s="1"/>
  <c r="T25" i="1"/>
  <c r="AA25" i="1" s="1"/>
  <c r="S25" i="1"/>
  <c r="Z25" i="1" s="1"/>
  <c r="R25" i="1"/>
  <c r="Y25" i="1" s="1"/>
  <c r="W24" i="1"/>
  <c r="AD24" i="1" s="1"/>
  <c r="V24" i="1"/>
  <c r="AC24" i="1" s="1"/>
  <c r="U24" i="1"/>
  <c r="AB24" i="1" s="1"/>
  <c r="T24" i="1"/>
  <c r="AA24" i="1" s="1"/>
  <c r="S24" i="1"/>
  <c r="Z24" i="1" s="1"/>
  <c r="R24" i="1"/>
  <c r="Y24" i="1" s="1"/>
  <c r="W23" i="1"/>
  <c r="AD23" i="1" s="1"/>
  <c r="V23" i="1"/>
  <c r="AC23" i="1" s="1"/>
  <c r="U23" i="1"/>
  <c r="AB23" i="1" s="1"/>
  <c r="T23" i="1"/>
  <c r="AA23" i="1" s="1"/>
  <c r="S23" i="1"/>
  <c r="Z23" i="1" s="1"/>
  <c r="R23" i="1"/>
  <c r="Y23" i="1" s="1"/>
  <c r="W22" i="1"/>
  <c r="AD22" i="1" s="1"/>
  <c r="V22" i="1"/>
  <c r="AC22" i="1" s="1"/>
  <c r="U22" i="1"/>
  <c r="AB22" i="1" s="1"/>
  <c r="T22" i="1"/>
  <c r="AA22" i="1" s="1"/>
  <c r="S22" i="1"/>
  <c r="Z22" i="1" s="1"/>
  <c r="R22" i="1"/>
  <c r="Y22" i="1" s="1"/>
  <c r="W21" i="1"/>
  <c r="AD21" i="1" s="1"/>
  <c r="V21" i="1"/>
  <c r="AC21" i="1" s="1"/>
  <c r="U21" i="1"/>
  <c r="AB21" i="1" s="1"/>
  <c r="T21" i="1"/>
  <c r="AA21" i="1" s="1"/>
  <c r="S21" i="1"/>
  <c r="Z21" i="1" s="1"/>
  <c r="R21" i="1"/>
  <c r="Y21" i="1" s="1"/>
  <c r="W20" i="1"/>
  <c r="AD20" i="1" s="1"/>
  <c r="V20" i="1"/>
  <c r="AC20" i="1" s="1"/>
  <c r="U20" i="1"/>
  <c r="AB20" i="1" s="1"/>
  <c r="T20" i="1"/>
  <c r="AA20" i="1" s="1"/>
  <c r="S20" i="1"/>
  <c r="Z20" i="1" s="1"/>
  <c r="R20" i="1"/>
  <c r="Y20" i="1" s="1"/>
  <c r="P19" i="1"/>
  <c r="O19" i="1"/>
  <c r="N19" i="1"/>
  <c r="M19" i="1"/>
  <c r="L19" i="1"/>
  <c r="K19" i="1"/>
  <c r="I19" i="1"/>
  <c r="H19" i="1"/>
  <c r="G19" i="1"/>
  <c r="F19" i="1"/>
  <c r="E19" i="1"/>
  <c r="D19" i="1"/>
  <c r="W18" i="1"/>
  <c r="AD18" i="1" s="1"/>
  <c r="V18" i="1"/>
  <c r="AC18" i="1" s="1"/>
  <c r="U18" i="1"/>
  <c r="AB18" i="1" s="1"/>
  <c r="T18" i="1"/>
  <c r="AA18" i="1" s="1"/>
  <c r="S18" i="1"/>
  <c r="Z18" i="1" s="1"/>
  <c r="R18" i="1"/>
  <c r="Y18" i="1" s="1"/>
  <c r="W17" i="1"/>
  <c r="AD17" i="1" s="1"/>
  <c r="V17" i="1"/>
  <c r="AC17" i="1" s="1"/>
  <c r="U17" i="1"/>
  <c r="AB17" i="1" s="1"/>
  <c r="T17" i="1"/>
  <c r="AA17" i="1" s="1"/>
  <c r="S17" i="1"/>
  <c r="Z17" i="1" s="1"/>
  <c r="R17" i="1"/>
  <c r="Y17" i="1" s="1"/>
  <c r="W16" i="1"/>
  <c r="AD16" i="1" s="1"/>
  <c r="V16" i="1"/>
  <c r="AC16" i="1" s="1"/>
  <c r="U16" i="1"/>
  <c r="AB16" i="1" s="1"/>
  <c r="T16" i="1"/>
  <c r="AA16" i="1" s="1"/>
  <c r="S16" i="1"/>
  <c r="Z16" i="1" s="1"/>
  <c r="R16" i="1"/>
  <c r="Y16" i="1" s="1"/>
  <c r="W15" i="1"/>
  <c r="AD15" i="1" s="1"/>
  <c r="V15" i="1"/>
  <c r="AC15" i="1" s="1"/>
  <c r="U15" i="1"/>
  <c r="AB15" i="1" s="1"/>
  <c r="T15" i="1"/>
  <c r="AA15" i="1" s="1"/>
  <c r="S15" i="1"/>
  <c r="Z15" i="1" s="1"/>
  <c r="R15" i="1"/>
  <c r="Y15" i="1" s="1"/>
  <c r="W14" i="1"/>
  <c r="AD14" i="1" s="1"/>
  <c r="V14" i="1"/>
  <c r="AC14" i="1" s="1"/>
  <c r="U14" i="1"/>
  <c r="AB14" i="1" s="1"/>
  <c r="T14" i="1"/>
  <c r="AA14" i="1" s="1"/>
  <c r="S14" i="1"/>
  <c r="Z14" i="1" s="1"/>
  <c r="R14" i="1"/>
  <c r="Y14" i="1" s="1"/>
  <c r="W13" i="1"/>
  <c r="AD13" i="1" s="1"/>
  <c r="V13" i="1"/>
  <c r="AC13" i="1" s="1"/>
  <c r="U13" i="1"/>
  <c r="AB13" i="1" s="1"/>
  <c r="T13" i="1"/>
  <c r="AA13" i="1" s="1"/>
  <c r="S13" i="1"/>
  <c r="Z13" i="1" s="1"/>
  <c r="R13" i="1"/>
  <c r="Y13" i="1" s="1"/>
  <c r="W12" i="1"/>
  <c r="AD12" i="1" s="1"/>
  <c r="V12" i="1"/>
  <c r="AC12" i="1" s="1"/>
  <c r="U12" i="1"/>
  <c r="AB12" i="1" s="1"/>
  <c r="T12" i="1"/>
  <c r="AA12" i="1" s="1"/>
  <c r="S12" i="1"/>
  <c r="Z12" i="1" s="1"/>
  <c r="R12" i="1"/>
  <c r="Y12" i="1" s="1"/>
  <c r="W11" i="1"/>
  <c r="AD11" i="1" s="1"/>
  <c r="V11" i="1"/>
  <c r="AC11" i="1" s="1"/>
  <c r="U11" i="1"/>
  <c r="AB11" i="1" s="1"/>
  <c r="T11" i="1"/>
  <c r="AA11" i="1" s="1"/>
  <c r="S11" i="1"/>
  <c r="Z11" i="1" s="1"/>
  <c r="R11" i="1"/>
  <c r="Y11" i="1" s="1"/>
  <c r="W10" i="1"/>
  <c r="AD10" i="1" s="1"/>
  <c r="V10" i="1"/>
  <c r="AC10" i="1" s="1"/>
  <c r="U10" i="1"/>
  <c r="AB10" i="1" s="1"/>
  <c r="T10" i="1"/>
  <c r="AA10" i="1" s="1"/>
  <c r="S10" i="1"/>
  <c r="Z10" i="1" s="1"/>
  <c r="R10" i="1"/>
  <c r="Y10" i="1" s="1"/>
  <c r="W9" i="1"/>
  <c r="AD9" i="1" s="1"/>
  <c r="V9" i="1"/>
  <c r="AC9" i="1" s="1"/>
  <c r="U9" i="1"/>
  <c r="AB9" i="1" s="1"/>
  <c r="T9" i="1"/>
  <c r="AA9" i="1" s="1"/>
  <c r="S9" i="1"/>
  <c r="Z9" i="1" s="1"/>
  <c r="R9" i="1"/>
  <c r="Y9" i="1" s="1"/>
  <c r="W8" i="1"/>
  <c r="AD8" i="1" s="1"/>
  <c r="V8" i="1"/>
  <c r="AC8" i="1" s="1"/>
  <c r="U8" i="1"/>
  <c r="AB8" i="1" s="1"/>
  <c r="T8" i="1"/>
  <c r="AA8" i="1" s="1"/>
  <c r="S8" i="1"/>
  <c r="Z8" i="1" s="1"/>
  <c r="R8" i="1"/>
  <c r="Y8" i="1" s="1"/>
  <c r="W7" i="1"/>
  <c r="AD7" i="1" s="1"/>
  <c r="V7" i="1"/>
  <c r="AC7" i="1" s="1"/>
  <c r="U7" i="1"/>
  <c r="AB7" i="1" s="1"/>
  <c r="T7" i="1"/>
  <c r="AA7" i="1" s="1"/>
  <c r="S7" i="1"/>
  <c r="Z7" i="1" s="1"/>
  <c r="R7" i="1"/>
  <c r="Y7" i="1" s="1"/>
  <c r="R19" i="1" l="1"/>
  <c r="Y19" i="1" s="1"/>
  <c r="V19" i="1"/>
  <c r="AC19" i="1" s="1"/>
  <c r="W19" i="1"/>
  <c r="AD19" i="1" s="1"/>
  <c r="S19" i="1"/>
  <c r="Z19" i="1" s="1"/>
  <c r="U19" i="1"/>
  <c r="AB19" i="1" s="1"/>
  <c r="T19" i="1"/>
  <c r="AA19" i="1" s="1"/>
</calcChain>
</file>

<file path=xl/sharedStrings.xml><?xml version="1.0" encoding="utf-8"?>
<sst xmlns="http://schemas.openxmlformats.org/spreadsheetml/2006/main" count="101" uniqueCount="74">
  <si>
    <t>Table 1 Depreciation and Amortization 2018-2023</t>
  </si>
  <si>
    <t>Variance ($)</t>
  </si>
  <si>
    <t>Var (%)</t>
  </si>
  <si>
    <t>Variance Explanation</t>
  </si>
  <si>
    <t>OEB Account</t>
  </si>
  <si>
    <t>Description</t>
  </si>
  <si>
    <t>Actual</t>
  </si>
  <si>
    <t>Bridge</t>
  </si>
  <si>
    <t>Forecast</t>
  </si>
  <si>
    <t>Computer Software (Formally known as Account 1925)</t>
  </si>
  <si>
    <t>Depreciation is higher than +/-10% due to lower ISA in for  IT software within the IT/OT Program</t>
  </si>
  <si>
    <t>Land Rights</t>
  </si>
  <si>
    <t>Depreciation variance within +/-10%</t>
  </si>
  <si>
    <t>Land</t>
  </si>
  <si>
    <t>Depreciation variance within +10%</t>
  </si>
  <si>
    <t>Buildings</t>
  </si>
  <si>
    <t>Depreciation is higher than +/-10% timing of in-service additions related to Control Operations Reinforcement Program</t>
  </si>
  <si>
    <t>Transformer Station Equipment &gt;50 kV</t>
  </si>
  <si>
    <t>Depreciation is higher than +/-10% due to timing of in-service additions for Copeland</t>
  </si>
  <si>
    <t>Distribution Station Equipment &lt;50 kV</t>
  </si>
  <si>
    <t>2023 variance of +/-10% is primarily driven by the change in useful lives as a result of the depreciation study</t>
  </si>
  <si>
    <t>Poles, Towers &amp; Fixtures</t>
  </si>
  <si>
    <t>Overhead Conductors &amp; Devices</t>
  </si>
  <si>
    <t>Underground Conduit</t>
  </si>
  <si>
    <t>Underground Conductors &amp; Devices</t>
  </si>
  <si>
    <t>Depreciation is higher than +/-10% primarily due to in-service additions related to Externally Driven Plant Relocations &amp; Expansions and Underground Renewal programs</t>
  </si>
  <si>
    <t>Line Transformers</t>
  </si>
  <si>
    <t>Services (Overhead &amp; Underground)</t>
  </si>
  <si>
    <t>Depreciation is higher than +/-10% primarily due to in-service additons related to Customer Connections</t>
  </si>
  <si>
    <t>Meters (Smart Meters)</t>
  </si>
  <si>
    <t>Depreciation is higher than +/-10% in 2023 primarily due to the change in useful life of meters as a result of the depreciation study.</t>
  </si>
  <si>
    <t>Depreciation variance within +/- 10%</t>
  </si>
  <si>
    <t>Buildings &amp; Fixtures</t>
  </si>
  <si>
    <t>Depreciation is higher than +/-10% in 2023 primarily due to the change in useful lives as a result of the depreciation study</t>
  </si>
  <si>
    <t>Leasehold Improvements</t>
  </si>
  <si>
    <t>Depreciation is higher primarily due to in-service additions primarily due to in-service additions related to the Facilities Management &amp; Security Program. Toronto Hydro notes that the dollar amount of the variance is not significant.</t>
  </si>
  <si>
    <t>Office Furniture &amp; Equipment</t>
  </si>
  <si>
    <t>Depreciation variance is higher than +/-10% primarily due to lower in-service additions in this asset class in the Facilities Management and Security program</t>
  </si>
  <si>
    <t>Computer Equipment - Hardware</t>
  </si>
  <si>
    <t>Depreciation is higher than +/-10% primarily due to higher in-service additions related to IT Hardware assets, which is a subset of the IT/OT program.</t>
  </si>
  <si>
    <t>Transportation Equipment</t>
  </si>
  <si>
    <t>Depreciation is higher than +/-10% primarily due tolower in-service additions related to the Fleet and Equipment program</t>
  </si>
  <si>
    <t>Stores Equipment</t>
  </si>
  <si>
    <t>Depreciation variance is higher than +/-10% due to in-service additions related to Major Tools.  Toronto Hydro notes that the dollar amount of the variance is not significant.</t>
  </si>
  <si>
    <t>Tools, Shop &amp; Garage Equipment</t>
  </si>
  <si>
    <t>Depreciation variance is higher than +/-10% primarily due to in-service additions forecasted for Energy Storage projects. Toronto Hydro notes that historical depreciation for energy storage projects are appropriately presented in account 1825.</t>
  </si>
  <si>
    <t>Measurement &amp; Testing Equipment</t>
  </si>
  <si>
    <t>Depreciation variance is higher than +/-10% primarily due to lower in-service additions related to the EIP program. Toronto Hydro notes that the dollar variance is not significant.</t>
  </si>
  <si>
    <t>Service Equipment</t>
  </si>
  <si>
    <t>Depreciation is higher than +/-10% primarily due to lower in-service additions related to the Fleet and Equipment program</t>
  </si>
  <si>
    <t>Communications Equipment</t>
  </si>
  <si>
    <t>Depreciation is higher primarily due to higher in-service additions related to the Network Condition Monitoring &amp; Control Program, as well as variances related to the mix of assets that were included in the forecast</t>
  </si>
  <si>
    <t xml:space="preserve">Miscellaneous Equipment </t>
  </si>
  <si>
    <t>Depreciation variance within +10%.  Toronto Hydro notes that the dollar amount of the variance is not significant.  Toronto Hydro notes that the dollar amount of the variance is not significant.</t>
  </si>
  <si>
    <t>Load Management Controls Customer Premises</t>
  </si>
  <si>
    <t>Depreciation variance within +/-10% variance</t>
  </si>
  <si>
    <t>Load Management Controls Utility Premises</t>
  </si>
  <si>
    <t>System Supervisor Equipment</t>
  </si>
  <si>
    <t>Depreciation variance is higher than +/-10% due to lower in-service additions related to the Generation, Protection, Monitoring and Control Program</t>
  </si>
  <si>
    <t>Miscellaneous Fixed Assets</t>
  </si>
  <si>
    <t>Contributions &amp; Grants (Formally known as Account 1995)</t>
  </si>
  <si>
    <t>Depreciation variance of +/-10% Capital Contributions is higher than forecast primarily due to higher in-service additions associated with the Customer Connections and Externally Initiated Plant Relocations &amp; Expansions program</t>
  </si>
  <si>
    <t>Capital Contributions Paid</t>
  </si>
  <si>
    <t>Depreciation variance is higher than +/-10% primarily due to timing of in-service additions related to contributions to HONI</t>
  </si>
  <si>
    <t>Property Under Capital Leases</t>
  </si>
  <si>
    <t>Depreciation variance is +/-10% primarily due to the derecogntion of Property Leases</t>
  </si>
  <si>
    <t>Storage Battery Equip</t>
  </si>
  <si>
    <t>Depreciation variance is +/-10% is due to the appropriate presentation of energy storage in-service additions in account 1825, while the forecast was presented in account 1945</t>
  </si>
  <si>
    <t>Street Lighting and Signal Systems</t>
  </si>
  <si>
    <t>Depreciation variance is +/-10% primarily due to in-service additions related to Streetlighting distribution assemblies that were not originally forecasted.</t>
  </si>
  <si>
    <t>Sub-Total</t>
  </si>
  <si>
    <t>Approved Depreciation Expense ($M)</t>
  </si>
  <si>
    <t>Historical Depreciation Expense ($M)</t>
  </si>
  <si>
    <t>Var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</si>
</sst>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(&quot;$&quot;* #,##0\);_-&quot;$&quot;* &quot;-&quot;??_-;_-@_-"/>
    <numFmt numFmtId="165" formatCode="_(* ##,##0.0,,_);_(* \(##,##0.0,,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Continuous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164" fontId="0" fillId="2" borderId="0" xfId="0" applyNumberFormat="1" applyFill="1"/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9" fontId="0" fillId="2" borderId="0" xfId="1" applyFont="1" applyFill="1"/>
    <xf numFmtId="9" fontId="0" fillId="2" borderId="1" xfId="1" applyFont="1" applyFill="1" applyBorder="1"/>
    <xf numFmtId="0" fontId="0" fillId="2" borderId="1" xfId="0" applyFill="1" applyBorder="1" applyAlignment="1">
      <alignment vertical="center" wrapText="1"/>
    </xf>
    <xf numFmtId="9" fontId="0" fillId="0" borderId="1" xfId="1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4" fillId="2" borderId="0" xfId="0" applyNumberFormat="1" applyFont="1" applyFill="1"/>
    <xf numFmtId="0" fontId="4" fillId="2" borderId="1" xfId="0" applyFont="1" applyFill="1" applyBorder="1"/>
    <xf numFmtId="9" fontId="2" fillId="2" borderId="0" xfId="1" applyFont="1" applyFill="1"/>
    <xf numFmtId="0" fontId="0" fillId="2" borderId="0" xfId="0" applyFill="1" applyAlignment="1">
      <alignment horizontal="center"/>
    </xf>
    <xf numFmtId="165" fontId="0" fillId="2" borderId="1" xfId="0" applyNumberFormat="1" applyFill="1" applyBorder="1"/>
    <xf numFmtId="165" fontId="2" fillId="2" borderId="1" xfId="0" applyNumberFormat="1" applyFont="1" applyFill="1" applyBorder="1"/>
    <xf numFmtId="9" fontId="7" fillId="2" borderId="1" xfId="1" applyFont="1" applyFill="1" applyBorder="1"/>
    <xf numFmtId="9" fontId="2" fillId="0" borderId="1" xfId="1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Finance%20Division%20Access\Budget%20Reports\2024%20Budget\CIR%202025%20Application%20Submissions\Capital%20IRs\OEB%20Staff\2B-Staff-119\2B-Staff-119%20(b)%20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 2018-2023 CIRU vs DRO (2)"/>
      <sheetName val="Dx 2018-2023 CIRU vs DRO"/>
      <sheetName val="Dx and ISA 2018-2023"/>
      <sheetName val="1915"/>
      <sheetName val="Data Source"/>
      <sheetName val="1960 Misc Equipment"/>
      <sheetName val="Explanations"/>
      <sheetName val="Comparison"/>
      <sheetName val="CC"/>
      <sheetName val="ISA by Program DRO"/>
      <sheetName val="E1.02 CIRU"/>
      <sheetName val="1825"/>
      <sheetName val="Sheet15"/>
      <sheetName val="E1.02 Actual 18&amp;19"/>
      <sheetName val="E1.02 DRO"/>
      <sheetName val="Asset Master"/>
      <sheetName val="1910"/>
      <sheetName val="1815"/>
    </sheetNames>
    <sheetDataSet>
      <sheetData sheetId="0"/>
      <sheetData sheetId="1">
        <row r="19">
          <cell r="D19">
            <v>4490265.2100000009</v>
          </cell>
          <cell r="E19">
            <v>4819143.2077634241</v>
          </cell>
          <cell r="F19">
            <v>5160574.6409268361</v>
          </cell>
          <cell r="G19">
            <v>5611662.9165261649</v>
          </cell>
          <cell r="H19">
            <v>5963685.9290817995</v>
          </cell>
          <cell r="I19">
            <v>6340146.9294280875</v>
          </cell>
          <cell r="K19">
            <v>4490265.2100000009</v>
          </cell>
          <cell r="L19">
            <v>4836049.4400000013</v>
          </cell>
          <cell r="M19">
            <v>5104237.8999999985</v>
          </cell>
          <cell r="N19">
            <v>5559605.8499999978</v>
          </cell>
          <cell r="O19">
            <v>6194857.4700000007</v>
          </cell>
          <cell r="P19">
            <v>0</v>
          </cell>
        </row>
        <row r="20">
          <cell r="D20">
            <v>11528648.280000001</v>
          </cell>
          <cell r="E20">
            <v>11966280.284218857</v>
          </cell>
          <cell r="F20">
            <v>12298710.843739623</v>
          </cell>
          <cell r="G20">
            <v>12056085.737949837</v>
          </cell>
          <cell r="H20">
            <v>10048193.342193518</v>
          </cell>
          <cell r="I20">
            <v>8717326.3976784181</v>
          </cell>
          <cell r="K20">
            <v>11528648.280000001</v>
          </cell>
          <cell r="L20">
            <v>12119671.77</v>
          </cell>
          <cell r="M20">
            <v>12724194.32</v>
          </cell>
          <cell r="N20">
            <v>12613775.02</v>
          </cell>
          <cell r="O20">
            <v>10803408.6</v>
          </cell>
          <cell r="P20">
            <v>20195923.42647548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66C4-D1E7-49F9-8407-63124851793F}">
  <sheetPr>
    <pageSetUpPr fitToPage="1"/>
  </sheetPr>
  <dimension ref="A2:AF42"/>
  <sheetViews>
    <sheetView tabSelected="1" zoomScale="85" zoomScaleNormal="85" workbookViewId="0">
      <pane xSplit="3" ySplit="6" topLeftCell="D27" activePane="bottomRight" state="frozen"/>
      <selection pane="topRight" activeCell="D1" sqref="D1"/>
      <selection pane="bottomLeft" activeCell="A7" sqref="A7"/>
      <selection pane="bottomRight" activeCell="AF31" sqref="AF31"/>
    </sheetView>
  </sheetViews>
  <sheetFormatPr defaultColWidth="8.81640625" defaultRowHeight="14.5" x14ac:dyDescent="0.35"/>
  <cols>
    <col min="1" max="1" width="3.26953125" style="1" customWidth="1"/>
    <col min="2" max="2" width="15.7265625" style="24" customWidth="1"/>
    <col min="3" max="3" width="50" style="1" bestFit="1" customWidth="1"/>
    <col min="4" max="9" width="9.453125" style="1" customWidth="1"/>
    <col min="10" max="10" width="1.54296875" style="1" customWidth="1"/>
    <col min="11" max="16" width="9.453125" style="1" customWidth="1"/>
    <col min="17" max="17" width="1.54296875" style="1" customWidth="1"/>
    <col min="18" max="23" width="9.453125" style="1" customWidth="1"/>
    <col min="24" max="24" width="1.54296875" style="1" customWidth="1"/>
    <col min="25" max="30" width="9.453125" style="1" customWidth="1"/>
    <col min="31" max="31" width="1.54296875" style="1" customWidth="1"/>
    <col min="32" max="32" width="229.81640625" style="1" bestFit="1" customWidth="1"/>
    <col min="33" max="16384" width="8.81640625" style="1"/>
  </cols>
  <sheetData>
    <row r="2" spans="1:32" ht="15.5" x14ac:dyDescent="0.35">
      <c r="B2" s="2" t="s">
        <v>0</v>
      </c>
    </row>
    <row r="4" spans="1:32" ht="40.15" customHeight="1" x14ac:dyDescent="0.35">
      <c r="A4" s="3"/>
      <c r="B4" s="4"/>
      <c r="C4" s="5"/>
      <c r="D4" s="31" t="s">
        <v>71</v>
      </c>
      <c r="E4" s="31"/>
      <c r="F4" s="31"/>
      <c r="G4" s="31"/>
      <c r="H4" s="31"/>
      <c r="I4" s="31"/>
      <c r="K4" s="32" t="s">
        <v>72</v>
      </c>
      <c r="L4" s="32"/>
      <c r="M4" s="32"/>
      <c r="N4" s="32"/>
      <c r="O4" s="32"/>
      <c r="P4" s="32"/>
      <c r="R4" s="33" t="s">
        <v>1</v>
      </c>
      <c r="S4" s="33"/>
      <c r="T4" s="33"/>
      <c r="U4" s="33"/>
      <c r="V4" s="33"/>
      <c r="W4" s="33"/>
      <c r="Y4" s="33" t="s">
        <v>2</v>
      </c>
      <c r="Z4" s="33"/>
      <c r="AA4" s="33"/>
      <c r="AB4" s="33"/>
      <c r="AC4" s="33"/>
      <c r="AD4" s="33"/>
    </row>
    <row r="5" spans="1:32" ht="27" customHeight="1" x14ac:dyDescent="0.35">
      <c r="A5" s="3"/>
      <c r="B5" s="4"/>
      <c r="C5" s="5"/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K5" s="6">
        <v>2018</v>
      </c>
      <c r="L5" s="6">
        <v>2019</v>
      </c>
      <c r="M5" s="6">
        <v>2020</v>
      </c>
      <c r="N5" s="6">
        <v>2021</v>
      </c>
      <c r="O5" s="6">
        <v>2022</v>
      </c>
      <c r="P5" s="6">
        <v>2023</v>
      </c>
      <c r="R5" s="6">
        <v>2018</v>
      </c>
      <c r="S5" s="6">
        <v>2019</v>
      </c>
      <c r="T5" s="6">
        <v>2020</v>
      </c>
      <c r="U5" s="6">
        <v>2021</v>
      </c>
      <c r="V5" s="6">
        <v>2022</v>
      </c>
      <c r="W5" s="6">
        <v>2023</v>
      </c>
      <c r="Y5" s="6">
        <v>2018</v>
      </c>
      <c r="Z5" s="6">
        <v>2019</v>
      </c>
      <c r="AA5" s="6">
        <v>2020</v>
      </c>
      <c r="AB5" s="6">
        <v>2021</v>
      </c>
      <c r="AC5" s="6">
        <v>2022</v>
      </c>
      <c r="AD5" s="6">
        <v>2023</v>
      </c>
      <c r="AF5" s="30" t="s">
        <v>3</v>
      </c>
    </row>
    <row r="6" spans="1:32" x14ac:dyDescent="0.35">
      <c r="A6" s="7"/>
      <c r="B6" s="8" t="s">
        <v>4</v>
      </c>
      <c r="C6" s="9" t="s">
        <v>5</v>
      </c>
      <c r="D6" s="10" t="s">
        <v>6</v>
      </c>
      <c r="E6" s="10" t="s">
        <v>7</v>
      </c>
      <c r="F6" s="10" t="s">
        <v>8</v>
      </c>
      <c r="G6" s="10" t="s">
        <v>8</v>
      </c>
      <c r="H6" s="10" t="s">
        <v>8</v>
      </c>
      <c r="I6" s="10" t="s">
        <v>8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7</v>
      </c>
      <c r="R6" s="29" t="s">
        <v>73</v>
      </c>
      <c r="S6" s="29" t="s">
        <v>73</v>
      </c>
      <c r="T6" s="29" t="s">
        <v>73</v>
      </c>
      <c r="U6" s="29" t="s">
        <v>73</v>
      </c>
      <c r="V6" s="29" t="s">
        <v>73</v>
      </c>
      <c r="W6" s="29" t="s">
        <v>73</v>
      </c>
      <c r="Y6" s="29" t="s">
        <v>2</v>
      </c>
      <c r="Z6" s="29" t="s">
        <v>2</v>
      </c>
      <c r="AA6" s="29" t="s">
        <v>2</v>
      </c>
      <c r="AB6" s="29" t="s">
        <v>2</v>
      </c>
      <c r="AC6" s="29" t="s">
        <v>2</v>
      </c>
      <c r="AD6" s="29" t="s">
        <v>2</v>
      </c>
      <c r="AF6" s="5"/>
    </row>
    <row r="7" spans="1:32" x14ac:dyDescent="0.35">
      <c r="A7" s="11"/>
      <c r="B7" s="12">
        <v>1611</v>
      </c>
      <c r="C7" s="13" t="s">
        <v>9</v>
      </c>
      <c r="D7" s="25">
        <v>20892805.449999999</v>
      </c>
      <c r="E7" s="25">
        <v>27968318.261050727</v>
      </c>
      <c r="F7" s="25">
        <v>32214343.342113495</v>
      </c>
      <c r="G7" s="25">
        <v>35304504.047540613</v>
      </c>
      <c r="H7" s="25">
        <v>38081297.398754828</v>
      </c>
      <c r="I7" s="25">
        <v>42732652.941690788</v>
      </c>
      <c r="J7" s="14"/>
      <c r="K7" s="25">
        <v>20892805.449999999</v>
      </c>
      <c r="L7" s="25">
        <v>25812686.686800003</v>
      </c>
      <c r="M7" s="25">
        <v>28894325.638599999</v>
      </c>
      <c r="N7" s="25">
        <v>30291304.948600002</v>
      </c>
      <c r="O7" s="25">
        <v>31374799.508600004</v>
      </c>
      <c r="P7" s="25">
        <v>31044188.932628278</v>
      </c>
      <c r="Q7" s="14"/>
      <c r="R7" s="25">
        <f>K7-D7</f>
        <v>0</v>
      </c>
      <c r="S7" s="25">
        <f t="shared" ref="S7:W21" si="0">L7-E7</f>
        <v>-2155631.5742507242</v>
      </c>
      <c r="T7" s="25">
        <f t="shared" si="0"/>
        <v>-3320017.7035134956</v>
      </c>
      <c r="U7" s="25">
        <f t="shared" si="0"/>
        <v>-5013199.0989406109</v>
      </c>
      <c r="V7" s="25">
        <f t="shared" si="0"/>
        <v>-6706497.8901548237</v>
      </c>
      <c r="W7" s="25">
        <f t="shared" si="0"/>
        <v>-11688464.00906251</v>
      </c>
      <c r="X7" s="14"/>
      <c r="Y7" s="17">
        <f>IFERROR(R7/K7,0)</f>
        <v>0</v>
      </c>
      <c r="Z7" s="17">
        <f t="shared" ref="Z7:AD21" si="1">IFERROR(S7/L7,0)</f>
        <v>-8.3510546593085294E-2</v>
      </c>
      <c r="AA7" s="17">
        <f t="shared" si="1"/>
        <v>-0.11490206572179958</v>
      </c>
      <c r="AB7" s="17">
        <f t="shared" si="1"/>
        <v>-0.16549960813663495</v>
      </c>
      <c r="AC7" s="17">
        <f t="shared" si="1"/>
        <v>-0.21375428672672589</v>
      </c>
      <c r="AD7" s="17">
        <f t="shared" si="1"/>
        <v>-0.37651052937568036</v>
      </c>
      <c r="AE7" s="14"/>
      <c r="AF7" s="27" t="s">
        <v>10</v>
      </c>
    </row>
    <row r="8" spans="1:32" x14ac:dyDescent="0.35">
      <c r="A8" s="11"/>
      <c r="B8" s="12">
        <v>1612</v>
      </c>
      <c r="C8" s="13" t="s">
        <v>11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14"/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14"/>
      <c r="R8" s="25">
        <f t="shared" ref="R8:W42" si="2">K8-D8</f>
        <v>0</v>
      </c>
      <c r="S8" s="25">
        <f t="shared" si="0"/>
        <v>0</v>
      </c>
      <c r="T8" s="25">
        <f t="shared" si="0"/>
        <v>0</v>
      </c>
      <c r="U8" s="25">
        <f t="shared" si="0"/>
        <v>0</v>
      </c>
      <c r="V8" s="25">
        <f t="shared" si="0"/>
        <v>0</v>
      </c>
      <c r="W8" s="25">
        <f t="shared" si="0"/>
        <v>0</v>
      </c>
      <c r="X8" s="14"/>
      <c r="Y8" s="15">
        <f t="shared" ref="Y8:AD42" si="3">IFERROR(R8/K8,0)</f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4"/>
      <c r="AF8" s="15" t="s">
        <v>12</v>
      </c>
    </row>
    <row r="9" spans="1:32" x14ac:dyDescent="0.35">
      <c r="A9" s="11"/>
      <c r="B9" s="12">
        <v>1805</v>
      </c>
      <c r="C9" s="16" t="s">
        <v>13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14"/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14"/>
      <c r="R9" s="25">
        <f t="shared" si="2"/>
        <v>0</v>
      </c>
      <c r="S9" s="25">
        <f t="shared" si="0"/>
        <v>0</v>
      </c>
      <c r="T9" s="25">
        <f t="shared" si="0"/>
        <v>0</v>
      </c>
      <c r="U9" s="25">
        <f t="shared" si="0"/>
        <v>0</v>
      </c>
      <c r="V9" s="25">
        <f t="shared" si="0"/>
        <v>0</v>
      </c>
      <c r="W9" s="25">
        <f t="shared" si="0"/>
        <v>0</v>
      </c>
      <c r="X9" s="14"/>
      <c r="Y9" s="15">
        <f t="shared" si="3"/>
        <v>0</v>
      </c>
      <c r="Z9" s="15">
        <f t="shared" si="1"/>
        <v>0</v>
      </c>
      <c r="AA9" s="15">
        <f t="shared" si="1"/>
        <v>0</v>
      </c>
      <c r="AB9" s="15">
        <f t="shared" si="1"/>
        <v>0</v>
      </c>
      <c r="AC9" s="15">
        <f t="shared" si="1"/>
        <v>0</v>
      </c>
      <c r="AD9" s="15">
        <f t="shared" si="1"/>
        <v>0</v>
      </c>
      <c r="AE9" s="14"/>
      <c r="AF9" s="15" t="s">
        <v>14</v>
      </c>
    </row>
    <row r="10" spans="1:32" x14ac:dyDescent="0.35">
      <c r="A10" s="11"/>
      <c r="B10" s="12">
        <v>1808</v>
      </c>
      <c r="C10" s="16" t="s">
        <v>15</v>
      </c>
      <c r="D10" s="25">
        <v>3308485.85</v>
      </c>
      <c r="E10" s="25">
        <v>3576986.0074480935</v>
      </c>
      <c r="F10" s="25">
        <v>3718968.4823316108</v>
      </c>
      <c r="G10" s="25">
        <v>3845140.0012909486</v>
      </c>
      <c r="H10" s="25">
        <v>4345336.9047731264</v>
      </c>
      <c r="I10" s="25">
        <v>6042530.7530717608</v>
      </c>
      <c r="J10" s="14"/>
      <c r="K10" s="25">
        <v>3308485.85</v>
      </c>
      <c r="L10" s="25">
        <v>3622305.08</v>
      </c>
      <c r="M10" s="25">
        <v>3962587.35</v>
      </c>
      <c r="N10" s="25">
        <v>4274618.5999999996</v>
      </c>
      <c r="O10" s="25">
        <v>4631087.3899999997</v>
      </c>
      <c r="P10" s="25">
        <v>9602015.699325949</v>
      </c>
      <c r="Q10" s="14"/>
      <c r="R10" s="25">
        <f t="shared" si="2"/>
        <v>0</v>
      </c>
      <c r="S10" s="25">
        <f t="shared" si="0"/>
        <v>45319.072551906575</v>
      </c>
      <c r="T10" s="25">
        <f t="shared" si="0"/>
        <v>243618.86766838934</v>
      </c>
      <c r="U10" s="25">
        <f t="shared" si="0"/>
        <v>429478.59870905103</v>
      </c>
      <c r="V10" s="25">
        <f t="shared" si="0"/>
        <v>285750.48522687331</v>
      </c>
      <c r="W10" s="25">
        <f t="shared" si="0"/>
        <v>3559484.9462541882</v>
      </c>
      <c r="X10" s="14"/>
      <c r="Y10" s="15">
        <f t="shared" si="3"/>
        <v>0</v>
      </c>
      <c r="Z10" s="15">
        <f t="shared" si="1"/>
        <v>1.2511114207946995E-2</v>
      </c>
      <c r="AA10" s="15">
        <f t="shared" si="1"/>
        <v>6.1479746981070171E-2</v>
      </c>
      <c r="AB10" s="15">
        <f t="shared" si="1"/>
        <v>0.10047179383654277</v>
      </c>
      <c r="AC10" s="15">
        <f t="shared" si="1"/>
        <v>6.1702676102355594E-2</v>
      </c>
      <c r="AD10" s="15">
        <f t="shared" si="1"/>
        <v>0.37070184612425289</v>
      </c>
      <c r="AE10" s="14"/>
      <c r="AF10" s="15" t="s">
        <v>16</v>
      </c>
    </row>
    <row r="11" spans="1:32" x14ac:dyDescent="0.35">
      <c r="A11" s="11"/>
      <c r="B11" s="12">
        <v>1815</v>
      </c>
      <c r="C11" s="16" t="s">
        <v>17</v>
      </c>
      <c r="D11" s="25">
        <v>1298264.8500000001</v>
      </c>
      <c r="E11" s="25">
        <v>1339480.3337612497</v>
      </c>
      <c r="F11" s="25">
        <v>1386944.9003071615</v>
      </c>
      <c r="G11" s="25">
        <v>1428135.1778787256</v>
      </c>
      <c r="H11" s="25">
        <v>1495956.2012813212</v>
      </c>
      <c r="I11" s="25">
        <v>1625669.5609915864</v>
      </c>
      <c r="J11" s="14"/>
      <c r="K11" s="25">
        <v>1298264.8500000001</v>
      </c>
      <c r="L11" s="25">
        <v>1368960.55</v>
      </c>
      <c r="M11" s="25">
        <v>1368960.55</v>
      </c>
      <c r="N11" s="25">
        <v>1368960.55</v>
      </c>
      <c r="O11" s="25">
        <v>1296414.49</v>
      </c>
      <c r="P11" s="25">
        <v>1005787.2518108473</v>
      </c>
      <c r="Q11" s="14"/>
      <c r="R11" s="25">
        <f t="shared" si="2"/>
        <v>0</v>
      </c>
      <c r="S11" s="25">
        <f t="shared" si="0"/>
        <v>29480.216238750378</v>
      </c>
      <c r="T11" s="25">
        <f t="shared" si="0"/>
        <v>-17984.350307161454</v>
      </c>
      <c r="U11" s="25">
        <f t="shared" si="0"/>
        <v>-59174.627878725529</v>
      </c>
      <c r="V11" s="25">
        <f t="shared" si="0"/>
        <v>-199541.71128132124</v>
      </c>
      <c r="W11" s="25">
        <f t="shared" si="0"/>
        <v>-619882.3091807391</v>
      </c>
      <c r="X11" s="14"/>
      <c r="Y11" s="15">
        <f t="shared" si="3"/>
        <v>0</v>
      </c>
      <c r="Z11" s="15">
        <f t="shared" si="1"/>
        <v>2.1534744911933641E-2</v>
      </c>
      <c r="AA11" s="15">
        <f t="shared" si="1"/>
        <v>-1.313723051198331E-2</v>
      </c>
      <c r="AB11" s="15">
        <f t="shared" si="1"/>
        <v>-4.3225955546144501E-2</v>
      </c>
      <c r="AC11" s="15">
        <f t="shared" si="1"/>
        <v>-0.15391814332568995</v>
      </c>
      <c r="AD11" s="15">
        <f t="shared" si="1"/>
        <v>-0.61631553597909072</v>
      </c>
      <c r="AE11" s="14"/>
      <c r="AF11" s="27" t="s">
        <v>18</v>
      </c>
    </row>
    <row r="12" spans="1:32" x14ac:dyDescent="0.35">
      <c r="A12" s="11"/>
      <c r="B12" s="12">
        <v>1820</v>
      </c>
      <c r="C12" s="13" t="s">
        <v>19</v>
      </c>
      <c r="D12" s="25">
        <v>8622712.5299999993</v>
      </c>
      <c r="E12" s="25">
        <v>9828871.3775951304</v>
      </c>
      <c r="F12" s="25">
        <v>10848079.248026036</v>
      </c>
      <c r="G12" s="25">
        <v>11752103.862024233</v>
      </c>
      <c r="H12" s="25">
        <v>12420056.864379637</v>
      </c>
      <c r="I12" s="25">
        <v>13345858.457412399</v>
      </c>
      <c r="J12" s="14"/>
      <c r="K12" s="25">
        <v>8622712.5299999993</v>
      </c>
      <c r="L12" s="25">
        <v>9791810.3300000001</v>
      </c>
      <c r="M12" s="25">
        <v>10458680.440000001</v>
      </c>
      <c r="N12" s="25">
        <v>10796034.460000001</v>
      </c>
      <c r="O12" s="25">
        <v>11418002.139999999</v>
      </c>
      <c r="P12" s="25">
        <v>8342261.430059569</v>
      </c>
      <c r="Q12" s="14"/>
      <c r="R12" s="25">
        <f t="shared" si="2"/>
        <v>0</v>
      </c>
      <c r="S12" s="25">
        <f t="shared" si="0"/>
        <v>-37061.04759513028</v>
      </c>
      <c r="T12" s="25">
        <f t="shared" si="0"/>
        <v>-389398.80802603438</v>
      </c>
      <c r="U12" s="25">
        <f t="shared" si="0"/>
        <v>-956069.40202423185</v>
      </c>
      <c r="V12" s="25">
        <f t="shared" si="0"/>
        <v>-1002054.7243796382</v>
      </c>
      <c r="W12" s="25">
        <f t="shared" si="0"/>
        <v>-5003597.0273528304</v>
      </c>
      <c r="X12" s="14"/>
      <c r="Y12" s="15">
        <f t="shared" si="3"/>
        <v>0</v>
      </c>
      <c r="Z12" s="15">
        <f t="shared" si="1"/>
        <v>-3.7849025201788481E-3</v>
      </c>
      <c r="AA12" s="15">
        <f t="shared" si="1"/>
        <v>-3.7232116447190572E-2</v>
      </c>
      <c r="AB12" s="15">
        <f t="shared" si="1"/>
        <v>-8.8557461127651102E-2</v>
      </c>
      <c r="AC12" s="15">
        <f t="shared" si="1"/>
        <v>-8.77609508294976E-2</v>
      </c>
      <c r="AD12" s="15">
        <f t="shared" si="1"/>
        <v>-0.59978904632782548</v>
      </c>
      <c r="AE12" s="14"/>
      <c r="AF12" s="15" t="s">
        <v>20</v>
      </c>
    </row>
    <row r="13" spans="1:32" x14ac:dyDescent="0.35">
      <c r="A13" s="11"/>
      <c r="B13" s="12">
        <v>1830</v>
      </c>
      <c r="C13" s="16" t="s">
        <v>21</v>
      </c>
      <c r="D13" s="25">
        <v>10921668.650000002</v>
      </c>
      <c r="E13" s="25">
        <v>11163182.737986078</v>
      </c>
      <c r="F13" s="25">
        <v>11878968.318297256</v>
      </c>
      <c r="G13" s="25">
        <v>12693642.786984434</v>
      </c>
      <c r="H13" s="25">
        <v>13404640.949927699</v>
      </c>
      <c r="I13" s="25">
        <v>14182020.780948622</v>
      </c>
      <c r="J13" s="14"/>
      <c r="K13" s="25">
        <v>10921668.650000002</v>
      </c>
      <c r="L13" s="25">
        <v>11214773.82</v>
      </c>
      <c r="M13" s="25">
        <v>12078513.92</v>
      </c>
      <c r="N13" s="25">
        <v>12948643.25</v>
      </c>
      <c r="O13" s="25">
        <v>13739477.6</v>
      </c>
      <c r="P13" s="25">
        <v>11675538.471616011</v>
      </c>
      <c r="Q13" s="14"/>
      <c r="R13" s="25">
        <f t="shared" si="2"/>
        <v>0</v>
      </c>
      <c r="S13" s="25">
        <f t="shared" si="0"/>
        <v>51591.082013921812</v>
      </c>
      <c r="T13" s="25">
        <f t="shared" si="0"/>
        <v>199545.60170274414</v>
      </c>
      <c r="U13" s="25">
        <f t="shared" si="0"/>
        <v>255000.46301556565</v>
      </c>
      <c r="V13" s="25">
        <f t="shared" si="0"/>
        <v>334836.65007230081</v>
      </c>
      <c r="W13" s="25">
        <f t="shared" si="0"/>
        <v>-2506482.309332611</v>
      </c>
      <c r="X13" s="14"/>
      <c r="Y13" s="17">
        <f t="shared" si="3"/>
        <v>0</v>
      </c>
      <c r="Z13" s="17">
        <f t="shared" si="1"/>
        <v>4.6002784221930758E-3</v>
      </c>
      <c r="AA13" s="17">
        <f t="shared" si="1"/>
        <v>1.6520708012955965E-2</v>
      </c>
      <c r="AB13" s="17">
        <f t="shared" si="1"/>
        <v>1.9693218671042286E-2</v>
      </c>
      <c r="AC13" s="17">
        <f t="shared" si="1"/>
        <v>2.4370406198871843E-2</v>
      </c>
      <c r="AD13" s="17">
        <f t="shared" si="1"/>
        <v>-0.21467809090142023</v>
      </c>
      <c r="AE13" s="14"/>
      <c r="AF13" s="15" t="s">
        <v>20</v>
      </c>
    </row>
    <row r="14" spans="1:32" x14ac:dyDescent="0.35">
      <c r="A14" s="11"/>
      <c r="B14" s="12">
        <v>1835</v>
      </c>
      <c r="C14" s="16" t="s">
        <v>22</v>
      </c>
      <c r="D14" s="25">
        <v>10827431.619999999</v>
      </c>
      <c r="E14" s="25">
        <v>11552701.373272875</v>
      </c>
      <c r="F14" s="25">
        <v>12471128.645187667</v>
      </c>
      <c r="G14" s="25">
        <v>13675683.735532453</v>
      </c>
      <c r="H14" s="25">
        <v>14722427.645931805</v>
      </c>
      <c r="I14" s="25">
        <v>15630416.50982471</v>
      </c>
      <c r="J14" s="14"/>
      <c r="K14" s="25">
        <v>10827431.619999999</v>
      </c>
      <c r="L14" s="25">
        <v>11372594.34</v>
      </c>
      <c r="M14" s="25">
        <v>12096910.609999999</v>
      </c>
      <c r="N14" s="25">
        <v>13118166.27</v>
      </c>
      <c r="O14" s="25">
        <v>14236163.800000001</v>
      </c>
      <c r="P14" s="25">
        <v>13771102.823625553</v>
      </c>
      <c r="Q14" s="14"/>
      <c r="R14" s="25">
        <f t="shared" si="2"/>
        <v>0</v>
      </c>
      <c r="S14" s="25">
        <f t="shared" si="0"/>
        <v>-180107.03327287547</v>
      </c>
      <c r="T14" s="25">
        <f t="shared" si="0"/>
        <v>-374218.03518766724</v>
      </c>
      <c r="U14" s="25">
        <f t="shared" si="0"/>
        <v>-557517.46553245373</v>
      </c>
      <c r="V14" s="25">
        <f t="shared" si="0"/>
        <v>-486263.84593180381</v>
      </c>
      <c r="W14" s="25">
        <f t="shared" si="0"/>
        <v>-1859313.6861991566</v>
      </c>
      <c r="X14" s="14"/>
      <c r="Y14" s="17">
        <f t="shared" si="3"/>
        <v>0</v>
      </c>
      <c r="Z14" s="17">
        <f t="shared" si="1"/>
        <v>-1.5836934642027817E-2</v>
      </c>
      <c r="AA14" s="17">
        <f t="shared" si="1"/>
        <v>-3.093500871853324E-2</v>
      </c>
      <c r="AB14" s="17">
        <f t="shared" si="1"/>
        <v>-4.2499649269383266E-2</v>
      </c>
      <c r="AC14" s="17">
        <f t="shared" si="1"/>
        <v>-3.4156943735910356E-2</v>
      </c>
      <c r="AD14" s="17">
        <f t="shared" si="1"/>
        <v>-0.13501559824310791</v>
      </c>
      <c r="AE14" s="14"/>
      <c r="AF14" s="17" t="s">
        <v>20</v>
      </c>
    </row>
    <row r="15" spans="1:32" x14ac:dyDescent="0.35">
      <c r="A15" s="11"/>
      <c r="B15" s="12">
        <v>1840</v>
      </c>
      <c r="C15" s="16" t="s">
        <v>23</v>
      </c>
      <c r="D15" s="25">
        <v>44888220.019999996</v>
      </c>
      <c r="E15" s="25">
        <v>47764130.181967974</v>
      </c>
      <c r="F15" s="25">
        <v>51733505.202169441</v>
      </c>
      <c r="G15" s="25">
        <v>56135236.02675651</v>
      </c>
      <c r="H15" s="25">
        <v>59369162.267953634</v>
      </c>
      <c r="I15" s="25">
        <v>62969121.125094965</v>
      </c>
      <c r="J15" s="14"/>
      <c r="K15" s="25">
        <v>44888220.019999996</v>
      </c>
      <c r="L15" s="25">
        <v>47126281.619999997</v>
      </c>
      <c r="M15" s="25">
        <v>50930674.740000002</v>
      </c>
      <c r="N15" s="25">
        <v>54133292.120000005</v>
      </c>
      <c r="O15" s="25">
        <v>56887064.969999999</v>
      </c>
      <c r="P15" s="25">
        <v>32493249.428093739</v>
      </c>
      <c r="Q15" s="14"/>
      <c r="R15" s="25">
        <f t="shared" si="2"/>
        <v>0</v>
      </c>
      <c r="S15" s="25">
        <f t="shared" si="0"/>
        <v>-637848.56196797639</v>
      </c>
      <c r="T15" s="25">
        <f t="shared" si="0"/>
        <v>-802830.4621694386</v>
      </c>
      <c r="U15" s="25">
        <f t="shared" si="0"/>
        <v>-2001943.9067565054</v>
      </c>
      <c r="V15" s="25">
        <f t="shared" si="0"/>
        <v>-2482097.2979536355</v>
      </c>
      <c r="W15" s="25">
        <f t="shared" si="0"/>
        <v>-30475871.697001226</v>
      </c>
      <c r="X15" s="14"/>
      <c r="Y15" s="17">
        <f t="shared" si="3"/>
        <v>0</v>
      </c>
      <c r="Z15" s="17">
        <f t="shared" si="1"/>
        <v>-1.3534879902285328E-2</v>
      </c>
      <c r="AA15" s="17">
        <f t="shared" si="1"/>
        <v>-1.5763200983844625E-2</v>
      </c>
      <c r="AB15" s="17">
        <f t="shared" si="1"/>
        <v>-3.6981750570770668E-2</v>
      </c>
      <c r="AC15" s="17">
        <f t="shared" si="1"/>
        <v>-4.3632015454877063E-2</v>
      </c>
      <c r="AD15" s="17">
        <f t="shared" si="1"/>
        <v>-0.93791394315434995</v>
      </c>
      <c r="AE15" s="14"/>
      <c r="AF15" s="17" t="s">
        <v>20</v>
      </c>
    </row>
    <row r="16" spans="1:32" x14ac:dyDescent="0.35">
      <c r="A16" s="11"/>
      <c r="B16" s="12">
        <v>1845</v>
      </c>
      <c r="C16" s="16" t="s">
        <v>24</v>
      </c>
      <c r="D16" s="25">
        <v>25369255.870000001</v>
      </c>
      <c r="E16" s="25">
        <v>26963221.090599354</v>
      </c>
      <c r="F16" s="25">
        <v>29853665.629438031</v>
      </c>
      <c r="G16" s="25">
        <v>32289772.708278295</v>
      </c>
      <c r="H16" s="25">
        <v>34591433.257023439</v>
      </c>
      <c r="I16" s="25">
        <v>36611443.067757472</v>
      </c>
      <c r="J16" s="14"/>
      <c r="K16" s="25">
        <v>25369255.870000001</v>
      </c>
      <c r="L16" s="25">
        <v>26973556.969999999</v>
      </c>
      <c r="M16" s="25">
        <v>30545464.039999999</v>
      </c>
      <c r="N16" s="25">
        <v>35026388.5</v>
      </c>
      <c r="O16" s="25">
        <v>38902594.090000004</v>
      </c>
      <c r="P16" s="25">
        <v>29902648.494028799</v>
      </c>
      <c r="Q16" s="14"/>
      <c r="R16" s="25">
        <f t="shared" si="2"/>
        <v>0</v>
      </c>
      <c r="S16" s="25">
        <f t="shared" si="0"/>
        <v>10335.879400644451</v>
      </c>
      <c r="T16" s="25">
        <f t="shared" si="0"/>
        <v>691798.41056196764</v>
      </c>
      <c r="U16" s="25">
        <f t="shared" si="0"/>
        <v>2736615.7917217053</v>
      </c>
      <c r="V16" s="25">
        <f t="shared" si="0"/>
        <v>4311160.8329765648</v>
      </c>
      <c r="W16" s="25">
        <f t="shared" si="0"/>
        <v>-6708794.5737286732</v>
      </c>
      <c r="X16" s="14"/>
      <c r="Y16" s="17">
        <f t="shared" si="3"/>
        <v>0</v>
      </c>
      <c r="Z16" s="17">
        <f t="shared" si="1"/>
        <v>3.8318562924941714E-4</v>
      </c>
      <c r="AA16" s="17">
        <f t="shared" si="1"/>
        <v>2.264815521073903E-2</v>
      </c>
      <c r="AB16" s="17">
        <f t="shared" si="1"/>
        <v>7.8130115861693966E-2</v>
      </c>
      <c r="AC16" s="17">
        <f t="shared" si="1"/>
        <v>0.11081936651840804</v>
      </c>
      <c r="AD16" s="17">
        <f t="shared" si="1"/>
        <v>-0.22435452749505916</v>
      </c>
      <c r="AE16" s="14"/>
      <c r="AF16" s="17" t="s">
        <v>25</v>
      </c>
    </row>
    <row r="17" spans="1:32" x14ac:dyDescent="0.35">
      <c r="A17" s="11"/>
      <c r="B17" s="12">
        <v>1850</v>
      </c>
      <c r="C17" s="16" t="s">
        <v>26</v>
      </c>
      <c r="D17" s="25">
        <v>23997546.489999998</v>
      </c>
      <c r="E17" s="25">
        <v>25545270.09350786</v>
      </c>
      <c r="F17" s="25">
        <v>27973145.062866975</v>
      </c>
      <c r="G17" s="25">
        <v>29947541.53319966</v>
      </c>
      <c r="H17" s="25">
        <v>31594978.339777663</v>
      </c>
      <c r="I17" s="25">
        <v>33497603.764086604</v>
      </c>
      <c r="J17" s="14"/>
      <c r="K17" s="25">
        <v>23997546.489999998</v>
      </c>
      <c r="L17" s="25">
        <v>25647174.870000001</v>
      </c>
      <c r="M17" s="25">
        <v>28107060.27</v>
      </c>
      <c r="N17" s="25">
        <v>30445698.239999998</v>
      </c>
      <c r="O17" s="25">
        <v>33281634.360000003</v>
      </c>
      <c r="P17" s="25">
        <v>28390891.24896881</v>
      </c>
      <c r="Q17" s="14"/>
      <c r="R17" s="25">
        <f t="shared" si="2"/>
        <v>0</v>
      </c>
      <c r="S17" s="25">
        <f t="shared" si="0"/>
        <v>101904.77649214119</v>
      </c>
      <c r="T17" s="25">
        <f t="shared" si="0"/>
        <v>133915.20713302493</v>
      </c>
      <c r="U17" s="25">
        <f t="shared" si="0"/>
        <v>498156.70680033788</v>
      </c>
      <c r="V17" s="25">
        <f t="shared" si="0"/>
        <v>1686656.0202223398</v>
      </c>
      <c r="W17" s="25">
        <f t="shared" si="0"/>
        <v>-5106712.5151177943</v>
      </c>
      <c r="X17" s="14"/>
      <c r="Y17" s="17">
        <f t="shared" si="3"/>
        <v>0</v>
      </c>
      <c r="Z17" s="17">
        <f t="shared" si="1"/>
        <v>3.9733333986559736E-3</v>
      </c>
      <c r="AA17" s="17">
        <f t="shared" si="1"/>
        <v>4.7644686369409817E-3</v>
      </c>
      <c r="AB17" s="17">
        <f t="shared" si="1"/>
        <v>1.636213769424583E-2</v>
      </c>
      <c r="AC17" s="17">
        <f t="shared" si="1"/>
        <v>5.0678281059702728E-2</v>
      </c>
      <c r="AD17" s="17">
        <f t="shared" si="1"/>
        <v>-0.1798715112651941</v>
      </c>
      <c r="AE17" s="14"/>
      <c r="AF17" s="17" t="s">
        <v>20</v>
      </c>
    </row>
    <row r="18" spans="1:32" x14ac:dyDescent="0.35">
      <c r="A18" s="11"/>
      <c r="B18" s="12">
        <v>1855</v>
      </c>
      <c r="C18" s="16" t="s">
        <v>27</v>
      </c>
      <c r="D18" s="25">
        <v>2947558.48</v>
      </c>
      <c r="E18" s="25">
        <v>3062481.8019276075</v>
      </c>
      <c r="F18" s="25">
        <v>3356442.8325535166</v>
      </c>
      <c r="G18" s="25">
        <v>3704054.0874163676</v>
      </c>
      <c r="H18" s="25">
        <v>4003467.7752567162</v>
      </c>
      <c r="I18" s="25">
        <v>4315523.8673948562</v>
      </c>
      <c r="J18" s="14"/>
      <c r="K18" s="25">
        <v>2947558.48</v>
      </c>
      <c r="L18" s="25">
        <v>2963537.48</v>
      </c>
      <c r="M18" s="25">
        <v>3001350.87</v>
      </c>
      <c r="N18" s="25">
        <v>3126333.11</v>
      </c>
      <c r="O18" s="25">
        <v>3268947.72</v>
      </c>
      <c r="P18" s="25">
        <v>2520515.4253809843</v>
      </c>
      <c r="Q18" s="14"/>
      <c r="R18" s="25">
        <f t="shared" si="2"/>
        <v>0</v>
      </c>
      <c r="S18" s="25">
        <f t="shared" si="0"/>
        <v>-98944.321927607525</v>
      </c>
      <c r="T18" s="25">
        <f t="shared" si="0"/>
        <v>-355091.9625535165</v>
      </c>
      <c r="U18" s="25">
        <f t="shared" si="0"/>
        <v>-577720.97741636774</v>
      </c>
      <c r="V18" s="25">
        <f t="shared" si="0"/>
        <v>-734520.05525671598</v>
      </c>
      <c r="W18" s="25">
        <f t="shared" si="0"/>
        <v>-1795008.4420138719</v>
      </c>
      <c r="X18" s="14"/>
      <c r="Y18" s="17">
        <f t="shared" si="3"/>
        <v>0</v>
      </c>
      <c r="Z18" s="17">
        <f t="shared" si="1"/>
        <v>-3.3387234882417453E-2</v>
      </c>
      <c r="AA18" s="17">
        <f t="shared" si="1"/>
        <v>-0.11831071338670793</v>
      </c>
      <c r="AB18" s="17">
        <f t="shared" si="1"/>
        <v>-0.18479188144361486</v>
      </c>
      <c r="AC18" s="17">
        <f t="shared" si="1"/>
        <v>-0.22469617692653585</v>
      </c>
      <c r="AD18" s="17">
        <f t="shared" si="1"/>
        <v>-0.71215927660611333</v>
      </c>
      <c r="AE18" s="14"/>
      <c r="AF18" s="17" t="s">
        <v>28</v>
      </c>
    </row>
    <row r="19" spans="1:32" x14ac:dyDescent="0.35">
      <c r="A19" s="11"/>
      <c r="B19" s="12">
        <v>1860</v>
      </c>
      <c r="C19" s="16" t="s">
        <v>29</v>
      </c>
      <c r="D19" s="25">
        <f>+'[2]Dx 2018-2023 CIRU vs DRO'!D19+'[2]Dx 2018-2023 CIRU vs DRO'!D20</f>
        <v>16018913.490000002</v>
      </c>
      <c r="E19" s="25">
        <f>+'[2]Dx 2018-2023 CIRU vs DRO'!E19+'[2]Dx 2018-2023 CIRU vs DRO'!E20</f>
        <v>16785423.491982281</v>
      </c>
      <c r="F19" s="25">
        <f>+'[2]Dx 2018-2023 CIRU vs DRO'!F19+'[2]Dx 2018-2023 CIRU vs DRO'!F20</f>
        <v>17459285.484666459</v>
      </c>
      <c r="G19" s="25">
        <f>+'[2]Dx 2018-2023 CIRU vs DRO'!G19+'[2]Dx 2018-2023 CIRU vs DRO'!G20</f>
        <v>17667748.654476002</v>
      </c>
      <c r="H19" s="25">
        <f>+'[2]Dx 2018-2023 CIRU vs DRO'!H19+'[2]Dx 2018-2023 CIRU vs DRO'!H20</f>
        <v>16011879.271275317</v>
      </c>
      <c r="I19" s="25">
        <f>+'[2]Dx 2018-2023 CIRU vs DRO'!I19+'[2]Dx 2018-2023 CIRU vs DRO'!I20</f>
        <v>15057473.327106506</v>
      </c>
      <c r="J19" s="14"/>
      <c r="K19" s="25">
        <f>+'[2]Dx 2018-2023 CIRU vs DRO'!K19+'[2]Dx 2018-2023 CIRU vs DRO'!K20</f>
        <v>16018913.490000002</v>
      </c>
      <c r="L19" s="25">
        <f>+'[2]Dx 2018-2023 CIRU vs DRO'!L19+'[2]Dx 2018-2023 CIRU vs DRO'!L20</f>
        <v>16955721.210000001</v>
      </c>
      <c r="M19" s="25">
        <f>+'[2]Dx 2018-2023 CIRU vs DRO'!M19+'[2]Dx 2018-2023 CIRU vs DRO'!M20</f>
        <v>17828432.219999999</v>
      </c>
      <c r="N19" s="25">
        <f>+'[2]Dx 2018-2023 CIRU vs DRO'!N19+'[2]Dx 2018-2023 CIRU vs DRO'!N20</f>
        <v>18173380.869999997</v>
      </c>
      <c r="O19" s="25">
        <f>+'[2]Dx 2018-2023 CIRU vs DRO'!O19+'[2]Dx 2018-2023 CIRU vs DRO'!O20</f>
        <v>16998266.07</v>
      </c>
      <c r="P19" s="25">
        <f>+'[2]Dx 2018-2023 CIRU vs DRO'!P19+'[2]Dx 2018-2023 CIRU vs DRO'!P20</f>
        <v>20195923.42647548</v>
      </c>
      <c r="Q19" s="14"/>
      <c r="R19" s="25">
        <f t="shared" si="2"/>
        <v>0</v>
      </c>
      <c r="S19" s="25">
        <f t="shared" si="0"/>
        <v>170297.71801771969</v>
      </c>
      <c r="T19" s="25">
        <f t="shared" si="0"/>
        <v>369146.73533353955</v>
      </c>
      <c r="U19" s="25">
        <f t="shared" si="0"/>
        <v>505632.21552399546</v>
      </c>
      <c r="V19" s="25">
        <f t="shared" si="0"/>
        <v>986386.798724683</v>
      </c>
      <c r="W19" s="25">
        <f t="shared" si="0"/>
        <v>5138450.0993689746</v>
      </c>
      <c r="X19" s="14"/>
      <c r="Y19" s="17">
        <f t="shared" si="3"/>
        <v>0</v>
      </c>
      <c r="Z19" s="17">
        <f t="shared" si="1"/>
        <v>1.0043672923643198E-2</v>
      </c>
      <c r="AA19" s="17">
        <f t="shared" si="1"/>
        <v>2.070550740403463E-2</v>
      </c>
      <c r="AB19" s="17">
        <f t="shared" si="1"/>
        <v>2.7822683029698453E-2</v>
      </c>
      <c r="AC19" s="17">
        <f t="shared" si="1"/>
        <v>5.8028671551714511E-2</v>
      </c>
      <c r="AD19" s="17">
        <f t="shared" si="1"/>
        <v>0.254430064467011</v>
      </c>
      <c r="AE19" s="14"/>
      <c r="AF19" s="17" t="s">
        <v>30</v>
      </c>
    </row>
    <row r="20" spans="1:32" x14ac:dyDescent="0.35">
      <c r="A20" s="11"/>
      <c r="B20" s="12">
        <v>1905</v>
      </c>
      <c r="C20" s="16" t="s">
        <v>13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14"/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14"/>
      <c r="R20" s="25">
        <f t="shared" si="2"/>
        <v>0</v>
      </c>
      <c r="S20" s="25">
        <f t="shared" si="0"/>
        <v>0</v>
      </c>
      <c r="T20" s="25">
        <f t="shared" si="0"/>
        <v>0</v>
      </c>
      <c r="U20" s="25">
        <f t="shared" si="0"/>
        <v>0</v>
      </c>
      <c r="V20" s="25">
        <f t="shared" si="0"/>
        <v>0</v>
      </c>
      <c r="W20" s="25">
        <f t="shared" si="0"/>
        <v>0</v>
      </c>
      <c r="X20" s="14"/>
      <c r="Y20" s="17">
        <f t="shared" si="3"/>
        <v>0</v>
      </c>
      <c r="Z20" s="17">
        <f t="shared" si="1"/>
        <v>0</v>
      </c>
      <c r="AA20" s="17">
        <f t="shared" si="1"/>
        <v>0</v>
      </c>
      <c r="AB20" s="17">
        <f t="shared" si="1"/>
        <v>0</v>
      </c>
      <c r="AC20" s="17">
        <f t="shared" si="1"/>
        <v>0</v>
      </c>
      <c r="AD20" s="17">
        <f t="shared" si="1"/>
        <v>0</v>
      </c>
      <c r="AE20" s="14"/>
      <c r="AF20" s="17" t="s">
        <v>31</v>
      </c>
    </row>
    <row r="21" spans="1:32" x14ac:dyDescent="0.35">
      <c r="A21" s="11"/>
      <c r="B21" s="12">
        <v>1908</v>
      </c>
      <c r="C21" s="16" t="s">
        <v>32</v>
      </c>
      <c r="D21" s="25">
        <v>11318351.17</v>
      </c>
      <c r="E21" s="25">
        <v>11325101.195898581</v>
      </c>
      <c r="F21" s="25">
        <v>11356782.604291692</v>
      </c>
      <c r="G21" s="25">
        <v>11386786.463245504</v>
      </c>
      <c r="H21" s="25">
        <v>11520211.057828248</v>
      </c>
      <c r="I21" s="25">
        <v>12337160.619411837</v>
      </c>
      <c r="J21" s="14"/>
      <c r="K21" s="25">
        <v>11318351.17</v>
      </c>
      <c r="L21" s="25">
        <v>11325614.48</v>
      </c>
      <c r="M21" s="25">
        <v>11509197.450000001</v>
      </c>
      <c r="N21" s="25">
        <v>11713488.050000001</v>
      </c>
      <c r="O21" s="25">
        <v>12016239.65</v>
      </c>
      <c r="P21" s="25">
        <v>14117346.888050515</v>
      </c>
      <c r="Q21" s="14"/>
      <c r="R21" s="25">
        <f t="shared" si="2"/>
        <v>0</v>
      </c>
      <c r="S21" s="25">
        <f t="shared" si="0"/>
        <v>513.28410141915083</v>
      </c>
      <c r="T21" s="25">
        <f t="shared" si="0"/>
        <v>152414.84570830874</v>
      </c>
      <c r="U21" s="25">
        <f t="shared" si="0"/>
        <v>326701.58675449714</v>
      </c>
      <c r="V21" s="25">
        <f t="shared" si="0"/>
        <v>496028.59217175283</v>
      </c>
      <c r="W21" s="25">
        <f t="shared" si="0"/>
        <v>1780186.2686386779</v>
      </c>
      <c r="X21" s="14"/>
      <c r="Y21" s="17">
        <f t="shared" si="3"/>
        <v>0</v>
      </c>
      <c r="Z21" s="17">
        <f t="shared" si="1"/>
        <v>4.5320640423136742E-5</v>
      </c>
      <c r="AA21" s="17">
        <f t="shared" si="1"/>
        <v>1.3242873481878506E-2</v>
      </c>
      <c r="AB21" s="17">
        <f t="shared" si="1"/>
        <v>2.789105903894247E-2</v>
      </c>
      <c r="AC21" s="17">
        <f t="shared" si="1"/>
        <v>4.1279851818846906E-2</v>
      </c>
      <c r="AD21" s="17">
        <f t="shared" si="1"/>
        <v>0.1260992084954361</v>
      </c>
      <c r="AE21" s="14"/>
      <c r="AF21" s="17" t="s">
        <v>33</v>
      </c>
    </row>
    <row r="22" spans="1:32" x14ac:dyDescent="0.35">
      <c r="A22" s="11"/>
      <c r="B22" s="12">
        <v>1910</v>
      </c>
      <c r="C22" s="16" t="s">
        <v>34</v>
      </c>
      <c r="D22" s="25">
        <v>10481.25</v>
      </c>
      <c r="E22" s="25">
        <v>8734.380000000001</v>
      </c>
      <c r="F22" s="25">
        <v>0</v>
      </c>
      <c r="G22" s="25">
        <v>0</v>
      </c>
      <c r="H22" s="25">
        <v>0</v>
      </c>
      <c r="I22" s="25">
        <v>0</v>
      </c>
      <c r="J22" s="14"/>
      <c r="K22" s="25">
        <v>10481.25</v>
      </c>
      <c r="L22" s="25">
        <v>8734.3799999999992</v>
      </c>
      <c r="M22" s="25">
        <v>3221.8</v>
      </c>
      <c r="N22" s="25">
        <v>41079.42</v>
      </c>
      <c r="O22" s="25">
        <v>45915.34</v>
      </c>
      <c r="P22" s="25">
        <v>46635.710127028957</v>
      </c>
      <c r="Q22" s="14"/>
      <c r="R22" s="25">
        <f t="shared" si="2"/>
        <v>0</v>
      </c>
      <c r="S22" s="25">
        <f t="shared" si="2"/>
        <v>0</v>
      </c>
      <c r="T22" s="25">
        <f t="shared" si="2"/>
        <v>3221.8</v>
      </c>
      <c r="U22" s="25">
        <f t="shared" si="2"/>
        <v>41079.42</v>
      </c>
      <c r="V22" s="25">
        <f t="shared" si="2"/>
        <v>45915.34</v>
      </c>
      <c r="W22" s="25">
        <f t="shared" si="2"/>
        <v>46635.710127028957</v>
      </c>
      <c r="X22" s="14"/>
      <c r="Y22" s="17">
        <f t="shared" si="3"/>
        <v>0</v>
      </c>
      <c r="Z22" s="17">
        <f t="shared" si="3"/>
        <v>0</v>
      </c>
      <c r="AA22" s="17">
        <f t="shared" si="3"/>
        <v>1</v>
      </c>
      <c r="AB22" s="17">
        <f t="shared" si="3"/>
        <v>1</v>
      </c>
      <c r="AC22" s="17">
        <f t="shared" si="3"/>
        <v>1</v>
      </c>
      <c r="AD22" s="17">
        <f t="shared" si="3"/>
        <v>1</v>
      </c>
      <c r="AE22" s="14"/>
      <c r="AF22" s="17" t="s">
        <v>35</v>
      </c>
    </row>
    <row r="23" spans="1:32" x14ac:dyDescent="0.35">
      <c r="A23" s="11"/>
      <c r="B23" s="12">
        <v>1915</v>
      </c>
      <c r="C23" s="16" t="s">
        <v>36</v>
      </c>
      <c r="D23" s="25">
        <v>2051263.58</v>
      </c>
      <c r="E23" s="25">
        <v>2067790.2119963926</v>
      </c>
      <c r="F23" s="25">
        <v>1886427.7701047559</v>
      </c>
      <c r="G23" s="25">
        <v>1522208.6939990353</v>
      </c>
      <c r="H23" s="25">
        <v>1469875.4070319482</v>
      </c>
      <c r="I23" s="25">
        <v>1896695.3030360751</v>
      </c>
      <c r="J23" s="14"/>
      <c r="K23" s="25">
        <v>2051263.58</v>
      </c>
      <c r="L23" s="25">
        <v>2071875.25</v>
      </c>
      <c r="M23" s="25">
        <v>1915063.14</v>
      </c>
      <c r="N23" s="25">
        <v>1501196.47</v>
      </c>
      <c r="O23" s="25">
        <v>1309962.51</v>
      </c>
      <c r="P23" s="25">
        <v>610096.52747127553</v>
      </c>
      <c r="Q23" s="14"/>
      <c r="R23" s="25">
        <f t="shared" si="2"/>
        <v>0</v>
      </c>
      <c r="S23" s="25">
        <f t="shared" si="2"/>
        <v>4085.0380036074203</v>
      </c>
      <c r="T23" s="25">
        <f t="shared" si="2"/>
        <v>28635.369895244017</v>
      </c>
      <c r="U23" s="25">
        <f t="shared" si="2"/>
        <v>-21012.223999035312</v>
      </c>
      <c r="V23" s="25">
        <f t="shared" si="2"/>
        <v>-159912.8970319482</v>
      </c>
      <c r="W23" s="25">
        <f t="shared" si="2"/>
        <v>-1286598.7755647996</v>
      </c>
      <c r="X23" s="14"/>
      <c r="Y23" s="17">
        <f t="shared" si="3"/>
        <v>0</v>
      </c>
      <c r="Z23" s="17">
        <f t="shared" si="3"/>
        <v>1.9716621469402758E-3</v>
      </c>
      <c r="AA23" s="17">
        <f t="shared" si="3"/>
        <v>1.4952702758011424E-2</v>
      </c>
      <c r="AB23" s="17">
        <f t="shared" si="3"/>
        <v>-1.3996984684513223E-2</v>
      </c>
      <c r="AC23" s="17">
        <f t="shared" si="3"/>
        <v>-0.12207440732937326</v>
      </c>
      <c r="AD23" s="17">
        <f t="shared" si="3"/>
        <v>-2.1088446133228893</v>
      </c>
      <c r="AE23" s="14"/>
      <c r="AF23" s="17" t="s">
        <v>37</v>
      </c>
    </row>
    <row r="24" spans="1:32" x14ac:dyDescent="0.35">
      <c r="A24" s="11"/>
      <c r="B24" s="12">
        <v>1920</v>
      </c>
      <c r="C24" s="16" t="s">
        <v>38</v>
      </c>
      <c r="D24" s="25">
        <v>10714855.48</v>
      </c>
      <c r="E24" s="25">
        <v>10812375.959482854</v>
      </c>
      <c r="F24" s="25">
        <v>11182280.960644526</v>
      </c>
      <c r="G24" s="25">
        <v>11560551.393659059</v>
      </c>
      <c r="H24" s="25">
        <v>10934023.997838004</v>
      </c>
      <c r="I24" s="25">
        <v>12720768.736710459</v>
      </c>
      <c r="J24" s="14"/>
      <c r="K24" s="25">
        <v>10714855.48</v>
      </c>
      <c r="L24" s="25">
        <v>10922260.7686</v>
      </c>
      <c r="M24" s="25">
        <v>12140391.548599999</v>
      </c>
      <c r="N24" s="25">
        <v>13234989.8386</v>
      </c>
      <c r="O24" s="25">
        <v>12962035.3904</v>
      </c>
      <c r="P24" s="25">
        <v>14221792.988895733</v>
      </c>
      <c r="Q24" s="14"/>
      <c r="R24" s="25">
        <f t="shared" si="2"/>
        <v>0</v>
      </c>
      <c r="S24" s="25">
        <f t="shared" si="2"/>
        <v>109884.80911714584</v>
      </c>
      <c r="T24" s="25">
        <f t="shared" si="2"/>
        <v>958110.58795547299</v>
      </c>
      <c r="U24" s="25">
        <f t="shared" si="2"/>
        <v>1674438.4449409414</v>
      </c>
      <c r="V24" s="25">
        <f t="shared" si="2"/>
        <v>2028011.3925619964</v>
      </c>
      <c r="W24" s="25">
        <f t="shared" si="2"/>
        <v>1501024.2521852739</v>
      </c>
      <c r="X24" s="14"/>
      <c r="Y24" s="17">
        <f t="shared" si="3"/>
        <v>0</v>
      </c>
      <c r="Z24" s="17">
        <f t="shared" si="3"/>
        <v>1.0060628604752743E-2</v>
      </c>
      <c r="AA24" s="17">
        <f t="shared" si="3"/>
        <v>7.8919249360286076E-2</v>
      </c>
      <c r="AB24" s="17">
        <f t="shared" si="3"/>
        <v>0.12651603555126445</v>
      </c>
      <c r="AC24" s="17">
        <f t="shared" si="3"/>
        <v>0.15645778857107512</v>
      </c>
      <c r="AD24" s="17">
        <f t="shared" si="3"/>
        <v>0.10554395309770449</v>
      </c>
      <c r="AE24" s="14"/>
      <c r="AF24" s="17" t="s">
        <v>39</v>
      </c>
    </row>
    <row r="25" spans="1:32" x14ac:dyDescent="0.35">
      <c r="A25" s="11"/>
      <c r="B25" s="12">
        <v>1930</v>
      </c>
      <c r="C25" s="16" t="s">
        <v>40</v>
      </c>
      <c r="D25" s="25">
        <v>3636382.97</v>
      </c>
      <c r="E25" s="25">
        <v>3141469.0402287887</v>
      </c>
      <c r="F25" s="25">
        <v>3134088.9578149593</v>
      </c>
      <c r="G25" s="25">
        <v>3533932.0028014374</v>
      </c>
      <c r="H25" s="25">
        <v>4235034.6914127422</v>
      </c>
      <c r="I25" s="25">
        <v>5007342.1305360738</v>
      </c>
      <c r="J25" s="14"/>
      <c r="K25" s="25">
        <v>3636382.97</v>
      </c>
      <c r="L25" s="25">
        <v>2915169.32</v>
      </c>
      <c r="M25" s="25">
        <v>2858175.73</v>
      </c>
      <c r="N25" s="25">
        <v>3340351.89</v>
      </c>
      <c r="O25" s="25">
        <v>3617009.02</v>
      </c>
      <c r="P25" s="25">
        <v>2269318.9835363035</v>
      </c>
      <c r="Q25" s="14"/>
      <c r="R25" s="25">
        <f t="shared" si="2"/>
        <v>0</v>
      </c>
      <c r="S25" s="25">
        <f t="shared" si="2"/>
        <v>-226299.72022878891</v>
      </c>
      <c r="T25" s="25">
        <f t="shared" si="2"/>
        <v>-275913.22781495936</v>
      </c>
      <c r="U25" s="25">
        <f t="shared" si="2"/>
        <v>-193580.11280143727</v>
      </c>
      <c r="V25" s="25">
        <f t="shared" si="2"/>
        <v>-618025.67141274223</v>
      </c>
      <c r="W25" s="25">
        <f t="shared" si="2"/>
        <v>-2738023.1469997703</v>
      </c>
      <c r="X25" s="14"/>
      <c r="Y25" s="17">
        <f t="shared" si="3"/>
        <v>0</v>
      </c>
      <c r="Z25" s="17">
        <f t="shared" si="3"/>
        <v>-7.7628328027542812E-2</v>
      </c>
      <c r="AA25" s="17">
        <f t="shared" si="3"/>
        <v>-9.6534731898713366E-2</v>
      </c>
      <c r="AB25" s="17">
        <f t="shared" si="3"/>
        <v>-5.7952011996387977E-2</v>
      </c>
      <c r="AC25" s="17">
        <f t="shared" si="3"/>
        <v>-0.17086649991620487</v>
      </c>
      <c r="AD25" s="17">
        <f t="shared" si="3"/>
        <v>-1.2065395684184865</v>
      </c>
      <c r="AE25" s="14"/>
      <c r="AF25" s="17" t="s">
        <v>41</v>
      </c>
    </row>
    <row r="26" spans="1:32" x14ac:dyDescent="0.35">
      <c r="A26" s="11"/>
      <c r="B26" s="12">
        <v>1935</v>
      </c>
      <c r="C26" s="16" t="s">
        <v>42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14"/>
      <c r="K26" s="25">
        <v>0</v>
      </c>
      <c r="L26" s="25">
        <v>0</v>
      </c>
      <c r="M26" s="25">
        <v>0</v>
      </c>
      <c r="N26" s="25">
        <v>0</v>
      </c>
      <c r="O26" s="25">
        <v>77.88</v>
      </c>
      <c r="P26" s="25">
        <v>629.55349586153648</v>
      </c>
      <c r="Q26" s="14"/>
      <c r="R26" s="25">
        <f t="shared" si="2"/>
        <v>0</v>
      </c>
      <c r="S26" s="25">
        <f t="shared" si="2"/>
        <v>0</v>
      </c>
      <c r="T26" s="25">
        <f t="shared" si="2"/>
        <v>0</v>
      </c>
      <c r="U26" s="25">
        <f t="shared" si="2"/>
        <v>0</v>
      </c>
      <c r="V26" s="25">
        <f t="shared" si="2"/>
        <v>77.88</v>
      </c>
      <c r="W26" s="25">
        <f t="shared" si="2"/>
        <v>629.55349586153648</v>
      </c>
      <c r="X26" s="14"/>
      <c r="Y26" s="17">
        <f t="shared" si="3"/>
        <v>0</v>
      </c>
      <c r="Z26" s="17">
        <f t="shared" si="3"/>
        <v>0</v>
      </c>
      <c r="AA26" s="17">
        <f t="shared" si="3"/>
        <v>0</v>
      </c>
      <c r="AB26" s="17">
        <f t="shared" si="3"/>
        <v>0</v>
      </c>
      <c r="AC26" s="17">
        <f t="shared" si="3"/>
        <v>1</v>
      </c>
      <c r="AD26" s="17">
        <f t="shared" si="3"/>
        <v>1</v>
      </c>
      <c r="AE26" s="14"/>
      <c r="AF26" s="17" t="s">
        <v>43</v>
      </c>
    </row>
    <row r="27" spans="1:32" x14ac:dyDescent="0.35">
      <c r="A27" s="11"/>
      <c r="B27" s="12">
        <v>1940</v>
      </c>
      <c r="C27" s="16" t="s">
        <v>44</v>
      </c>
      <c r="D27" s="25">
        <v>2257857.23</v>
      </c>
      <c r="E27" s="25">
        <v>2443954.8278270615</v>
      </c>
      <c r="F27" s="25">
        <v>2796651.0373670342</v>
      </c>
      <c r="G27" s="25">
        <v>3021436.7072076914</v>
      </c>
      <c r="H27" s="25">
        <v>3318369.3658090774</v>
      </c>
      <c r="I27" s="25">
        <v>3434866.3894501575</v>
      </c>
      <c r="J27" s="14"/>
      <c r="K27" s="25">
        <v>2257857.23</v>
      </c>
      <c r="L27" s="25">
        <v>2461786.0699999998</v>
      </c>
      <c r="M27" s="25">
        <v>2623607.94</v>
      </c>
      <c r="N27" s="25">
        <v>2497314.1800000002</v>
      </c>
      <c r="O27" s="25">
        <v>2605707.46</v>
      </c>
      <c r="P27" s="25">
        <v>2744325.3073933581</v>
      </c>
      <c r="Q27" s="14"/>
      <c r="R27" s="25">
        <f t="shared" si="2"/>
        <v>0</v>
      </c>
      <c r="S27" s="25">
        <f t="shared" si="2"/>
        <v>17831.242172938306</v>
      </c>
      <c r="T27" s="25">
        <f t="shared" si="2"/>
        <v>-173043.09736703429</v>
      </c>
      <c r="U27" s="25">
        <f t="shared" si="2"/>
        <v>-524122.52720769122</v>
      </c>
      <c r="V27" s="25">
        <f t="shared" si="2"/>
        <v>-712661.90580907743</v>
      </c>
      <c r="W27" s="25">
        <f t="shared" si="2"/>
        <v>-690541.08205679944</v>
      </c>
      <c r="X27" s="14"/>
      <c r="Y27" s="17">
        <f t="shared" si="3"/>
        <v>0</v>
      </c>
      <c r="Z27" s="17">
        <f t="shared" si="3"/>
        <v>7.2432135311165796E-3</v>
      </c>
      <c r="AA27" s="17">
        <f t="shared" si="3"/>
        <v>-6.5956157064776338E-2</v>
      </c>
      <c r="AB27" s="17">
        <f t="shared" si="3"/>
        <v>-0.20987448491871022</v>
      </c>
      <c r="AC27" s="17">
        <f t="shared" si="3"/>
        <v>-0.27350035134376804</v>
      </c>
      <c r="AD27" s="17">
        <f t="shared" si="3"/>
        <v>-0.25162508256453603</v>
      </c>
      <c r="AE27" s="14"/>
      <c r="AF27" s="17" t="s">
        <v>45</v>
      </c>
    </row>
    <row r="28" spans="1:32" x14ac:dyDescent="0.35">
      <c r="A28" s="11"/>
      <c r="B28" s="12">
        <v>1945</v>
      </c>
      <c r="C28" s="16" t="s">
        <v>46</v>
      </c>
      <c r="D28" s="25">
        <v>59822.12</v>
      </c>
      <c r="E28" s="25">
        <v>61540.181138896813</v>
      </c>
      <c r="F28" s="25">
        <v>50386.086669618518</v>
      </c>
      <c r="G28" s="25">
        <v>40341.215775343415</v>
      </c>
      <c r="H28" s="25">
        <v>36838.787729440999</v>
      </c>
      <c r="I28" s="25">
        <v>21943.840367462995</v>
      </c>
      <c r="J28" s="14"/>
      <c r="K28" s="25">
        <v>59822.12</v>
      </c>
      <c r="L28" s="25">
        <v>59822.1</v>
      </c>
      <c r="M28" s="25">
        <v>44361.279999999999</v>
      </c>
      <c r="N28" s="25">
        <v>26524.6</v>
      </c>
      <c r="O28" s="25">
        <v>15167.19</v>
      </c>
      <c r="P28" s="25">
        <v>0</v>
      </c>
      <c r="Q28" s="14"/>
      <c r="R28" s="25">
        <f t="shared" si="2"/>
        <v>0</v>
      </c>
      <c r="S28" s="25">
        <f t="shared" si="2"/>
        <v>-1718.0811388968141</v>
      </c>
      <c r="T28" s="25">
        <f t="shared" si="2"/>
        <v>-6024.8066696185197</v>
      </c>
      <c r="U28" s="25">
        <f t="shared" si="2"/>
        <v>-13816.615775343416</v>
      </c>
      <c r="V28" s="25">
        <f t="shared" si="2"/>
        <v>-21671.597729440997</v>
      </c>
      <c r="W28" s="25">
        <f t="shared" si="2"/>
        <v>-21943.840367462995</v>
      </c>
      <c r="X28" s="14"/>
      <c r="Y28" s="17">
        <f t="shared" si="3"/>
        <v>0</v>
      </c>
      <c r="Z28" s="17">
        <f t="shared" si="3"/>
        <v>-2.871983997380256E-2</v>
      </c>
      <c r="AA28" s="17">
        <f t="shared" si="3"/>
        <v>-0.13581228200851103</v>
      </c>
      <c r="AB28" s="17">
        <f t="shared" si="3"/>
        <v>-0.52089817661127469</v>
      </c>
      <c r="AC28" s="17">
        <f t="shared" si="3"/>
        <v>-1.4288472505085645</v>
      </c>
      <c r="AD28" s="17">
        <f t="shared" si="3"/>
        <v>0</v>
      </c>
      <c r="AE28" s="14"/>
      <c r="AF28" s="17" t="s">
        <v>47</v>
      </c>
    </row>
    <row r="29" spans="1:32" x14ac:dyDescent="0.35">
      <c r="A29" s="11"/>
      <c r="B29" s="12">
        <v>1950</v>
      </c>
      <c r="C29" s="16" t="s">
        <v>48</v>
      </c>
      <c r="D29" s="25">
        <v>159090.62</v>
      </c>
      <c r="E29" s="25">
        <v>131053.15433587715</v>
      </c>
      <c r="F29" s="25">
        <v>127115.02536141445</v>
      </c>
      <c r="G29" s="25">
        <v>128807.48665800867</v>
      </c>
      <c r="H29" s="25">
        <v>148645.57926255179</v>
      </c>
      <c r="I29" s="25">
        <v>176152.16797711898</v>
      </c>
      <c r="J29" s="14"/>
      <c r="K29" s="25">
        <v>159090.62</v>
      </c>
      <c r="L29" s="25">
        <v>133781.03</v>
      </c>
      <c r="M29" s="25">
        <v>135130.72</v>
      </c>
      <c r="N29" s="25">
        <v>122716.98</v>
      </c>
      <c r="O29" s="25">
        <v>131129.39000000001</v>
      </c>
      <c r="P29" s="25">
        <v>68486.780532202712</v>
      </c>
      <c r="Q29" s="14"/>
      <c r="R29" s="25">
        <f t="shared" si="2"/>
        <v>0</v>
      </c>
      <c r="S29" s="25">
        <f t="shared" si="2"/>
        <v>2727.8756641228538</v>
      </c>
      <c r="T29" s="25">
        <f t="shared" si="2"/>
        <v>8015.6946385855554</v>
      </c>
      <c r="U29" s="25">
        <f t="shared" si="2"/>
        <v>-6090.5066580086714</v>
      </c>
      <c r="V29" s="25">
        <f t="shared" si="2"/>
        <v>-17516.189262551779</v>
      </c>
      <c r="W29" s="25">
        <f t="shared" si="2"/>
        <v>-107665.38744491627</v>
      </c>
      <c r="X29" s="14"/>
      <c r="Y29" s="17">
        <f t="shared" si="3"/>
        <v>0</v>
      </c>
      <c r="Z29" s="17">
        <f t="shared" si="3"/>
        <v>2.039060144867216E-2</v>
      </c>
      <c r="AA29" s="17">
        <f t="shared" si="3"/>
        <v>5.9318078365789478E-2</v>
      </c>
      <c r="AB29" s="17">
        <f t="shared" si="3"/>
        <v>-4.9630512892418571E-2</v>
      </c>
      <c r="AC29" s="17">
        <f t="shared" si="3"/>
        <v>-0.13357943068713868</v>
      </c>
      <c r="AD29" s="17">
        <f t="shared" si="3"/>
        <v>-1.5720608650057897</v>
      </c>
      <c r="AE29" s="14"/>
      <c r="AF29" s="17" t="s">
        <v>49</v>
      </c>
    </row>
    <row r="30" spans="1:32" x14ac:dyDescent="0.35">
      <c r="A30" s="11"/>
      <c r="B30" s="12">
        <v>1955</v>
      </c>
      <c r="C30" s="16" t="s">
        <v>50</v>
      </c>
      <c r="D30" s="25">
        <v>4690336.96</v>
      </c>
      <c r="E30" s="25">
        <v>4719683.6438589506</v>
      </c>
      <c r="F30" s="25">
        <v>4394710.2714319741</v>
      </c>
      <c r="G30" s="25">
        <v>4101532.1582852197</v>
      </c>
      <c r="H30" s="25">
        <v>3318200.1178126056</v>
      </c>
      <c r="I30" s="25">
        <v>2798996.4737726008</v>
      </c>
      <c r="J30" s="14"/>
      <c r="K30" s="25">
        <v>4690336.96</v>
      </c>
      <c r="L30" s="25">
        <v>5713354.9699999997</v>
      </c>
      <c r="M30" s="25">
        <v>6278240.9000000004</v>
      </c>
      <c r="N30" s="25">
        <v>6879644.7999999998</v>
      </c>
      <c r="O30" s="25">
        <v>7301315.6299999999</v>
      </c>
      <c r="P30" s="25">
        <v>7181344.0992899556</v>
      </c>
      <c r="Q30" s="14"/>
      <c r="R30" s="25">
        <f t="shared" si="2"/>
        <v>0</v>
      </c>
      <c r="S30" s="25">
        <f t="shared" si="2"/>
        <v>993671.32614104915</v>
      </c>
      <c r="T30" s="25">
        <f t="shared" si="2"/>
        <v>1883530.6285680262</v>
      </c>
      <c r="U30" s="25">
        <f t="shared" si="2"/>
        <v>2778112.6417147801</v>
      </c>
      <c r="V30" s="25">
        <f t="shared" si="2"/>
        <v>3983115.5121873943</v>
      </c>
      <c r="W30" s="25">
        <f t="shared" si="2"/>
        <v>4382347.6255173553</v>
      </c>
      <c r="X30" s="14"/>
      <c r="Y30" s="17">
        <f t="shared" si="3"/>
        <v>0</v>
      </c>
      <c r="Z30" s="17">
        <f t="shared" si="3"/>
        <v>0.17392081033975196</v>
      </c>
      <c r="AA30" s="17">
        <f t="shared" si="3"/>
        <v>0.30000929536934878</v>
      </c>
      <c r="AB30" s="17">
        <f t="shared" si="3"/>
        <v>0.40381629029957772</v>
      </c>
      <c r="AC30" s="17">
        <f t="shared" si="3"/>
        <v>0.54553394402255073</v>
      </c>
      <c r="AD30" s="17">
        <f t="shared" si="3"/>
        <v>0.61024058517828905</v>
      </c>
      <c r="AE30" s="14"/>
      <c r="AF30" s="17" t="s">
        <v>51</v>
      </c>
    </row>
    <row r="31" spans="1:32" x14ac:dyDescent="0.35">
      <c r="A31" s="11"/>
      <c r="B31" s="18">
        <v>1960</v>
      </c>
      <c r="C31" s="16" t="s">
        <v>52</v>
      </c>
      <c r="D31" s="25">
        <v>37309.839999999997</v>
      </c>
      <c r="E31" s="25">
        <v>37309.81</v>
      </c>
      <c r="F31" s="25">
        <v>34271.46</v>
      </c>
      <c r="G31" s="25">
        <v>12065.859999999999</v>
      </c>
      <c r="H31" s="25">
        <v>19256.375160057338</v>
      </c>
      <c r="I31" s="25">
        <v>226778.5819206881</v>
      </c>
      <c r="J31" s="14"/>
      <c r="K31" s="25">
        <v>37309.839999999997</v>
      </c>
      <c r="L31" s="25">
        <v>37309.81</v>
      </c>
      <c r="M31" s="25">
        <v>34271.46</v>
      </c>
      <c r="N31" s="25">
        <v>12065.86</v>
      </c>
      <c r="O31" s="25">
        <v>390.72</v>
      </c>
      <c r="P31" s="25">
        <v>9759.3997979797969</v>
      </c>
      <c r="Q31" s="14"/>
      <c r="R31" s="25">
        <f t="shared" si="2"/>
        <v>0</v>
      </c>
      <c r="S31" s="25">
        <f t="shared" si="2"/>
        <v>0</v>
      </c>
      <c r="T31" s="25">
        <f t="shared" si="2"/>
        <v>0</v>
      </c>
      <c r="U31" s="25">
        <f t="shared" si="2"/>
        <v>0</v>
      </c>
      <c r="V31" s="25">
        <f t="shared" si="2"/>
        <v>-18865.655160057337</v>
      </c>
      <c r="W31" s="25">
        <f t="shared" si="2"/>
        <v>-217019.1821227083</v>
      </c>
      <c r="X31" s="14"/>
      <c r="Y31" s="17">
        <f t="shared" si="3"/>
        <v>0</v>
      </c>
      <c r="Z31" s="17">
        <f t="shared" si="3"/>
        <v>0</v>
      </c>
      <c r="AA31" s="17">
        <f t="shared" si="3"/>
        <v>0</v>
      </c>
      <c r="AB31" s="17">
        <f t="shared" si="3"/>
        <v>0</v>
      </c>
      <c r="AC31" s="17">
        <f t="shared" si="3"/>
        <v>-48.2843344596062</v>
      </c>
      <c r="AD31" s="17">
        <f t="shared" si="3"/>
        <v>-22.23693942404444</v>
      </c>
      <c r="AE31" s="14"/>
      <c r="AF31" s="17" t="s">
        <v>53</v>
      </c>
    </row>
    <row r="32" spans="1:32" x14ac:dyDescent="0.35">
      <c r="A32" s="11"/>
      <c r="B32" s="18">
        <v>1970</v>
      </c>
      <c r="C32" s="16" t="s">
        <v>54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14"/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14"/>
      <c r="R32" s="25">
        <f t="shared" si="2"/>
        <v>0</v>
      </c>
      <c r="S32" s="25">
        <f t="shared" si="2"/>
        <v>0</v>
      </c>
      <c r="T32" s="25">
        <f t="shared" si="2"/>
        <v>0</v>
      </c>
      <c r="U32" s="25">
        <f t="shared" si="2"/>
        <v>0</v>
      </c>
      <c r="V32" s="25">
        <f t="shared" si="2"/>
        <v>0</v>
      </c>
      <c r="W32" s="25">
        <f t="shared" si="2"/>
        <v>0</v>
      </c>
      <c r="X32" s="14"/>
      <c r="Y32" s="17">
        <f t="shared" si="3"/>
        <v>0</v>
      </c>
      <c r="Z32" s="17">
        <f t="shared" si="3"/>
        <v>0</v>
      </c>
      <c r="AA32" s="17">
        <f t="shared" si="3"/>
        <v>0</v>
      </c>
      <c r="AB32" s="17">
        <f t="shared" si="3"/>
        <v>0</v>
      </c>
      <c r="AC32" s="17">
        <f t="shared" si="3"/>
        <v>0</v>
      </c>
      <c r="AD32" s="17">
        <f t="shared" si="3"/>
        <v>0</v>
      </c>
      <c r="AE32" s="14"/>
      <c r="AF32" s="17" t="s">
        <v>55</v>
      </c>
    </row>
    <row r="33" spans="1:32" x14ac:dyDescent="0.35">
      <c r="A33" s="11"/>
      <c r="B33" s="12">
        <v>1975</v>
      </c>
      <c r="C33" s="16" t="s">
        <v>56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14"/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14"/>
      <c r="R33" s="25">
        <f t="shared" si="2"/>
        <v>0</v>
      </c>
      <c r="S33" s="25">
        <f t="shared" si="2"/>
        <v>0</v>
      </c>
      <c r="T33" s="25">
        <f t="shared" si="2"/>
        <v>0</v>
      </c>
      <c r="U33" s="25">
        <f t="shared" si="2"/>
        <v>0</v>
      </c>
      <c r="V33" s="25">
        <f t="shared" si="2"/>
        <v>0</v>
      </c>
      <c r="W33" s="25">
        <f t="shared" si="2"/>
        <v>0</v>
      </c>
      <c r="X33" s="14"/>
      <c r="Y33" s="17">
        <f t="shared" si="3"/>
        <v>0</v>
      </c>
      <c r="Z33" s="17">
        <f t="shared" si="3"/>
        <v>0</v>
      </c>
      <c r="AA33" s="17">
        <f t="shared" si="3"/>
        <v>0</v>
      </c>
      <c r="AB33" s="17">
        <f t="shared" si="3"/>
        <v>0</v>
      </c>
      <c r="AC33" s="17">
        <f t="shared" si="3"/>
        <v>0</v>
      </c>
      <c r="AD33" s="17">
        <f t="shared" si="3"/>
        <v>0</v>
      </c>
      <c r="AE33" s="14"/>
      <c r="AF33" s="17" t="s">
        <v>55</v>
      </c>
    </row>
    <row r="34" spans="1:32" x14ac:dyDescent="0.35">
      <c r="A34" s="11"/>
      <c r="B34" s="12">
        <v>1980</v>
      </c>
      <c r="C34" s="16" t="s">
        <v>57</v>
      </c>
      <c r="D34" s="25">
        <v>2802429.1648000004</v>
      </c>
      <c r="E34" s="25">
        <v>3134193.5904888329</v>
      </c>
      <c r="F34" s="25">
        <v>3651044.0260965298</v>
      </c>
      <c r="G34" s="25">
        <v>4066240.1229254361</v>
      </c>
      <c r="H34" s="25">
        <v>4281645.5639209058</v>
      </c>
      <c r="I34" s="25">
        <v>4460077.6867785687</v>
      </c>
      <c r="J34" s="14"/>
      <c r="K34" s="25">
        <v>2802429.1648000004</v>
      </c>
      <c r="L34" s="25">
        <v>3070210.7511999998</v>
      </c>
      <c r="M34" s="25">
        <v>3580673.8748000003</v>
      </c>
      <c r="N34" s="25">
        <v>4207413.9583999999</v>
      </c>
      <c r="O34" s="25">
        <v>4825375.1727999998</v>
      </c>
      <c r="P34" s="25">
        <v>3615516.4827447124</v>
      </c>
      <c r="Q34" s="14"/>
      <c r="R34" s="25">
        <f t="shared" si="2"/>
        <v>0</v>
      </c>
      <c r="S34" s="25">
        <f t="shared" si="2"/>
        <v>-63982.839288833085</v>
      </c>
      <c r="T34" s="25">
        <f t="shared" si="2"/>
        <v>-70370.151296529453</v>
      </c>
      <c r="U34" s="25">
        <f t="shared" si="2"/>
        <v>141173.83547456376</v>
      </c>
      <c r="V34" s="25">
        <f t="shared" si="2"/>
        <v>543729.60887909401</v>
      </c>
      <c r="W34" s="25">
        <f t="shared" si="2"/>
        <v>-844561.20403385628</v>
      </c>
      <c r="X34" s="14"/>
      <c r="Y34" s="17">
        <f t="shared" si="3"/>
        <v>0</v>
      </c>
      <c r="Z34" s="17">
        <f t="shared" si="3"/>
        <v>-2.0839885100338872E-2</v>
      </c>
      <c r="AA34" s="17">
        <f t="shared" si="3"/>
        <v>-1.9652767539590575E-2</v>
      </c>
      <c r="AB34" s="17">
        <f t="shared" si="3"/>
        <v>3.3553588230298477E-2</v>
      </c>
      <c r="AC34" s="17">
        <f t="shared" si="3"/>
        <v>0.11268131272859895</v>
      </c>
      <c r="AD34" s="17">
        <f t="shared" si="3"/>
        <v>-0.23359351507995596</v>
      </c>
      <c r="AE34" s="14"/>
      <c r="AF34" s="17" t="s">
        <v>58</v>
      </c>
    </row>
    <row r="35" spans="1:32" x14ac:dyDescent="0.35">
      <c r="A35" s="11"/>
      <c r="B35" s="12">
        <v>1985</v>
      </c>
      <c r="C35" s="16" t="s">
        <v>59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14"/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14"/>
      <c r="R35" s="25">
        <f t="shared" si="2"/>
        <v>0</v>
      </c>
      <c r="S35" s="25">
        <f t="shared" si="2"/>
        <v>0</v>
      </c>
      <c r="T35" s="25">
        <f t="shared" si="2"/>
        <v>0</v>
      </c>
      <c r="U35" s="25">
        <f t="shared" si="2"/>
        <v>0</v>
      </c>
      <c r="V35" s="25">
        <f t="shared" si="2"/>
        <v>0</v>
      </c>
      <c r="W35" s="25">
        <f t="shared" si="2"/>
        <v>0</v>
      </c>
      <c r="X35" s="14"/>
      <c r="Y35" s="17">
        <f t="shared" si="3"/>
        <v>0</v>
      </c>
      <c r="Z35" s="17">
        <f t="shared" si="3"/>
        <v>0</v>
      </c>
      <c r="AA35" s="17">
        <f t="shared" si="3"/>
        <v>0</v>
      </c>
      <c r="AB35" s="17">
        <f t="shared" si="3"/>
        <v>0</v>
      </c>
      <c r="AC35" s="17">
        <f t="shared" si="3"/>
        <v>0</v>
      </c>
      <c r="AD35" s="17">
        <f t="shared" si="3"/>
        <v>0</v>
      </c>
      <c r="AE35" s="14"/>
      <c r="AF35" s="17" t="s">
        <v>12</v>
      </c>
    </row>
    <row r="36" spans="1:32" x14ac:dyDescent="0.35">
      <c r="A36" s="11"/>
      <c r="B36" s="12">
        <v>2440</v>
      </c>
      <c r="C36" s="16" t="s">
        <v>60</v>
      </c>
      <c r="D36" s="25">
        <v>-5263536.8199999994</v>
      </c>
      <c r="E36" s="25">
        <v>-5711872.2446737494</v>
      </c>
      <c r="F36" s="25">
        <v>-8585212.51815564</v>
      </c>
      <c r="G36" s="25">
        <v>-10620506.165054871</v>
      </c>
      <c r="H36" s="25">
        <v>-11585861.026121439</v>
      </c>
      <c r="I36" s="25">
        <v>-12360736.286643609</v>
      </c>
      <c r="J36" s="14"/>
      <c r="K36" s="25">
        <v>-5263536.8199999994</v>
      </c>
      <c r="L36" s="25">
        <v>-5856131.9700000007</v>
      </c>
      <c r="M36" s="25">
        <v>-8153454.1799999988</v>
      </c>
      <c r="N36" s="25">
        <v>-12325004.529999999</v>
      </c>
      <c r="O36" s="25">
        <v>-16722502.189999999</v>
      </c>
      <c r="P36" s="25">
        <v>-15290807.786033198</v>
      </c>
      <c r="Q36" s="14"/>
      <c r="R36" s="25">
        <f t="shared" si="2"/>
        <v>0</v>
      </c>
      <c r="S36" s="25">
        <f t="shared" si="2"/>
        <v>-144259.72532625124</v>
      </c>
      <c r="T36" s="25">
        <f t="shared" si="2"/>
        <v>431758.33815564122</v>
      </c>
      <c r="U36" s="25">
        <f t="shared" si="2"/>
        <v>-1704498.3649451286</v>
      </c>
      <c r="V36" s="25">
        <f t="shared" si="2"/>
        <v>-5136641.1638785601</v>
      </c>
      <c r="W36" s="25">
        <f t="shared" si="2"/>
        <v>-2930071.4993895888</v>
      </c>
      <c r="X36" s="14"/>
      <c r="Y36" s="17">
        <f t="shared" si="3"/>
        <v>0</v>
      </c>
      <c r="Z36" s="17">
        <f t="shared" si="3"/>
        <v>2.4633960789352091E-2</v>
      </c>
      <c r="AA36" s="17">
        <f t="shared" si="3"/>
        <v>-5.2954039922701972E-2</v>
      </c>
      <c r="AB36" s="17">
        <f t="shared" si="3"/>
        <v>0.13829596255289398</v>
      </c>
      <c r="AC36" s="17">
        <f t="shared" si="3"/>
        <v>0.30716941194065173</v>
      </c>
      <c r="AD36" s="17">
        <f t="shared" si="3"/>
        <v>0.19162306794974887</v>
      </c>
      <c r="AE36" s="14"/>
      <c r="AF36" s="17" t="s">
        <v>61</v>
      </c>
    </row>
    <row r="37" spans="1:32" x14ac:dyDescent="0.35">
      <c r="A37" s="11"/>
      <c r="B37" s="12">
        <v>1609</v>
      </c>
      <c r="C37" s="16" t="s">
        <v>62</v>
      </c>
      <c r="D37" s="25">
        <v>3538389.87</v>
      </c>
      <c r="E37" s="25">
        <v>7235446.6888631983</v>
      </c>
      <c r="F37" s="25">
        <v>8243289.1696651597</v>
      </c>
      <c r="G37" s="25">
        <v>8822093.0350492802</v>
      </c>
      <c r="H37" s="25">
        <v>8946603.2300612442</v>
      </c>
      <c r="I37" s="25">
        <v>9844080.6848113835</v>
      </c>
      <c r="J37" s="14"/>
      <c r="K37" s="25">
        <v>3538389.87</v>
      </c>
      <c r="L37" s="25">
        <v>6746932.7000000002</v>
      </c>
      <c r="M37" s="25">
        <v>7182016.0099999998</v>
      </c>
      <c r="N37" s="25">
        <v>7677133.7000000002</v>
      </c>
      <c r="O37" s="25">
        <v>10025988.529999999</v>
      </c>
      <c r="P37" s="25">
        <v>11092857.052303439</v>
      </c>
      <c r="Q37" s="14"/>
      <c r="R37" s="25">
        <f t="shared" si="2"/>
        <v>0</v>
      </c>
      <c r="S37" s="25">
        <f t="shared" si="2"/>
        <v>-488513.98886319809</v>
      </c>
      <c r="T37" s="25">
        <f t="shared" si="2"/>
        <v>-1061273.1596651599</v>
      </c>
      <c r="U37" s="25">
        <f t="shared" si="2"/>
        <v>-1144959.33504928</v>
      </c>
      <c r="V37" s="25">
        <f t="shared" si="2"/>
        <v>1079385.2999387551</v>
      </c>
      <c r="W37" s="25">
        <f t="shared" si="2"/>
        <v>1248776.3674920555</v>
      </c>
      <c r="X37" s="14"/>
      <c r="Y37" s="17">
        <f t="shared" si="3"/>
        <v>0</v>
      </c>
      <c r="Z37" s="17">
        <f t="shared" si="3"/>
        <v>-7.2405344855922163E-2</v>
      </c>
      <c r="AA37" s="17">
        <f t="shared" si="3"/>
        <v>-0.14776814172893496</v>
      </c>
      <c r="AB37" s="17">
        <f t="shared" si="3"/>
        <v>-0.14913890779957106</v>
      </c>
      <c r="AC37" s="17">
        <f t="shared" si="3"/>
        <v>0.10765874075249468</v>
      </c>
      <c r="AD37" s="17">
        <f t="shared" si="3"/>
        <v>0.11257481833616041</v>
      </c>
      <c r="AE37" s="14"/>
      <c r="AF37" s="17" t="s">
        <v>63</v>
      </c>
    </row>
    <row r="38" spans="1:32" x14ac:dyDescent="0.35">
      <c r="A38" s="11"/>
      <c r="B38" s="12">
        <v>2005</v>
      </c>
      <c r="C38" s="16" t="s">
        <v>64</v>
      </c>
      <c r="D38" s="25">
        <v>1320503.5699999998</v>
      </c>
      <c r="E38" s="25">
        <v>652639.01866495446</v>
      </c>
      <c r="F38" s="25">
        <v>676099.86951564392</v>
      </c>
      <c r="G38" s="25">
        <v>621430.0364502084</v>
      </c>
      <c r="H38" s="25">
        <v>359675.27</v>
      </c>
      <c r="I38" s="25">
        <v>128055.6</v>
      </c>
      <c r="J38" s="14"/>
      <c r="K38" s="25">
        <v>1320503.5699999998</v>
      </c>
      <c r="L38" s="25">
        <v>274589.36999999994</v>
      </c>
      <c r="M38" s="25">
        <v>128055.6</v>
      </c>
      <c r="N38" s="25">
        <v>128055.6</v>
      </c>
      <c r="O38" s="25">
        <v>128055.6</v>
      </c>
      <c r="P38" s="25">
        <v>128055.6</v>
      </c>
      <c r="Q38" s="14"/>
      <c r="R38" s="25">
        <f t="shared" si="2"/>
        <v>0</v>
      </c>
      <c r="S38" s="25">
        <f t="shared" si="2"/>
        <v>-378049.64866495453</v>
      </c>
      <c r="T38" s="25">
        <f t="shared" si="2"/>
        <v>-548044.26951564394</v>
      </c>
      <c r="U38" s="25">
        <f t="shared" si="2"/>
        <v>-493374.43645020842</v>
      </c>
      <c r="V38" s="25">
        <f t="shared" si="2"/>
        <v>-231619.67</v>
      </c>
      <c r="W38" s="25">
        <f t="shared" si="2"/>
        <v>0</v>
      </c>
      <c r="X38" s="14"/>
      <c r="Y38" s="17">
        <f t="shared" si="3"/>
        <v>0</v>
      </c>
      <c r="Z38" s="17">
        <f t="shared" si="3"/>
        <v>-1.3767818057376169</v>
      </c>
      <c r="AA38" s="17">
        <f t="shared" si="3"/>
        <v>-4.2797368448989648</v>
      </c>
      <c r="AB38" s="17">
        <f t="shared" si="3"/>
        <v>-3.8528142185910528</v>
      </c>
      <c r="AC38" s="17">
        <f t="shared" si="3"/>
        <v>-1.8087429991347508</v>
      </c>
      <c r="AD38" s="17">
        <f t="shared" si="3"/>
        <v>0</v>
      </c>
      <c r="AE38" s="14"/>
      <c r="AF38" s="17" t="s">
        <v>65</v>
      </c>
    </row>
    <row r="39" spans="1:32" x14ac:dyDescent="0.35">
      <c r="A39" s="11"/>
      <c r="B39" s="12">
        <v>1825</v>
      </c>
      <c r="C39" s="16" t="s">
        <v>66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14"/>
      <c r="K39" s="25">
        <v>0</v>
      </c>
      <c r="L39" s="25">
        <v>16263.91</v>
      </c>
      <c r="M39" s="25">
        <v>59639.22</v>
      </c>
      <c r="N39" s="25">
        <v>288880.45</v>
      </c>
      <c r="O39" s="25">
        <v>288981.86</v>
      </c>
      <c r="P39" s="25">
        <v>288981.84999999998</v>
      </c>
      <c r="Q39" s="14"/>
      <c r="R39" s="25">
        <f t="shared" si="2"/>
        <v>0</v>
      </c>
      <c r="S39" s="25">
        <f t="shared" si="2"/>
        <v>16263.91</v>
      </c>
      <c r="T39" s="25">
        <f t="shared" si="2"/>
        <v>59639.22</v>
      </c>
      <c r="U39" s="25">
        <f t="shared" si="2"/>
        <v>288880.45</v>
      </c>
      <c r="V39" s="25">
        <f t="shared" si="2"/>
        <v>288981.86</v>
      </c>
      <c r="W39" s="25">
        <f t="shared" si="2"/>
        <v>288981.84999999998</v>
      </c>
      <c r="X39" s="14"/>
      <c r="Y39" s="17">
        <f t="shared" si="3"/>
        <v>0</v>
      </c>
      <c r="Z39" s="17">
        <f t="shared" si="3"/>
        <v>1</v>
      </c>
      <c r="AA39" s="17">
        <f t="shared" si="3"/>
        <v>1</v>
      </c>
      <c r="AB39" s="17">
        <f t="shared" si="3"/>
        <v>1</v>
      </c>
      <c r="AC39" s="17">
        <f t="shared" si="3"/>
        <v>1</v>
      </c>
      <c r="AD39" s="17">
        <f t="shared" si="3"/>
        <v>1</v>
      </c>
      <c r="AE39" s="14"/>
      <c r="AF39" s="17" t="s">
        <v>67</v>
      </c>
    </row>
    <row r="40" spans="1:32" x14ac:dyDescent="0.35">
      <c r="A40" s="11"/>
      <c r="B40" s="12">
        <v>1875</v>
      </c>
      <c r="C40" s="16" t="s">
        <v>68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14"/>
      <c r="K40" s="25">
        <v>0</v>
      </c>
      <c r="L40" s="25">
        <v>2760.3999999999996</v>
      </c>
      <c r="M40" s="25">
        <v>4380.79</v>
      </c>
      <c r="N40" s="25">
        <v>4384.95</v>
      </c>
      <c r="O40" s="25">
        <v>4385.7299999999996</v>
      </c>
      <c r="P40" s="25">
        <v>3373.71</v>
      </c>
      <c r="Q40" s="14"/>
      <c r="R40" s="25">
        <f t="shared" si="2"/>
        <v>0</v>
      </c>
      <c r="S40" s="25">
        <f t="shared" si="2"/>
        <v>2760.3999999999996</v>
      </c>
      <c r="T40" s="25">
        <f t="shared" si="2"/>
        <v>4380.79</v>
      </c>
      <c r="U40" s="25">
        <f t="shared" si="2"/>
        <v>4384.95</v>
      </c>
      <c r="V40" s="25">
        <f t="shared" si="2"/>
        <v>4385.7299999999996</v>
      </c>
      <c r="W40" s="25">
        <f t="shared" si="2"/>
        <v>3373.71</v>
      </c>
      <c r="X40" s="14"/>
      <c r="Y40" s="17">
        <f t="shared" si="3"/>
        <v>0</v>
      </c>
      <c r="Z40" s="17">
        <f t="shared" si="3"/>
        <v>1</v>
      </c>
      <c r="AA40" s="17">
        <f t="shared" si="3"/>
        <v>1</v>
      </c>
      <c r="AB40" s="17">
        <f t="shared" si="3"/>
        <v>1</v>
      </c>
      <c r="AC40" s="17">
        <f t="shared" si="3"/>
        <v>1</v>
      </c>
      <c r="AD40" s="17">
        <f t="shared" si="3"/>
        <v>1</v>
      </c>
      <c r="AE40" s="14"/>
      <c r="AF40" s="17" t="s">
        <v>69</v>
      </c>
    </row>
    <row r="41" spans="1:32" x14ac:dyDescent="0.35">
      <c r="A41" s="11"/>
      <c r="B41" s="19"/>
      <c r="C41" s="20"/>
      <c r="D41" s="25"/>
      <c r="E41" s="25"/>
      <c r="F41" s="25"/>
      <c r="G41" s="25"/>
      <c r="H41" s="25"/>
      <c r="I41" s="25"/>
      <c r="J41" s="14"/>
      <c r="K41" s="25"/>
      <c r="L41" s="25"/>
      <c r="M41" s="25"/>
      <c r="N41" s="25"/>
      <c r="O41" s="25"/>
      <c r="P41" s="25"/>
      <c r="Q41" s="14"/>
      <c r="R41" s="25">
        <f t="shared" si="2"/>
        <v>0</v>
      </c>
      <c r="S41" s="25">
        <f t="shared" si="2"/>
        <v>0</v>
      </c>
      <c r="T41" s="25">
        <f t="shared" si="2"/>
        <v>0</v>
      </c>
      <c r="U41" s="25">
        <f t="shared" si="2"/>
        <v>0</v>
      </c>
      <c r="V41" s="25">
        <f t="shared" si="2"/>
        <v>0</v>
      </c>
      <c r="W41" s="25">
        <f t="shared" si="2"/>
        <v>0</v>
      </c>
      <c r="X41" s="14"/>
      <c r="Y41" s="17"/>
      <c r="Z41" s="17"/>
      <c r="AA41" s="17"/>
      <c r="AB41" s="17"/>
      <c r="AC41" s="17"/>
      <c r="AD41" s="17"/>
      <c r="AE41" s="14"/>
      <c r="AF41" s="17"/>
    </row>
    <row r="42" spans="1:32" x14ac:dyDescent="0.35">
      <c r="A42" s="21"/>
      <c r="B42" s="19"/>
      <c r="C42" s="22" t="s">
        <v>70</v>
      </c>
      <c r="D42" s="26">
        <v>206426400.3048</v>
      </c>
      <c r="E42" s="26">
        <v>225609486.20920983</v>
      </c>
      <c r="F42" s="26">
        <v>241842411.86876538</v>
      </c>
      <c r="G42" s="26">
        <v>256640481.63237965</v>
      </c>
      <c r="H42" s="26">
        <v>267043155.29408059</v>
      </c>
      <c r="I42" s="26">
        <v>286702496.08350897</v>
      </c>
      <c r="J42" s="23"/>
      <c r="K42" s="26">
        <v>206426400.3048</v>
      </c>
      <c r="L42" s="26">
        <v>222753736.29659995</v>
      </c>
      <c r="M42" s="26">
        <v>239615933.93199995</v>
      </c>
      <c r="N42" s="26">
        <v>253053057.1356</v>
      </c>
      <c r="O42" s="26">
        <v>264589687.02180001</v>
      </c>
      <c r="P42" s="26">
        <v>230051835.77961925</v>
      </c>
      <c r="Q42" s="23"/>
      <c r="R42" s="26">
        <f t="shared" si="2"/>
        <v>0</v>
      </c>
      <c r="S42" s="26">
        <f t="shared" si="2"/>
        <v>-2855749.9126098752</v>
      </c>
      <c r="T42" s="26">
        <f t="shared" si="2"/>
        <v>-2226477.9367654324</v>
      </c>
      <c r="U42" s="26">
        <f t="shared" si="2"/>
        <v>-3587424.4967796504</v>
      </c>
      <c r="V42" s="26">
        <f t="shared" si="2"/>
        <v>-2453468.2722805738</v>
      </c>
      <c r="W42" s="26">
        <f t="shared" si="2"/>
        <v>-56650660.303889722</v>
      </c>
      <c r="X42" s="14"/>
      <c r="Y42" s="28">
        <f t="shared" si="3"/>
        <v>0</v>
      </c>
      <c r="Z42" s="28">
        <f t="shared" si="3"/>
        <v>-1.2820211054989449E-2</v>
      </c>
      <c r="AA42" s="28">
        <f t="shared" si="3"/>
        <v>-9.2918609385854931E-3</v>
      </c>
      <c r="AB42" s="28">
        <f t="shared" si="3"/>
        <v>-1.4176570468608516E-2</v>
      </c>
      <c r="AC42" s="28">
        <f t="shared" si="3"/>
        <v>-9.2727282756051941E-3</v>
      </c>
      <c r="AD42" s="28">
        <f t="shared" si="3"/>
        <v>-0.2462517202347338</v>
      </c>
      <c r="AE42" s="14"/>
      <c r="AF42" s="15"/>
    </row>
  </sheetData>
  <mergeCells count="4">
    <mergeCell ref="D4:I4"/>
    <mergeCell ref="K4:P4"/>
    <mergeCell ref="R4:W4"/>
    <mergeCell ref="Y4:AD4"/>
  </mergeCells>
  <pageMargins left="0.11811023622047245" right="0.11811023622047245" top="0.35433070866141736" bottom="0.35433070866141736" header="0.11811023622047245" footer="0.11811023622047245"/>
  <pageSetup scale="25" orientation="landscape" r:id="rId1"/>
  <headerFooter>
    <oddHeader xml:space="preserve">&amp;RToronto Hydro-Electric System Limited
EB-2023-0195
Interrogatory Responses
2B-SEC-78 
FILED: March 11, 2024
Page 1 of 1
</oddHeader>
    <oddFooter>&amp;L&amp;8&amp;Z&amp;F&amp;R&amp;8&amp;D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BFDD6B-0164-4EFB-933D-AE897E55CA3D}"/>
</file>

<file path=customXml/itemProps2.xml><?xml version="1.0" encoding="utf-8"?>
<ds:datastoreItem xmlns:ds="http://schemas.openxmlformats.org/officeDocument/2006/customXml" ds:itemID="{3D084DF5-FE9A-48E8-B343-D4AAB38534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151D2E-A4A6-4ED8-AA54-C5E930A0699C}">
  <ds:schemaRefs>
    <ds:schemaRef ds:uri="http://schemas.microsoft.com/sharepoint/v3/fields"/>
    <ds:schemaRef ds:uri="12f68b52-648b-46a0-8463-d3282342a499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d178a8d1-16ff-473a-8ed0-d41f4478457a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Dx 2018-2023 CIRU vs DRO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Githu Mundenchira</dc:creator>
  <cp:lastModifiedBy>Lisa Phin</cp:lastModifiedBy>
  <dcterms:created xsi:type="dcterms:W3CDTF">2024-02-24T00:31:33Z</dcterms:created>
  <dcterms:modified xsi:type="dcterms:W3CDTF">2024-03-10T02:47:54Z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2024-02-24T00:43:57Z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c5ba633e-6d50-4202-8b15-7a12ee7a87ba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</Properties>
</file>