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41" documentId="13_ncr:1_{20B68A1F-B614-484A-827A-5F63AC901351}" xr6:coauthVersionLast="47" xr6:coauthVersionMax="47" xr10:uidLastSave="{7521A327-705C-46B1-8955-991282FF22CA}"/>
  <bookViews>
    <workbookView xWindow="-120" yWindow="-120" windowWidth="29040" windowHeight="15840" xr2:uid="{D9566DCF-E037-40DA-A93E-50A3B06EC5AD}"/>
  </bookViews>
  <sheets>
    <sheet name="Sheet1" sheetId="3" r:id="rId1"/>
    <sheet name="Sheet2" sheetId="4" r:id="rId2"/>
  </sheets>
  <definedNames>
    <definedName name="_xlnm.Print_Area" localSheetId="0">Sheet1!$A$1:$L$41</definedName>
    <definedName name="_xlnm.Print_Area" localSheetId="1">Sheet2!$A$1:$L$41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4" l="1"/>
  <c r="K27" i="4" l="1"/>
  <c r="K31" i="4"/>
  <c r="K29" i="3"/>
  <c r="K25" i="3"/>
  <c r="K16" i="3"/>
  <c r="J28" i="4"/>
  <c r="J29" i="3"/>
  <c r="J27" i="3"/>
  <c r="A13" i="4"/>
  <c r="H16" i="4"/>
  <c r="A14" i="4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7" i="4" s="1"/>
  <c r="A28" i="4" s="1"/>
  <c r="A29" i="4" s="1"/>
  <c r="A30" i="4" s="1"/>
  <c r="A31" i="4" s="1"/>
  <c r="A32" i="4" s="1"/>
  <c r="I30" i="4"/>
  <c r="J30" i="4"/>
  <c r="H25" i="4"/>
  <c r="I25" i="4"/>
  <c r="G28" i="4"/>
  <c r="K28" i="4"/>
  <c r="I31" i="4"/>
  <c r="G27" i="4"/>
  <c r="H27" i="4"/>
  <c r="H28" i="4"/>
  <c r="I28" i="4"/>
  <c r="I29" i="4"/>
  <c r="K29" i="4"/>
  <c r="G30" i="4"/>
  <c r="H30" i="4"/>
  <c r="K30" i="4"/>
  <c r="G31" i="4"/>
  <c r="H31" i="4"/>
  <c r="C35" i="4"/>
  <c r="C36" i="4"/>
  <c r="C37" i="4"/>
  <c r="G27" i="3"/>
  <c r="K27" i="3"/>
  <c r="A13" i="3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H16" i="3"/>
  <c r="H30" i="3"/>
  <c r="J30" i="3"/>
  <c r="H25" i="3"/>
  <c r="I27" i="3"/>
  <c r="G28" i="3"/>
  <c r="J28" i="3"/>
  <c r="I29" i="3"/>
  <c r="G31" i="3"/>
  <c r="H31" i="3"/>
  <c r="I31" i="3"/>
  <c r="J31" i="3"/>
  <c r="H27" i="3"/>
  <c r="H28" i="3"/>
  <c r="I28" i="3"/>
  <c r="K30" i="3"/>
  <c r="K31" i="3"/>
  <c r="J27" i="4" l="1"/>
  <c r="J29" i="4"/>
  <c r="J16" i="3"/>
  <c r="J25" i="3"/>
  <c r="J31" i="4"/>
  <c r="L32" i="3"/>
  <c r="I16" i="3"/>
  <c r="I16" i="4"/>
  <c r="I27" i="4"/>
  <c r="G16" i="3"/>
  <c r="G25" i="4"/>
  <c r="G30" i="3"/>
  <c r="G25" i="3"/>
  <c r="G16" i="4"/>
  <c r="K32" i="4"/>
  <c r="K16" i="4"/>
  <c r="I32" i="4"/>
  <c r="J32" i="3"/>
  <c r="I30" i="3"/>
  <c r="I32" i="3" s="1"/>
  <c r="H29" i="4"/>
  <c r="H32" i="4" s="1"/>
  <c r="G29" i="3"/>
  <c r="G32" i="3" s="1"/>
  <c r="I25" i="3"/>
  <c r="G29" i="4"/>
  <c r="G32" i="4" s="1"/>
  <c r="K25" i="4"/>
  <c r="H29" i="3"/>
  <c r="H32" i="3" s="1"/>
  <c r="K28" i="3"/>
  <c r="K32" i="3" s="1"/>
  <c r="J25" i="4"/>
  <c r="J16" i="4"/>
  <c r="J32" i="4" l="1"/>
</calcChain>
</file>

<file path=xl/sharedStrings.xml><?xml version="1.0" encoding="utf-8"?>
<sst xmlns="http://schemas.openxmlformats.org/spreadsheetml/2006/main" count="120" uniqueCount="41">
  <si>
    <t>Gross Property, Plant and Equipment Summary - Average of Monthly Averages</t>
  </si>
  <si>
    <t>Line No.</t>
  </si>
  <si>
    <t>Particulars ($ millions)</t>
  </si>
  <si>
    <t>Utility</t>
  </si>
  <si>
    <t>Actual</t>
  </si>
  <si>
    <t>Estimate</t>
  </si>
  <si>
    <t>Bridge Year</t>
  </si>
  <si>
    <t>Test Year</t>
  </si>
  <si>
    <t>(a)</t>
  </si>
  <si>
    <t>(b)</t>
  </si>
  <si>
    <t>(c)</t>
  </si>
  <si>
    <t>(d)</t>
  </si>
  <si>
    <t>(e)</t>
  </si>
  <si>
    <t>(f)</t>
  </si>
  <si>
    <t xml:space="preserve">Distribution Plant </t>
  </si>
  <si>
    <t>EGD(1)</t>
  </si>
  <si>
    <t>Underground Storage Plant</t>
  </si>
  <si>
    <t>EGD</t>
  </si>
  <si>
    <t>General Plant</t>
  </si>
  <si>
    <t>Other Plant</t>
  </si>
  <si>
    <t>Total</t>
  </si>
  <si>
    <t>Distribution Plant - South Operations</t>
  </si>
  <si>
    <t>Distribution Plant - Northern/Eastern Operations</t>
  </si>
  <si>
    <t>Union</t>
  </si>
  <si>
    <t>Transmission Plant</t>
  </si>
  <si>
    <t>Local Storage Plant</t>
  </si>
  <si>
    <t>Intangible Plant</t>
  </si>
  <si>
    <t>EGI</t>
  </si>
  <si>
    <t>Storage Plant</t>
  </si>
  <si>
    <t>Notes:</t>
  </si>
  <si>
    <t>(1)</t>
  </si>
  <si>
    <t>Column (a) EB-2020-0134.</t>
  </si>
  <si>
    <t>Column (b) EB-2021-0149. Updated: 2021-09-23</t>
  </si>
  <si>
    <t>Column (c) EB-2022-0110.</t>
  </si>
  <si>
    <t>EGD rate zone.</t>
  </si>
  <si>
    <t>(2)</t>
  </si>
  <si>
    <t>Union rate zones.</t>
  </si>
  <si>
    <t>Accumulated Depreciation Summary - Average of Monthly Averages</t>
  </si>
  <si>
    <t>Distribution Plant</t>
  </si>
  <si>
    <t>Union(2)</t>
  </si>
  <si>
    <t>NTD: Joel had this all together as EGI, but we continued to present by rate zone. We can combine the rate zones and present EGI if it seems more appropriate?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</si>
</sst>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0" xfId="0" quotePrefix="1" applyFont="1" applyAlignment="1">
      <alignment horizontal="left"/>
    </xf>
    <xf numFmtId="37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8557-0BA8-4EE3-9A6C-D96D7515FE9B}">
  <dimension ref="A6:M41"/>
  <sheetViews>
    <sheetView tabSelected="1" view="pageLayout" zoomScale="90" zoomScaleNormal="100" zoomScalePageLayoutView="90" workbookViewId="0">
      <selection activeCell="L17" sqref="L17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1.140625" style="1" customWidth="1"/>
    <col min="4" max="4" width="1.42578125" style="1" customWidth="1"/>
    <col min="5" max="5" width="16.85546875" style="2" customWidth="1"/>
    <col min="6" max="6" width="1.42578125" style="1" customWidth="1"/>
    <col min="7" max="13" width="10.42578125" style="1" customWidth="1"/>
    <col min="14" max="16384" width="101.42578125" style="1"/>
  </cols>
  <sheetData>
    <row r="6" spans="1:13" s="14" customFormat="1" x14ac:dyDescent="0.2">
      <c r="A6" s="15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8" spans="1:13" s="5" customFormat="1" x14ac:dyDescent="0.2">
      <c r="E8" s="13"/>
      <c r="G8" s="13">
        <v>2019</v>
      </c>
      <c r="H8" s="13">
        <v>2020</v>
      </c>
      <c r="I8" s="13">
        <v>2021</v>
      </c>
      <c r="J8" s="13">
        <v>2022</v>
      </c>
      <c r="K8" s="13">
        <v>2023</v>
      </c>
      <c r="L8" s="13">
        <v>2024</v>
      </c>
    </row>
    <row r="9" spans="1:13" s="10" customFormat="1" ht="25.5" x14ac:dyDescent="0.2">
      <c r="A9" s="11" t="s">
        <v>1</v>
      </c>
      <c r="C9" s="12" t="s">
        <v>2</v>
      </c>
      <c r="E9" s="11" t="s">
        <v>3</v>
      </c>
      <c r="G9" s="11" t="s">
        <v>4</v>
      </c>
      <c r="H9" s="11" t="s">
        <v>4</v>
      </c>
      <c r="I9" s="11" t="s">
        <v>4</v>
      </c>
      <c r="J9" s="11" t="s">
        <v>5</v>
      </c>
      <c r="K9" s="11" t="s">
        <v>6</v>
      </c>
      <c r="L9" s="11" t="s">
        <v>7</v>
      </c>
    </row>
    <row r="10" spans="1:13" x14ac:dyDescent="0.2">
      <c r="G10" s="2" t="s">
        <v>8</v>
      </c>
      <c r="H10" s="2" t="s">
        <v>9</v>
      </c>
      <c r="I10" s="2" t="s">
        <v>10</v>
      </c>
      <c r="J10" s="2" t="s">
        <v>11</v>
      </c>
      <c r="K10" s="2" t="s">
        <v>12</v>
      </c>
      <c r="L10" s="2" t="s">
        <v>13</v>
      </c>
      <c r="M10" s="16"/>
    </row>
    <row r="12" spans="1:13" x14ac:dyDescent="0.2">
      <c r="A12" s="2">
        <v>1</v>
      </c>
      <c r="C12" s="1" t="s">
        <v>14</v>
      </c>
      <c r="E12" s="2" t="s">
        <v>15</v>
      </c>
      <c r="G12" s="8">
        <v>8923.48</v>
      </c>
      <c r="H12" s="8">
        <v>9209.0565533941663</v>
      </c>
      <c r="I12" s="8">
        <v>9643.2282484916705</v>
      </c>
      <c r="J12" s="8">
        <v>10261.091152203238</v>
      </c>
      <c r="K12" s="8">
        <v>10746.325257245393</v>
      </c>
      <c r="L12" s="8"/>
    </row>
    <row r="13" spans="1:13" x14ac:dyDescent="0.2">
      <c r="A13" s="2">
        <f>A12+1</f>
        <v>2</v>
      </c>
      <c r="C13" s="1" t="s">
        <v>16</v>
      </c>
      <c r="E13" s="2" t="s">
        <v>17</v>
      </c>
      <c r="G13" s="8">
        <v>436.09999999999997</v>
      </c>
      <c r="H13" s="8">
        <v>442.21348546375003</v>
      </c>
      <c r="I13" s="8">
        <v>485.60368410536904</v>
      </c>
      <c r="J13" s="8">
        <v>568.02025450183032</v>
      </c>
      <c r="K13" s="8">
        <v>597.35838082086002</v>
      </c>
      <c r="L13" s="8"/>
    </row>
    <row r="14" spans="1:13" x14ac:dyDescent="0.2">
      <c r="A14" s="2">
        <f>A13+1</f>
        <v>3</v>
      </c>
      <c r="C14" s="1" t="s">
        <v>18</v>
      </c>
      <c r="E14" s="2" t="s">
        <v>17</v>
      </c>
      <c r="G14" s="8">
        <v>616.91</v>
      </c>
      <c r="H14" s="8">
        <v>657.88535250500013</v>
      </c>
      <c r="I14" s="8">
        <v>675.65624893015342</v>
      </c>
      <c r="J14" s="8">
        <v>599.50067880366839</v>
      </c>
      <c r="K14" s="8">
        <v>663.26379938593141</v>
      </c>
      <c r="L14" s="8"/>
    </row>
    <row r="15" spans="1:13" x14ac:dyDescent="0.2">
      <c r="A15" s="2">
        <f>A14+1</f>
        <v>4</v>
      </c>
      <c r="C15" s="1" t="s">
        <v>19</v>
      </c>
      <c r="E15" s="2" t="s">
        <v>17</v>
      </c>
      <c r="G15" s="8">
        <v>1.67</v>
      </c>
      <c r="H15" s="8">
        <v>1.6708610000000006</v>
      </c>
      <c r="I15" s="8">
        <v>1.6708610000000006</v>
      </c>
      <c r="J15" s="8">
        <v>1.6708610000000006</v>
      </c>
      <c r="K15" s="8">
        <v>1.6708610000000006</v>
      </c>
      <c r="L15" s="8"/>
    </row>
    <row r="16" spans="1:13" ht="13.5" thickBot="1" x14ac:dyDescent="0.25">
      <c r="A16" s="2">
        <f>A15+1</f>
        <v>5</v>
      </c>
      <c r="C16" s="1" t="s">
        <v>20</v>
      </c>
      <c r="G16" s="7">
        <f>SUM(G12:G15)</f>
        <v>9978.16</v>
      </c>
      <c r="H16" s="7">
        <f>SUM(H12:H15)</f>
        <v>10310.826252362916</v>
      </c>
      <c r="I16" s="7">
        <f>SUM(I12:I15)</f>
        <v>10806.159042527193</v>
      </c>
      <c r="J16" s="7">
        <f>SUM(J12:J15)</f>
        <v>11430.282946508738</v>
      </c>
      <c r="K16" s="7">
        <f>SUM(K12:K15)</f>
        <v>12008.618298452186</v>
      </c>
      <c r="L16" s="8"/>
    </row>
    <row r="17" spans="1:12" ht="13.5" thickTop="1" x14ac:dyDescent="0.2">
      <c r="A17" s="2"/>
    </row>
    <row r="18" spans="1:12" x14ac:dyDescent="0.2">
      <c r="A18" s="2">
        <f>A16+1</f>
        <v>6</v>
      </c>
      <c r="C18" s="1" t="s">
        <v>21</v>
      </c>
      <c r="E18" s="2" t="s">
        <v>39</v>
      </c>
      <c r="G18" s="8">
        <v>3154.1600000000003</v>
      </c>
      <c r="H18" s="8">
        <v>3332.5551177966713</v>
      </c>
      <c r="I18" s="8">
        <v>3540.7867985071657</v>
      </c>
      <c r="J18" s="8">
        <v>3797.625988688847</v>
      </c>
      <c r="K18" s="8">
        <v>4031.4891842320117</v>
      </c>
      <c r="L18" s="8"/>
    </row>
    <row r="19" spans="1:12" x14ac:dyDescent="0.2">
      <c r="A19" s="2">
        <f t="shared" ref="A19:A25" si="0">A18+1</f>
        <v>7</v>
      </c>
      <c r="C19" s="1" t="s">
        <v>22</v>
      </c>
      <c r="E19" s="2" t="s">
        <v>23</v>
      </c>
      <c r="G19" s="8">
        <v>1940.8600000000001</v>
      </c>
      <c r="H19" s="8">
        <v>2049.0403831595791</v>
      </c>
      <c r="I19" s="8">
        <v>2134.5778996274194</v>
      </c>
      <c r="J19" s="8">
        <v>2243.0604234595726</v>
      </c>
      <c r="K19" s="8">
        <v>2381.1250227399787</v>
      </c>
      <c r="L19" s="8"/>
    </row>
    <row r="20" spans="1:12" x14ac:dyDescent="0.2">
      <c r="A20" s="2">
        <f t="shared" si="0"/>
        <v>8</v>
      </c>
      <c r="C20" s="1" t="s">
        <v>24</v>
      </c>
      <c r="E20" s="2" t="s">
        <v>23</v>
      </c>
      <c r="G20" s="8">
        <v>3491.72</v>
      </c>
      <c r="H20" s="8">
        <v>3636.8413990866666</v>
      </c>
      <c r="I20" s="8">
        <v>3767.4158121059713</v>
      </c>
      <c r="J20" s="8">
        <v>3916.5609818571888</v>
      </c>
      <c r="K20" s="8">
        <v>4107.1986241828645</v>
      </c>
      <c r="L20" s="8"/>
    </row>
    <row r="21" spans="1:12" x14ac:dyDescent="0.2">
      <c r="A21" s="2">
        <f t="shared" si="0"/>
        <v>9</v>
      </c>
      <c r="C21" s="1" t="s">
        <v>16</v>
      </c>
      <c r="E21" s="2" t="s">
        <v>23</v>
      </c>
      <c r="G21" s="8">
        <v>803.93</v>
      </c>
      <c r="H21" s="8">
        <v>812.27220987189366</v>
      </c>
      <c r="I21" s="8">
        <v>819.70297980375017</v>
      </c>
      <c r="J21" s="8">
        <v>809.77321311901687</v>
      </c>
      <c r="K21" s="8">
        <v>843.83428157272579</v>
      </c>
      <c r="L21" s="8"/>
    </row>
    <row r="22" spans="1:12" x14ac:dyDescent="0.2">
      <c r="A22" s="2">
        <f t="shared" si="0"/>
        <v>10</v>
      </c>
      <c r="C22" s="1" t="s">
        <v>25</v>
      </c>
      <c r="E22" s="2" t="s">
        <v>23</v>
      </c>
      <c r="G22" s="8">
        <v>31.92</v>
      </c>
      <c r="H22" s="8">
        <v>32.335470765416666</v>
      </c>
      <c r="I22" s="8">
        <v>31.990910750000005</v>
      </c>
      <c r="J22" s="8">
        <v>34.330573888946816</v>
      </c>
      <c r="K22" s="8">
        <v>37.667114576855681</v>
      </c>
      <c r="L22" s="8"/>
    </row>
    <row r="23" spans="1:12" x14ac:dyDescent="0.2">
      <c r="A23" s="2">
        <f t="shared" si="0"/>
        <v>11</v>
      </c>
      <c r="C23" s="1" t="s">
        <v>26</v>
      </c>
      <c r="E23" s="2" t="s">
        <v>23</v>
      </c>
      <c r="G23" s="8">
        <v>1.6700000000000002</v>
      </c>
      <c r="H23" s="8">
        <v>1.6698419899999997</v>
      </c>
      <c r="I23" s="8">
        <v>1.6698419899999997</v>
      </c>
      <c r="J23" s="8">
        <v>1.6682376902779299</v>
      </c>
      <c r="K23" s="8">
        <v>1.6627953833333331</v>
      </c>
      <c r="L23" s="8"/>
    </row>
    <row r="24" spans="1:12" x14ac:dyDescent="0.2">
      <c r="A24" s="2">
        <f t="shared" si="0"/>
        <v>12</v>
      </c>
      <c r="C24" s="1" t="s">
        <v>18</v>
      </c>
      <c r="E24" s="2" t="s">
        <v>23</v>
      </c>
      <c r="G24" s="8">
        <v>363.03999999999996</v>
      </c>
      <c r="H24" s="8">
        <v>406.51690369325354</v>
      </c>
      <c r="I24" s="8">
        <v>437.48491340529881</v>
      </c>
      <c r="J24" s="8">
        <v>429.95004785027913</v>
      </c>
      <c r="K24" s="8">
        <v>468.62985964037091</v>
      </c>
      <c r="L24" s="8"/>
    </row>
    <row r="25" spans="1:12" ht="13.5" thickBot="1" x14ac:dyDescent="0.25">
      <c r="A25" s="2">
        <f t="shared" si="0"/>
        <v>13</v>
      </c>
      <c r="C25" s="1" t="s">
        <v>20</v>
      </c>
      <c r="G25" s="7">
        <f>SUM(G18:G24)</f>
        <v>9787.2999999999993</v>
      </c>
      <c r="H25" s="7">
        <f>SUM(H18:H24)</f>
        <v>10271.231326363481</v>
      </c>
      <c r="I25" s="7">
        <f>SUM(I18:I24)</f>
        <v>10733.629156189605</v>
      </c>
      <c r="J25" s="7">
        <f>SUM(J18:J24)</f>
        <v>11232.969466554128</v>
      </c>
      <c r="K25" s="7">
        <f>SUM(K18:K24)</f>
        <v>11871.60688232814</v>
      </c>
      <c r="L25" s="8"/>
    </row>
    <row r="26" spans="1:12" ht="13.5" thickTop="1" x14ac:dyDescent="0.2">
      <c r="A26" s="2"/>
      <c r="G26" s="8"/>
      <c r="H26" s="8"/>
      <c r="I26" s="8"/>
      <c r="J26" s="8"/>
      <c r="K26" s="8"/>
      <c r="L26" s="8"/>
    </row>
    <row r="27" spans="1:12" x14ac:dyDescent="0.2">
      <c r="A27" s="2">
        <f>A25+1</f>
        <v>14</v>
      </c>
      <c r="C27" s="1" t="s">
        <v>14</v>
      </c>
      <c r="E27" s="2" t="s">
        <v>27</v>
      </c>
      <c r="G27" s="8">
        <f>SUM(G12,G18:G19)</f>
        <v>14018.5</v>
      </c>
      <c r="H27" s="8">
        <f>SUM(H12,H18:H19)</f>
        <v>14590.652054350418</v>
      </c>
      <c r="I27" s="8">
        <f>SUM(I12,I18:I19)</f>
        <v>15318.592946626257</v>
      </c>
      <c r="J27" s="8">
        <f>SUM(J12,J18:J19)</f>
        <v>16301.777564351658</v>
      </c>
      <c r="K27" s="8">
        <f>SUM(K12,K18:K19)</f>
        <v>17158.939464217383</v>
      </c>
      <c r="L27" s="8">
        <v>16863.717848315056</v>
      </c>
    </row>
    <row r="28" spans="1:12" x14ac:dyDescent="0.2">
      <c r="A28" s="2">
        <f>A27+1</f>
        <v>15</v>
      </c>
      <c r="C28" s="1" t="s">
        <v>24</v>
      </c>
      <c r="E28" s="2" t="s">
        <v>27</v>
      </c>
      <c r="G28" s="8">
        <f>G20</f>
        <v>3491.72</v>
      </c>
      <c r="H28" s="8">
        <f>H20</f>
        <v>3636.8413990866666</v>
      </c>
      <c r="I28" s="8">
        <f>I20</f>
        <v>3767.4158121059713</v>
      </c>
      <c r="J28" s="8">
        <f>J20</f>
        <v>3916.5609818571888</v>
      </c>
      <c r="K28" s="8">
        <f>K20</f>
        <v>4107.1986241828645</v>
      </c>
      <c r="L28" s="8">
        <v>4826.7901643829773</v>
      </c>
    </row>
    <row r="29" spans="1:12" x14ac:dyDescent="0.2">
      <c r="A29" s="2">
        <f>A28+1</f>
        <v>16</v>
      </c>
      <c r="C29" s="1" t="s">
        <v>28</v>
      </c>
      <c r="E29" s="2" t="s">
        <v>27</v>
      </c>
      <c r="G29" s="8">
        <f>SUM(G13,G21:G22)</f>
        <v>1271.95</v>
      </c>
      <c r="H29" s="8">
        <f>SUM(H13,H21:H22)</f>
        <v>1286.8211661010603</v>
      </c>
      <c r="I29" s="8">
        <f>SUM(I13,I21:I22)</f>
        <v>1337.2975746591192</v>
      </c>
      <c r="J29" s="8">
        <f>SUM(J13,J21:J22)</f>
        <v>1412.1240415097941</v>
      </c>
      <c r="K29" s="8">
        <f>SUM(K13,K21:K22)</f>
        <v>1478.8597769704415</v>
      </c>
      <c r="L29" s="8">
        <v>1526.9370015996974</v>
      </c>
    </row>
    <row r="30" spans="1:12" x14ac:dyDescent="0.2">
      <c r="A30" s="2">
        <f>A29+1</f>
        <v>17</v>
      </c>
      <c r="C30" s="1" t="s">
        <v>18</v>
      </c>
      <c r="E30" s="2" t="s">
        <v>27</v>
      </c>
      <c r="G30" s="8">
        <f>SUM(G14,G24)</f>
        <v>979.94999999999993</v>
      </c>
      <c r="H30" s="8">
        <f>SUM(H14,H24)</f>
        <v>1064.4022561982538</v>
      </c>
      <c r="I30" s="8">
        <f>SUM(I14,I24)</f>
        <v>1113.1411623354522</v>
      </c>
      <c r="J30" s="8">
        <f>SUM(J14,J24)</f>
        <v>1029.4507266539476</v>
      </c>
      <c r="K30" s="8">
        <f>SUM(K14,K24)</f>
        <v>1131.8936590263024</v>
      </c>
      <c r="L30" s="8">
        <v>820.79005769604908</v>
      </c>
    </row>
    <row r="31" spans="1:12" x14ac:dyDescent="0.2">
      <c r="A31" s="2">
        <f>A30+1</f>
        <v>18</v>
      </c>
      <c r="C31" s="1" t="s">
        <v>19</v>
      </c>
      <c r="E31" s="2" t="s">
        <v>27</v>
      </c>
      <c r="G31" s="8">
        <f>SUM(G15,G23)</f>
        <v>3.34</v>
      </c>
      <c r="H31" s="8">
        <f>SUM(H15,H23)</f>
        <v>3.3407029900000005</v>
      </c>
      <c r="I31" s="8">
        <f>SUM(I15,I23)</f>
        <v>3.3407029900000005</v>
      </c>
      <c r="J31" s="8">
        <f>SUM(J15,J23)</f>
        <v>3.3390986902779307</v>
      </c>
      <c r="K31" s="8">
        <f>SUM(K15,K23)</f>
        <v>3.3336563833333335</v>
      </c>
      <c r="L31" s="8">
        <v>3.34070299</v>
      </c>
    </row>
    <row r="32" spans="1:12" ht="13.5" thickBot="1" x14ac:dyDescent="0.25">
      <c r="A32" s="2">
        <f>A31+1</f>
        <v>19</v>
      </c>
      <c r="C32" s="1" t="s">
        <v>20</v>
      </c>
      <c r="G32" s="7">
        <f t="shared" ref="G32:L32" si="1">SUM(G27:G31)</f>
        <v>19765.460000000003</v>
      </c>
      <c r="H32" s="7">
        <f t="shared" si="1"/>
        <v>20582.057578726399</v>
      </c>
      <c r="I32" s="7">
        <f t="shared" si="1"/>
        <v>21539.788198716797</v>
      </c>
      <c r="J32" s="7">
        <f t="shared" si="1"/>
        <v>22663.252413062866</v>
      </c>
      <c r="K32" s="7">
        <f t="shared" si="1"/>
        <v>23880.225180780326</v>
      </c>
      <c r="L32" s="7">
        <f t="shared" si="1"/>
        <v>24041.575774983779</v>
      </c>
    </row>
    <row r="33" spans="1:12" ht="13.5" thickTop="1" x14ac:dyDescent="0.2">
      <c r="A33" s="2"/>
      <c r="G33" s="8"/>
      <c r="H33" s="8"/>
      <c r="I33" s="8"/>
      <c r="J33" s="8"/>
      <c r="K33" s="8"/>
      <c r="L33" s="8"/>
    </row>
    <row r="34" spans="1:12" hidden="1" x14ac:dyDescent="0.2">
      <c r="A34" s="5" t="s">
        <v>29</v>
      </c>
    </row>
    <row r="35" spans="1:12" hidden="1" x14ac:dyDescent="0.2">
      <c r="A35" s="4" t="s">
        <v>30</v>
      </c>
      <c r="C35" s="9" t="s">
        <v>31</v>
      </c>
    </row>
    <row r="36" spans="1:12" hidden="1" x14ac:dyDescent="0.2">
      <c r="C36" s="9" t="s">
        <v>32</v>
      </c>
    </row>
    <row r="37" spans="1:12" hidden="1" x14ac:dyDescent="0.2">
      <c r="C37" s="9" t="s">
        <v>33</v>
      </c>
    </row>
    <row r="38" spans="1:12" hidden="1" x14ac:dyDescent="0.2"/>
    <row r="39" spans="1:12" x14ac:dyDescent="0.2">
      <c r="A39" s="1" t="s">
        <v>29</v>
      </c>
      <c r="E39" s="1"/>
    </row>
    <row r="40" spans="1:12" ht="14.45" customHeight="1" x14ac:dyDescent="0.2">
      <c r="A40" s="18" t="s">
        <v>30</v>
      </c>
      <c r="B40" s="19" t="s">
        <v>34</v>
      </c>
      <c r="C40" s="19"/>
    </row>
    <row r="41" spans="1:12" ht="14.45" customHeight="1" x14ac:dyDescent="0.2">
      <c r="A41" s="18" t="s">
        <v>35</v>
      </c>
      <c r="B41" s="19" t="s">
        <v>36</v>
      </c>
      <c r="C41" s="19"/>
    </row>
  </sheetData>
  <mergeCells count="2">
    <mergeCell ref="B40:C40"/>
    <mergeCell ref="B41:C41"/>
  </mergeCells>
  <pageMargins left="1" right="0.7" top="0.75" bottom="0.75" header="0.3" footer="0.3"/>
  <pageSetup scale="85" orientation="landscape" r:id="rId1"/>
  <headerFooter>
    <oddHeader>&amp;R&amp;"Arial,Regular"&amp;10Filed: 2024-03-15
EB-2022-0200
DRO Response
Attachment 3
Page &amp;P of 2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DB0D-4F9D-49E9-A10B-71355EA0273F}">
  <dimension ref="A5:M41"/>
  <sheetViews>
    <sheetView view="pageLayout" zoomScale="90" zoomScaleNormal="100" zoomScalePageLayoutView="90" workbookViewId="0">
      <selection activeCell="M44" sqref="M44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6.85546875" style="1" customWidth="1"/>
    <col min="4" max="4" width="1.42578125" style="1" customWidth="1"/>
    <col min="5" max="5" width="11.5703125" style="2" customWidth="1"/>
    <col min="6" max="6" width="1.42578125" style="1" customWidth="1"/>
    <col min="7" max="13" width="10.42578125" style="1" customWidth="1"/>
    <col min="14" max="16384" width="101.42578125" style="1"/>
  </cols>
  <sheetData>
    <row r="5" spans="1:13" ht="12" customHeight="1" x14ac:dyDescent="0.2"/>
    <row r="6" spans="1:13" s="14" customFormat="1" x14ac:dyDescent="0.2">
      <c r="A6" s="15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8" spans="1:13" s="5" customFormat="1" x14ac:dyDescent="0.2">
      <c r="E8" s="13"/>
      <c r="G8" s="13">
        <v>2019</v>
      </c>
      <c r="H8" s="13">
        <v>2020</v>
      </c>
      <c r="I8" s="13">
        <v>2021</v>
      </c>
      <c r="J8" s="13">
        <v>2022</v>
      </c>
      <c r="K8" s="13">
        <v>2023</v>
      </c>
      <c r="L8" s="13">
        <v>2024</v>
      </c>
    </row>
    <row r="9" spans="1:13" s="10" customFormat="1" ht="25.5" x14ac:dyDescent="0.2">
      <c r="A9" s="11" t="s">
        <v>1</v>
      </c>
      <c r="C9" s="12" t="s">
        <v>2</v>
      </c>
      <c r="E9" s="11" t="s">
        <v>3</v>
      </c>
      <c r="G9" s="11" t="s">
        <v>4</v>
      </c>
      <c r="H9" s="11" t="s">
        <v>4</v>
      </c>
      <c r="I9" s="11" t="s">
        <v>4</v>
      </c>
      <c r="J9" s="11" t="s">
        <v>5</v>
      </c>
      <c r="K9" s="11" t="s">
        <v>6</v>
      </c>
      <c r="L9" s="11" t="s">
        <v>7</v>
      </c>
    </row>
    <row r="10" spans="1:13" x14ac:dyDescent="0.2">
      <c r="G10" s="2" t="s">
        <v>8</v>
      </c>
      <c r="H10" s="2" t="s">
        <v>9</v>
      </c>
      <c r="I10" s="2" t="s">
        <v>10</v>
      </c>
      <c r="J10" s="2" t="s">
        <v>11</v>
      </c>
      <c r="K10" s="2" t="s">
        <v>12</v>
      </c>
      <c r="L10" s="2" t="s">
        <v>13</v>
      </c>
      <c r="M10" s="9"/>
    </row>
    <row r="11" spans="1:13" x14ac:dyDescent="0.2">
      <c r="A11" s="2"/>
      <c r="G11" s="17"/>
      <c r="H11" s="17"/>
      <c r="I11" s="17"/>
      <c r="J11" s="17"/>
      <c r="K11" s="17"/>
      <c r="L11" s="17"/>
    </row>
    <row r="12" spans="1:13" x14ac:dyDescent="0.2">
      <c r="A12" s="2">
        <v>1</v>
      </c>
      <c r="C12" s="1" t="s">
        <v>38</v>
      </c>
      <c r="E12" s="2" t="s">
        <v>15</v>
      </c>
      <c r="G12" s="8">
        <v>-2866.37</v>
      </c>
      <c r="H12" s="8">
        <v>-2933.5284368348889</v>
      </c>
      <c r="I12" s="8">
        <v>-3071.5152608279955</v>
      </c>
      <c r="J12" s="8">
        <v>-3456.6951762181016</v>
      </c>
      <c r="K12" s="8">
        <v>-3644.4807878744627</v>
      </c>
      <c r="L12" s="8"/>
    </row>
    <row r="13" spans="1:13" x14ac:dyDescent="0.2">
      <c r="A13" s="2">
        <f>A12+1</f>
        <v>2</v>
      </c>
      <c r="C13" s="1" t="s">
        <v>16</v>
      </c>
      <c r="E13" s="2" t="s">
        <v>17</v>
      </c>
      <c r="G13" s="8">
        <v>-137.4</v>
      </c>
      <c r="H13" s="8">
        <v>-142.93662774083333</v>
      </c>
      <c r="I13" s="8">
        <v>-148.48917969916661</v>
      </c>
      <c r="J13" s="8">
        <v>-157.24181899284008</v>
      </c>
      <c r="K13" s="8">
        <v>-164.46117916236039</v>
      </c>
      <c r="L13" s="8"/>
    </row>
    <row r="14" spans="1:13" x14ac:dyDescent="0.2">
      <c r="A14" s="2">
        <f>A13+1</f>
        <v>3</v>
      </c>
      <c r="C14" s="1" t="s">
        <v>18</v>
      </c>
      <c r="E14" s="2" t="s">
        <v>17</v>
      </c>
      <c r="G14" s="8">
        <v>-439.09000000000003</v>
      </c>
      <c r="H14" s="8">
        <v>-480.25890947564653</v>
      </c>
      <c r="I14" s="8">
        <v>-504.89070888416666</v>
      </c>
      <c r="J14" s="8">
        <v>-428.21289775683323</v>
      </c>
      <c r="K14" s="8">
        <v>-486.24470714646401</v>
      </c>
      <c r="L14" s="8"/>
    </row>
    <row r="15" spans="1:13" x14ac:dyDescent="0.2">
      <c r="A15" s="2">
        <f>A14+1</f>
        <v>4</v>
      </c>
      <c r="C15" s="1" t="s">
        <v>19</v>
      </c>
      <c r="E15" s="2" t="s">
        <v>17</v>
      </c>
      <c r="G15" s="8">
        <v>-1.36</v>
      </c>
      <c r="H15" s="8">
        <v>-1.3927284800000008</v>
      </c>
      <c r="I15" s="8">
        <v>-1.4306570000000007</v>
      </c>
      <c r="J15" s="8">
        <v>-1.4526502737500002</v>
      </c>
      <c r="K15" s="8">
        <v>-1.4527819700000002</v>
      </c>
      <c r="L15" s="8"/>
    </row>
    <row r="16" spans="1:13" ht="13.5" thickBot="1" x14ac:dyDescent="0.25">
      <c r="A16" s="2">
        <f>A15+1</f>
        <v>5</v>
      </c>
      <c r="C16" s="1" t="s">
        <v>20</v>
      </c>
      <c r="G16" s="7">
        <f>SUM(G12:G15)</f>
        <v>-3444.2200000000003</v>
      </c>
      <c r="H16" s="7">
        <f>SUM(H12:H15)</f>
        <v>-3558.1167025313689</v>
      </c>
      <c r="I16" s="7">
        <f>SUM(I12:I15)</f>
        <v>-3726.3258064113284</v>
      </c>
      <c r="J16" s="7">
        <f>SUM(J12:J15)</f>
        <v>-4043.6025432415249</v>
      </c>
      <c r="K16" s="7">
        <f>SUM(K12:K15)</f>
        <v>-4296.639456153287</v>
      </c>
      <c r="L16" s="8"/>
    </row>
    <row r="17" spans="1:12" ht="13.5" thickTop="1" x14ac:dyDescent="0.2">
      <c r="A17" s="2"/>
    </row>
    <row r="18" spans="1:12" x14ac:dyDescent="0.2">
      <c r="A18" s="2">
        <f>A16+1</f>
        <v>6</v>
      </c>
      <c r="C18" s="1" t="s">
        <v>21</v>
      </c>
      <c r="E18" s="2" t="s">
        <v>39</v>
      </c>
      <c r="G18" s="8">
        <v>-1370.27</v>
      </c>
      <c r="H18" s="8">
        <v>-1441.1138726862955</v>
      </c>
      <c r="I18" s="8">
        <v>-1515.5440685283177</v>
      </c>
      <c r="J18" s="8">
        <v>-1590.2018444130717</v>
      </c>
      <c r="K18" s="8">
        <v>-1660.7732407884585</v>
      </c>
      <c r="L18" s="8"/>
    </row>
    <row r="19" spans="1:12" x14ac:dyDescent="0.2">
      <c r="A19" s="2">
        <f t="shared" ref="A19:A25" si="0">A18+1</f>
        <v>7</v>
      </c>
      <c r="C19" s="1" t="s">
        <v>22</v>
      </c>
      <c r="E19" s="2" t="s">
        <v>23</v>
      </c>
      <c r="G19" s="8">
        <v>-870.46000000000015</v>
      </c>
      <c r="H19" s="8">
        <v>-923.76595009912137</v>
      </c>
      <c r="I19" s="8">
        <v>-980.12221518043214</v>
      </c>
      <c r="J19" s="8">
        <v>-1037.2578046958372</v>
      </c>
      <c r="K19" s="8">
        <v>-1094.7559685350968</v>
      </c>
      <c r="L19" s="8"/>
    </row>
    <row r="20" spans="1:12" x14ac:dyDescent="0.2">
      <c r="A20" s="2">
        <f t="shared" si="0"/>
        <v>8</v>
      </c>
      <c r="C20" s="1" t="s">
        <v>24</v>
      </c>
      <c r="E20" s="2" t="s">
        <v>23</v>
      </c>
      <c r="G20" s="8">
        <v>-1023.0899999999999</v>
      </c>
      <c r="H20" s="8">
        <v>-1104.3934936370836</v>
      </c>
      <c r="I20" s="8">
        <v>-1188.626009990139</v>
      </c>
      <c r="J20" s="8">
        <v>-1276.1256251181474</v>
      </c>
      <c r="K20" s="8">
        <v>-1364.8541574262683</v>
      </c>
      <c r="L20" s="8"/>
    </row>
    <row r="21" spans="1:12" x14ac:dyDescent="0.2">
      <c r="A21" s="2">
        <f t="shared" si="0"/>
        <v>9</v>
      </c>
      <c r="C21" s="1" t="s">
        <v>16</v>
      </c>
      <c r="E21" s="2" t="s">
        <v>23</v>
      </c>
      <c r="G21" s="8">
        <v>-298.17</v>
      </c>
      <c r="H21" s="8">
        <v>-316.83460586874997</v>
      </c>
      <c r="I21" s="8">
        <v>-335.38831917958333</v>
      </c>
      <c r="J21" s="8">
        <v>-349.64555527061134</v>
      </c>
      <c r="K21" s="8">
        <v>-362.38213082099651</v>
      </c>
      <c r="L21" s="8"/>
    </row>
    <row r="22" spans="1:12" x14ac:dyDescent="0.2">
      <c r="A22" s="2">
        <f t="shared" si="0"/>
        <v>10</v>
      </c>
      <c r="C22" s="1" t="s">
        <v>25</v>
      </c>
      <c r="E22" s="2" t="s">
        <v>23</v>
      </c>
      <c r="G22" s="8">
        <v>-15.750000000000002</v>
      </c>
      <c r="H22" s="8">
        <v>-16.786394288333337</v>
      </c>
      <c r="I22" s="8">
        <v>-17.760561513749998</v>
      </c>
      <c r="J22" s="8">
        <v>-18.739880775738978</v>
      </c>
      <c r="K22" s="8">
        <v>-19.865741096658486</v>
      </c>
      <c r="L22" s="8"/>
    </row>
    <row r="23" spans="1:12" x14ac:dyDescent="0.2">
      <c r="A23" s="2">
        <f t="shared" si="0"/>
        <v>11</v>
      </c>
      <c r="C23" s="1" t="s">
        <v>26</v>
      </c>
      <c r="E23" s="2" t="s">
        <v>23</v>
      </c>
      <c r="G23" s="8">
        <v>-1.1299999999999999</v>
      </c>
      <c r="H23" s="8">
        <v>-1.1924349099999998</v>
      </c>
      <c r="I23" s="8">
        <v>-1.2648540733333333</v>
      </c>
      <c r="J23" s="8">
        <v>-1.4797137352779295</v>
      </c>
      <c r="K23" s="8">
        <v>-1.4744958633333332</v>
      </c>
      <c r="L23" s="8"/>
    </row>
    <row r="24" spans="1:12" x14ac:dyDescent="0.2">
      <c r="A24" s="2">
        <f t="shared" si="0"/>
        <v>12</v>
      </c>
      <c r="C24" s="1" t="s">
        <v>18</v>
      </c>
      <c r="E24" s="2" t="s">
        <v>23</v>
      </c>
      <c r="G24" s="8">
        <v>-165.60999999999999</v>
      </c>
      <c r="H24" s="8">
        <v>-209.03776274051907</v>
      </c>
      <c r="I24" s="8">
        <v>-240.8840665651382</v>
      </c>
      <c r="J24" s="8">
        <v>-199.93744731332856</v>
      </c>
      <c r="K24" s="8">
        <v>-226.84390717290111</v>
      </c>
      <c r="L24" s="8"/>
    </row>
    <row r="25" spans="1:12" ht="13.5" thickBot="1" x14ac:dyDescent="0.25">
      <c r="A25" s="2">
        <f t="shared" si="0"/>
        <v>13</v>
      </c>
      <c r="C25" s="1" t="s">
        <v>20</v>
      </c>
      <c r="G25" s="7">
        <f>SUM(G18:G24)</f>
        <v>-3744.48</v>
      </c>
      <c r="H25" s="7">
        <f>SUM(H18:H24)</f>
        <v>-4013.1245142301022</v>
      </c>
      <c r="I25" s="7">
        <f>SUM(I18:I24)</f>
        <v>-4279.5900950306941</v>
      </c>
      <c r="J25" s="7">
        <f>SUM(J18:J24)</f>
        <v>-4473.3878713220129</v>
      </c>
      <c r="K25" s="7">
        <f>SUM(K18:K24)</f>
        <v>-4730.9496417037135</v>
      </c>
      <c r="L25" s="8"/>
    </row>
    <row r="26" spans="1:12" ht="13.5" thickTop="1" x14ac:dyDescent="0.2">
      <c r="A26" s="2"/>
      <c r="G26" s="8"/>
      <c r="H26" s="8"/>
      <c r="I26" s="8"/>
      <c r="J26" s="8"/>
      <c r="K26" s="8"/>
      <c r="L26" s="8"/>
    </row>
    <row r="27" spans="1:12" x14ac:dyDescent="0.2">
      <c r="A27" s="2">
        <f>A25+1</f>
        <v>14</v>
      </c>
      <c r="C27" s="1" t="s">
        <v>14</v>
      </c>
      <c r="E27" s="2" t="s">
        <v>27</v>
      </c>
      <c r="G27" s="8">
        <f>SUM(G12,G18:G19)</f>
        <v>-5107.0999999999995</v>
      </c>
      <c r="H27" s="8">
        <f>SUM(H12,H18:H19)</f>
        <v>-5298.4082596203061</v>
      </c>
      <c r="I27" s="8">
        <f>SUM(I12,I18:I19)</f>
        <v>-5567.1815445367456</v>
      </c>
      <c r="J27" s="8">
        <f>SUM(J12,J18:J19)</f>
        <v>-6084.1548253270103</v>
      </c>
      <c r="K27" s="8">
        <f>SUM(K12,K18:K19)</f>
        <v>-6400.009997198018</v>
      </c>
      <c r="L27" s="8">
        <v>-6220.667675280778</v>
      </c>
    </row>
    <row r="28" spans="1:12" x14ac:dyDescent="0.2">
      <c r="A28" s="2">
        <f>A27+1</f>
        <v>15</v>
      </c>
      <c r="C28" s="1" t="s">
        <v>24</v>
      </c>
      <c r="E28" s="2" t="s">
        <v>27</v>
      </c>
      <c r="G28" s="8">
        <f>G20</f>
        <v>-1023.0899999999999</v>
      </c>
      <c r="H28" s="8">
        <f>H20</f>
        <v>-1104.3934936370836</v>
      </c>
      <c r="I28" s="8">
        <f>I20</f>
        <v>-1188.626009990139</v>
      </c>
      <c r="J28" s="8">
        <f>J20</f>
        <v>-1276.1256251181474</v>
      </c>
      <c r="K28" s="8">
        <f>K20</f>
        <v>-1364.8541574262683</v>
      </c>
      <c r="L28" s="8">
        <v>-1675.2387393632266</v>
      </c>
    </row>
    <row r="29" spans="1:12" x14ac:dyDescent="0.2">
      <c r="A29" s="2">
        <f>A28+1</f>
        <v>16</v>
      </c>
      <c r="C29" s="1" t="s">
        <v>28</v>
      </c>
      <c r="E29" s="2" t="s">
        <v>27</v>
      </c>
      <c r="G29" s="8">
        <f>SUM(G13,G21:G22)</f>
        <v>-451.32000000000005</v>
      </c>
      <c r="H29" s="8">
        <f>SUM(H13,H21:H22)</f>
        <v>-476.55762789791663</v>
      </c>
      <c r="I29" s="8">
        <f>SUM(I13,I21:I22)</f>
        <v>-501.63806039249999</v>
      </c>
      <c r="J29" s="8">
        <f>SUM(J13,J21:J22)</f>
        <v>-525.62725503919035</v>
      </c>
      <c r="K29" s="8">
        <f>SUM(K13,K21:K22)</f>
        <v>-546.70905108001534</v>
      </c>
      <c r="L29" s="8">
        <v>-576.60367198937854</v>
      </c>
    </row>
    <row r="30" spans="1:12" x14ac:dyDescent="0.2">
      <c r="A30" s="2">
        <f>A29+1</f>
        <v>17</v>
      </c>
      <c r="C30" s="1" t="s">
        <v>18</v>
      </c>
      <c r="E30" s="2" t="s">
        <v>27</v>
      </c>
      <c r="G30" s="8">
        <f>SUM(G14,G24)</f>
        <v>-604.70000000000005</v>
      </c>
      <c r="H30" s="8">
        <f>SUM(H14,H24)</f>
        <v>-689.29667221616558</v>
      </c>
      <c r="I30" s="8">
        <f>SUM(I14,I24)</f>
        <v>-745.7747754493048</v>
      </c>
      <c r="J30" s="8">
        <f>SUM(J14,J24)</f>
        <v>-628.15034507016185</v>
      </c>
      <c r="K30" s="8">
        <f>SUM(K14,K24)</f>
        <v>-713.08861431936509</v>
      </c>
      <c r="L30" s="8">
        <v>-408.98558071051292</v>
      </c>
    </row>
    <row r="31" spans="1:12" x14ac:dyDescent="0.2">
      <c r="A31" s="2">
        <f>A30+1</f>
        <v>18</v>
      </c>
      <c r="C31" s="1" t="s">
        <v>19</v>
      </c>
      <c r="E31" s="2" t="s">
        <v>27</v>
      </c>
      <c r="G31" s="8">
        <f>SUM(G15,G23)</f>
        <v>-2.4900000000000002</v>
      </c>
      <c r="H31" s="8">
        <f>SUM(H15,H23)</f>
        <v>-2.5851633900000008</v>
      </c>
      <c r="I31" s="8">
        <f>SUM(I15,I23)</f>
        <v>-2.6955110733333338</v>
      </c>
      <c r="J31" s="8">
        <f>SUM(J15,J23)</f>
        <v>-2.9323640090279297</v>
      </c>
      <c r="K31" s="8">
        <f>SUM(K15,K23)</f>
        <v>-2.9272778333333331</v>
      </c>
      <c r="L31" s="8">
        <v>-3.0535722400000007</v>
      </c>
    </row>
    <row r="32" spans="1:12" ht="13.5" thickBot="1" x14ac:dyDescent="0.25">
      <c r="A32" s="2">
        <f>A31+1</f>
        <v>19</v>
      </c>
      <c r="C32" s="1" t="s">
        <v>20</v>
      </c>
      <c r="G32" s="7">
        <f t="shared" ref="G32:K32" si="1">SUM(G27:G31)</f>
        <v>-7188.6999999999989</v>
      </c>
      <c r="H32" s="7">
        <f t="shared" si="1"/>
        <v>-7571.2412167614721</v>
      </c>
      <c r="I32" s="7">
        <f t="shared" si="1"/>
        <v>-8005.9159014420229</v>
      </c>
      <c r="J32" s="7">
        <f t="shared" si="1"/>
        <v>-8516.9904145635373</v>
      </c>
      <c r="K32" s="7">
        <f t="shared" si="1"/>
        <v>-9027.5890978570005</v>
      </c>
      <c r="L32" s="7">
        <f>SUM(L27:L31)-0.1</f>
        <v>-8884.6492395838959</v>
      </c>
    </row>
    <row r="33" spans="1:13" ht="13.5" thickTop="1" x14ac:dyDescent="0.2">
      <c r="A33" s="2"/>
      <c r="G33" s="8"/>
      <c r="H33" s="8"/>
      <c r="I33" s="8"/>
      <c r="J33" s="8"/>
      <c r="K33" s="8"/>
      <c r="L33" s="8"/>
    </row>
    <row r="34" spans="1:13" hidden="1" x14ac:dyDescent="0.2">
      <c r="A34" s="5" t="s">
        <v>29</v>
      </c>
      <c r="G34" s="8"/>
      <c r="H34" s="8"/>
      <c r="I34" s="8"/>
      <c r="J34" s="8"/>
      <c r="K34" s="8"/>
      <c r="L34" s="8"/>
    </row>
    <row r="35" spans="1:13" hidden="1" x14ac:dyDescent="0.2">
      <c r="A35" s="4" t="s">
        <v>30</v>
      </c>
      <c r="C35" s="9" t="str">
        <f>Sheet1!C35</f>
        <v>Column (a) EB-2020-0134.</v>
      </c>
    </row>
    <row r="36" spans="1:13" hidden="1" x14ac:dyDescent="0.2">
      <c r="C36" s="9" t="str">
        <f>Sheet1!C36</f>
        <v>Column (b) EB-2021-0149. Updated: 2021-09-23</v>
      </c>
    </row>
    <row r="37" spans="1:13" hidden="1" x14ac:dyDescent="0.2">
      <c r="C37" s="9" t="str">
        <f>Sheet1!C37</f>
        <v>Column (c) EB-2022-0110.</v>
      </c>
    </row>
    <row r="38" spans="1:13" hidden="1" x14ac:dyDescent="0.2">
      <c r="C38" s="3" t="s">
        <v>40</v>
      </c>
      <c r="D38" s="3"/>
      <c r="E38" s="6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1" t="s">
        <v>29</v>
      </c>
      <c r="E39" s="1"/>
    </row>
    <row r="40" spans="1:13" ht="14.45" customHeight="1" x14ac:dyDescent="0.2">
      <c r="A40" s="18" t="s">
        <v>30</v>
      </c>
      <c r="B40" s="19" t="s">
        <v>34</v>
      </c>
      <c r="C40" s="19"/>
    </row>
    <row r="41" spans="1:13" ht="14.45" customHeight="1" x14ac:dyDescent="0.2">
      <c r="A41" s="18" t="s">
        <v>35</v>
      </c>
      <c r="B41" s="19" t="s">
        <v>36</v>
      </c>
      <c r="C41" s="19"/>
    </row>
  </sheetData>
  <mergeCells count="2">
    <mergeCell ref="B40:C40"/>
    <mergeCell ref="B41:C41"/>
  </mergeCells>
  <pageMargins left="0.95" right="0.7" top="0.75" bottom="0.75" header="0.3" footer="0.3"/>
  <pageSetup scale="93" firstPageNumber="2" orientation="landscape" useFirstPageNumber="1" r:id="rId1"/>
  <headerFooter>
    <oddHeader>&amp;R&amp;"Arial,Regular"&amp;10Filed: 2024-03-15
EB-2022-0200
DRO Response
Attachment 3
Page &amp;P of 2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C6U45NHNYSXQ-170716136-242</_dlc_DocId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https://enbridge.sharepoint.com/teams/EB-2022-02002024Rebasing/_layouts/15/DocIdRedir.aspx?ID=C6U45NHNYSXQ-170716136-242</Url>
      <Description>C6U45NHNYSXQ-170716136-242</Description>
    </_dlc_DocIdUrl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4D81D6-8C0A-4979-A59C-3BA8F6FF84C8}"/>
</file>

<file path=customXml/itemProps2.xml><?xml version="1.0" encoding="utf-8"?>
<ds:datastoreItem xmlns:ds="http://schemas.openxmlformats.org/officeDocument/2006/customXml" ds:itemID="{FC7B46CF-8FB5-4170-BB7B-7A122F7F5476}"/>
</file>

<file path=customXml/itemProps3.xml><?xml version="1.0" encoding="utf-8"?>
<ds:datastoreItem xmlns:ds="http://schemas.openxmlformats.org/officeDocument/2006/customXml" ds:itemID="{DED2E91C-DB95-477C-9DD6-955E3C45E20F}"/>
</file>

<file path=customXml/itemProps4.xml><?xml version="1.0" encoding="utf-8"?>
<ds:datastoreItem xmlns:ds="http://schemas.openxmlformats.org/officeDocument/2006/customXml" ds:itemID="{3ACABD31-189E-44CE-980E-9ADC74760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2024-03-15T17:57:54Z</dcterms:created>
  <dcterms:modified xsi:type="dcterms:W3CDTF">2024-03-15T17:57:56Z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2024-03-15T17:57:56Z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293614aa-a80c-48a1-afdc-08f506c42839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0x01010023BCE4D423B1DE4CB1730F6A38FCA8AB</vt:lpwstr>
  </property>
  <property fmtid="{D5CDD505-2E9C-101B-9397-08002B2CF9AE}" pid="10" name="_EmailSubject">
    <vt:lpwstr>Updated Schedules for DRO Responses</vt:lpwstr>
  </property>
  <property fmtid="{D5CDD505-2E9C-101B-9397-08002B2CF9AE}" pid="11" name="_AuthorEmail">
    <vt:lpwstr>Jason.Vinagre@enbridge.com</vt:lpwstr>
  </property>
  <property fmtid="{D5CDD505-2E9C-101B-9397-08002B2CF9AE}" pid="12" name="_dlc_DocIdItemGuid">
    <vt:lpwstr>55e13f03-fc86-4ed6-a076-106c1052a81a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Jason Vinagre</vt:lpwstr>
  </property>
  <property fmtid="{D5CDD505-2E9C-101B-9397-08002B2CF9AE}" pid="16" name="_AdHocReviewCycleID">
    <vt:i4>-1507731743</vt:i4>
  </property>
</Properties>
</file>