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61" documentId="13_ncr:1_{9DF42813-5B55-49EB-8EAA-274981005029}" xr6:coauthVersionLast="47" xr6:coauthVersionMax="47" xr10:uidLastSave="{42E059CA-61DB-4D8E-A56F-29CFC518ECDB}"/>
  <bookViews>
    <workbookView xWindow="-120" yWindow="-120" windowWidth="29040" windowHeight="15840" tabRatio="808" firstSheet="2" activeTab="8" xr2:uid="{D79B4297-B418-46D1-9FE5-86471A363627}"/>
  </bookViews>
  <sheets>
    <sheet name="Dist Plnt AoMA 2024" sheetId="11" r:id="rId1"/>
    <sheet name="Utility Tran Plant AoMA 2024" sheetId="12" r:id="rId2"/>
    <sheet name="Utility Ugnd Stor AoMA 2024" sheetId="13" r:id="rId3"/>
    <sheet name="Utility Gen Plant AoMA 2024" sheetId="7" r:id="rId4"/>
    <sheet name="Utility Othr Plant AoMA 2024" sheetId="14" r:id="rId5"/>
    <sheet name="Dist Plnt AoMA 2024 AD" sheetId="15" r:id="rId6"/>
    <sheet name="Trans Plant 2024 AD" sheetId="16" r:id="rId7"/>
    <sheet name="Stor Plant 2024 AD" sheetId="17" r:id="rId8"/>
    <sheet name="Gen Plant 2024 AD" sheetId="8" r:id="rId9"/>
    <sheet name="Other Plant 2024 AD" sheetId="18" r:id="rId10"/>
  </sheets>
  <definedNames>
    <definedName name="_xlnm.Print_Area" localSheetId="0">'Dist Plnt AoMA 2024'!$A$1:$N$29</definedName>
    <definedName name="_xlnm.Print_Area" localSheetId="5">'Dist Plnt AoMA 2024 AD'!$A$1:$O$28</definedName>
    <definedName name="_xlnm.Print_Area" localSheetId="8">'Gen Plant 2024 AD'!$A$1:$O$27</definedName>
    <definedName name="_xlnm.Print_Area" localSheetId="9">'Other Plant 2024 AD'!$A$1:$O$17</definedName>
    <definedName name="_xlnm.Print_Area" localSheetId="7">'Stor Plant 2024 AD'!$A$1:$O$35</definedName>
    <definedName name="_xlnm.Print_Area" localSheetId="6">'Trans Plant 2024 AD'!$A$1:$O$20</definedName>
    <definedName name="_xlnm.Print_Area" localSheetId="3">'Utility Gen Plant AoMA 2024'!$A$1:$N$28</definedName>
    <definedName name="_xlnm.Print_Area" localSheetId="4">'Utility Othr Plant AoMA 2024'!$A$1:$N$17</definedName>
    <definedName name="_xlnm.Print_Area" localSheetId="1">'Utility Tran Plant AoMA 2024'!$A$1:$N$22</definedName>
    <definedName name="_xlnm.Print_Area" localSheetId="2">'Utility Ugnd Stor AoMA 2024'!$A$1:$N$37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2" l="1"/>
  <c r="A15" i="18" l="1"/>
  <c r="A17" i="18" s="1"/>
  <c r="A14" i="18"/>
  <c r="A15" i="17"/>
  <c r="A16" i="17" s="1"/>
  <c r="A17" i="17" s="1"/>
  <c r="A18" i="17" s="1"/>
  <c r="A19" i="17" s="1"/>
  <c r="A20" i="17" s="1"/>
  <c r="A21" i="17" s="1"/>
  <c r="A23" i="17" s="1"/>
  <c r="A27" i="17" s="1"/>
  <c r="A28" i="17" s="1"/>
  <c r="A29" i="17" s="1"/>
  <c r="A30" i="17" s="1"/>
  <c r="A31" i="17" s="1"/>
  <c r="A33" i="17" s="1"/>
  <c r="A35" i="17" s="1"/>
  <c r="A14" i="16"/>
  <c r="A15" i="16" s="1"/>
  <c r="A16" i="16" s="1"/>
  <c r="A17" i="16" s="1"/>
  <c r="A18" i="16" s="1"/>
  <c r="A20" i="16" s="1"/>
  <c r="A15" i="15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8" i="15" s="1"/>
  <c r="A14" i="15"/>
  <c r="A14" i="14"/>
  <c r="A15" i="14" s="1"/>
  <c r="A17" i="14" s="1"/>
  <c r="A15" i="13"/>
  <c r="A16" i="13" s="1"/>
  <c r="A17" i="13" s="1"/>
  <c r="A18" i="13" s="1"/>
  <c r="A19" i="13" s="1"/>
  <c r="A20" i="13" s="1"/>
  <c r="A21" i="13" s="1"/>
  <c r="A22" i="13" s="1"/>
  <c r="A23" i="13" s="1"/>
  <c r="A25" i="13" s="1"/>
  <c r="A29" i="13" s="1"/>
  <c r="A30" i="13" s="1"/>
  <c r="A31" i="13" s="1"/>
  <c r="A32" i="13" s="1"/>
  <c r="A33" i="13" s="1"/>
  <c r="A35" i="13" s="1"/>
  <c r="A37" i="13" s="1"/>
  <c r="A14" i="12"/>
  <c r="A15" i="12" s="1"/>
  <c r="A16" i="12" s="1"/>
  <c r="A17" i="12" s="1"/>
  <c r="A18" i="12" s="1"/>
  <c r="A19" i="12" s="1"/>
  <c r="A20" i="12" s="1"/>
  <c r="A22" i="12" s="1"/>
  <c r="J27" i="11"/>
  <c r="F26" i="11"/>
  <c r="F25" i="11"/>
  <c r="F23" i="11"/>
  <c r="A14" i="1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9" i="11" s="1"/>
  <c r="L27" i="11" l="1"/>
  <c r="J16" i="12"/>
  <c r="J20" i="12"/>
  <c r="L20" i="12" s="1"/>
  <c r="J23" i="11"/>
  <c r="L23" i="11" s="1"/>
  <c r="J25" i="11"/>
  <c r="L25" i="11" s="1"/>
  <c r="J26" i="11"/>
  <c r="L26" i="11" s="1"/>
  <c r="F24" i="11"/>
  <c r="G22" i="12"/>
  <c r="F27" i="11"/>
  <c r="M29" i="11"/>
  <c r="F16" i="11"/>
  <c r="F20" i="11"/>
  <c r="H22" i="12"/>
  <c r="F17" i="12"/>
  <c r="I22" i="12"/>
  <c r="J15" i="11"/>
  <c r="L15" i="11" s="1"/>
  <c r="J19" i="11"/>
  <c r="L19" i="11" s="1"/>
  <c r="K22" i="12"/>
  <c r="L16" i="12"/>
  <c r="K29" i="11"/>
  <c r="E29" i="11"/>
  <c r="J14" i="11"/>
  <c r="L14" i="11" s="1"/>
  <c r="H29" i="11"/>
  <c r="J24" i="11"/>
  <c r="L24" i="11" s="1"/>
  <c r="M22" i="12"/>
  <c r="F13" i="11"/>
  <c r="J18" i="11"/>
  <c r="L18" i="11" s="1"/>
  <c r="J22" i="11"/>
  <c r="L22" i="11" s="1"/>
  <c r="J15" i="12"/>
  <c r="L15" i="12" s="1"/>
  <c r="J19" i="12"/>
  <c r="L19" i="12" s="1"/>
  <c r="I29" i="11"/>
  <c r="F17" i="11"/>
  <c r="F21" i="11"/>
  <c r="F14" i="12"/>
  <c r="F18" i="12"/>
  <c r="F14" i="11"/>
  <c r="J16" i="11"/>
  <c r="L16" i="11" s="1"/>
  <c r="F18" i="11"/>
  <c r="J20" i="11"/>
  <c r="L20" i="11" s="1"/>
  <c r="F22" i="11"/>
  <c r="J13" i="12"/>
  <c r="F15" i="12"/>
  <c r="J17" i="12"/>
  <c r="L17" i="12" s="1"/>
  <c r="F19" i="12"/>
  <c r="J13" i="11"/>
  <c r="F15" i="11"/>
  <c r="J17" i="11"/>
  <c r="L17" i="11" s="1"/>
  <c r="F19" i="11"/>
  <c r="J21" i="11"/>
  <c r="L21" i="11" s="1"/>
  <c r="J14" i="12"/>
  <c r="L14" i="12" s="1"/>
  <c r="F16" i="12"/>
  <c r="J18" i="12"/>
  <c r="L18" i="12" s="1"/>
  <c r="F20" i="12"/>
  <c r="G29" i="11"/>
  <c r="F13" i="12"/>
  <c r="F29" i="11" l="1"/>
  <c r="F22" i="12"/>
  <c r="L13" i="12"/>
  <c r="L22" i="12" s="1"/>
  <c r="J22" i="12"/>
  <c r="L13" i="11"/>
  <c r="L29" i="11" s="1"/>
  <c r="J29" i="11"/>
  <c r="A14" i="8" l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7" i="8" s="1"/>
  <c r="A14" i="7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8" i="7" s="1"/>
</calcChain>
</file>

<file path=xl/sharedStrings.xml><?xml version="1.0" encoding="utf-8"?>
<sst xmlns="http://schemas.openxmlformats.org/spreadsheetml/2006/main" count="382" uniqueCount="85">
  <si>
    <t>Utility Gross Distribution Plant - EGI - Year End Balances and Average of Monthly Averages</t>
  </si>
  <si>
    <t>2024 Test Year</t>
  </si>
  <si>
    <t>Dec. 2023</t>
  </si>
  <si>
    <t>Dec. 2024</t>
  </si>
  <si>
    <t>Line No.</t>
  </si>
  <si>
    <t>Particulars ($ millions)</t>
  </si>
  <si>
    <t>Opening Balance</t>
  </si>
  <si>
    <t>Transfers</t>
  </si>
  <si>
    <t>Restated Opening Balance</t>
  </si>
  <si>
    <t>Additions</t>
  </si>
  <si>
    <t>Retirements</t>
  </si>
  <si>
    <t>Closing Balance</t>
  </si>
  <si>
    <t>Regulatory Adjustment</t>
  </si>
  <si>
    <t>Utility Balance</t>
  </si>
  <si>
    <t>Average of Monthly Averages</t>
  </si>
  <si>
    <t>(a)</t>
  </si>
  <si>
    <t>(b)</t>
  </si>
  <si>
    <t xml:space="preserve">(c) = (a + b) </t>
  </si>
  <si>
    <t>(d)</t>
  </si>
  <si>
    <t>(e)</t>
  </si>
  <si>
    <t>(f) = (c + d + e)</t>
  </si>
  <si>
    <t>(g)</t>
  </si>
  <si>
    <t>(h) = (f + g)</t>
  </si>
  <si>
    <t>(i)</t>
  </si>
  <si>
    <t>Renewable Natural Gas</t>
  </si>
  <si>
    <t>Land</t>
  </si>
  <si>
    <t>Land rights</t>
  </si>
  <si>
    <t>Structures and improvements</t>
  </si>
  <si>
    <t>Services - metallic</t>
  </si>
  <si>
    <t>Services - plastic</t>
  </si>
  <si>
    <t>Regulators</t>
  </si>
  <si>
    <t>House regulators &amp; meter installations</t>
  </si>
  <si>
    <t>Mains - metallic</t>
  </si>
  <si>
    <t>Mains - plastic</t>
  </si>
  <si>
    <t>Mans - envision</t>
  </si>
  <si>
    <t>NGV station compressors</t>
  </si>
  <si>
    <t>Measuring &amp; regulating equipment</t>
  </si>
  <si>
    <t>Meters</t>
  </si>
  <si>
    <t>Regulatory Overheads</t>
  </si>
  <si>
    <t>Total</t>
  </si>
  <si>
    <t>Utility Transmission Plant - EGI - Year End Balances and Average of Monthly Averages</t>
  </si>
  <si>
    <t>Structures &amp; improvements</t>
  </si>
  <si>
    <t>Mains</t>
  </si>
  <si>
    <t>Compressor equipment</t>
  </si>
  <si>
    <t>Line Pack Gas</t>
  </si>
  <si>
    <t>Utility Storage Plant - EGI - Year End Balances and Average of Monthly Averages</t>
  </si>
  <si>
    <t>Underground Storage Plant</t>
  </si>
  <si>
    <t>Wells</t>
  </si>
  <si>
    <t>Well equipment</t>
  </si>
  <si>
    <t>Field Lines</t>
  </si>
  <si>
    <t>Measuring and regulating equipment</t>
  </si>
  <si>
    <t>Base pressure gas</t>
  </si>
  <si>
    <t>Sub-Total</t>
  </si>
  <si>
    <t>Local Storage Plant</t>
  </si>
  <si>
    <t>Gas holders - storage</t>
  </si>
  <si>
    <t>Gas holders - equipment</t>
  </si>
  <si>
    <t>EGI Total</t>
  </si>
  <si>
    <t>Utility General Plant - EGI - Year End Balances and Average of Monthly Averages</t>
  </si>
  <si>
    <t>Investment in leased assets</t>
  </si>
  <si>
    <t>Office furniture and equipment</t>
  </si>
  <si>
    <t>Transportation equipment</t>
  </si>
  <si>
    <t>NGV conversion kits</t>
  </si>
  <si>
    <t>Heavy work equipment</t>
  </si>
  <si>
    <t>Tools and work equipment</t>
  </si>
  <si>
    <t>NGV rental equipment</t>
  </si>
  <si>
    <t>Communication structures &amp; equip.</t>
  </si>
  <si>
    <t>Computer equipment</t>
  </si>
  <si>
    <t>Software Aquired/Developed</t>
  </si>
  <si>
    <t>WAMS</t>
  </si>
  <si>
    <t>Utility Other Plant -EGI - Year End Balances and Average of Monthly Averages</t>
  </si>
  <si>
    <t>Inactive services</t>
  </si>
  <si>
    <t>Franchises and consents</t>
  </si>
  <si>
    <t>Other intangible plant</t>
  </si>
  <si>
    <t>Utility Distribution Plant - EGI -  Continuity of Accumulated Depreciation Year End Balances and Average of Monthly Averages</t>
  </si>
  <si>
    <t>Costs Net of Proceeds</t>
  </si>
  <si>
    <t>(c) = (a + b)</t>
  </si>
  <si>
    <t>(f)</t>
  </si>
  <si>
    <t>(g) = (c + d + e + f)</t>
  </si>
  <si>
    <t>(h)</t>
  </si>
  <si>
    <t>(i) = (g + h)</t>
  </si>
  <si>
    <t>(j)</t>
  </si>
  <si>
    <t>Utility Transmission Plant - EGI -  Continuity of Accumulated Depreciation Year End Balances and Average of Monthly Averages</t>
  </si>
  <si>
    <t>Utility Storage Plant - EGI -  Continuity of Accumulated Depreciation Year End Balances and Average of Monthly Averages</t>
  </si>
  <si>
    <t>Utility General Plant - EGI -  Continuity of Accumulated Depreciation Year End Balances and Average of Monthly Averages</t>
  </si>
  <si>
    <t>Utility Other Plant - EGI -  Continuity of Accumulated Depreciation Year End Balances and Average of Monthly Averages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</si>
</sst>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);\(#,##0.0\)"/>
    <numFmt numFmtId="165" formatCode="#,##0.000_);\(#,##0.000\)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164" fontId="1" fillId="0" borderId="2" xfId="0" applyNumberFormat="1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16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164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164" fontId="2" fillId="0" borderId="0" xfId="0" applyNumberFormat="1" applyFo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center" wrapText="1"/>
    </xf>
    <xf numFmtId="165" fontId="1" fillId="0" borderId="0" xfId="0" applyNumberFormat="1" applyFont="1" applyAlignment="1">
      <alignment horizontal="center"/>
    </xf>
    <xf numFmtId="164" fontId="1" fillId="0" borderId="2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DB990-1F66-424B-9F57-52D068F043DC}">
  <dimension ref="A6:M30"/>
  <sheetViews>
    <sheetView view="pageBreakPreview" zoomScale="60" zoomScaleNormal="100" zoomScalePageLayoutView="90" workbookViewId="0">
      <selection activeCell="I33" sqref="I33"/>
    </sheetView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38" style="1" customWidth="1"/>
    <col min="4" max="4" width="1.28515625" style="1" customWidth="1"/>
    <col min="5" max="13" width="12.28515625" style="2" customWidth="1"/>
    <col min="14" max="14" width="6.7109375" style="1" customWidth="1"/>
    <col min="15" max="16384" width="101.28515625" style="1"/>
  </cols>
  <sheetData>
    <row r="6" spans="1:13" s="12" customFormat="1" x14ac:dyDescent="0.2">
      <c r="A6" s="14" t="s">
        <v>0</v>
      </c>
      <c r="B6" s="14"/>
      <c r="C6" s="14"/>
      <c r="D6" s="14"/>
      <c r="E6" s="13"/>
      <c r="F6" s="13"/>
      <c r="G6" s="13"/>
      <c r="H6" s="13"/>
      <c r="I6" s="13"/>
      <c r="J6" s="13"/>
      <c r="K6" s="13"/>
      <c r="L6" s="13"/>
      <c r="M6" s="13"/>
    </row>
    <row r="7" spans="1:13" s="12" customFormat="1" x14ac:dyDescent="0.2">
      <c r="A7" s="14" t="s">
        <v>1</v>
      </c>
      <c r="B7" s="14"/>
      <c r="C7" s="14"/>
      <c r="D7" s="14"/>
      <c r="E7" s="13"/>
      <c r="F7" s="13"/>
      <c r="G7" s="13"/>
      <c r="H7" s="13"/>
      <c r="I7" s="13"/>
      <c r="J7" s="13"/>
      <c r="K7" s="13"/>
      <c r="L7" s="13"/>
      <c r="M7" s="13"/>
    </row>
    <row r="9" spans="1:13" s="3" customFormat="1" x14ac:dyDescent="0.2">
      <c r="E9" s="11" t="s">
        <v>2</v>
      </c>
      <c r="F9" s="11"/>
      <c r="G9" s="11"/>
      <c r="H9" s="11"/>
      <c r="I9" s="11"/>
      <c r="J9" s="11" t="s">
        <v>3</v>
      </c>
      <c r="K9" s="11"/>
      <c r="L9" s="11" t="s">
        <v>3</v>
      </c>
      <c r="M9" s="11"/>
    </row>
    <row r="10" spans="1:13" s="7" customFormat="1" ht="38.25" x14ac:dyDescent="0.2">
      <c r="A10" s="10" t="s">
        <v>4</v>
      </c>
      <c r="C10" s="9" t="s">
        <v>5</v>
      </c>
      <c r="E10" s="8" t="s">
        <v>6</v>
      </c>
      <c r="F10" s="8" t="s">
        <v>7</v>
      </c>
      <c r="G10" s="8" t="s">
        <v>8</v>
      </c>
      <c r="H10" s="8" t="s">
        <v>9</v>
      </c>
      <c r="I10" s="8" t="s">
        <v>10</v>
      </c>
      <c r="J10" s="8" t="s">
        <v>11</v>
      </c>
      <c r="K10" s="8" t="s">
        <v>12</v>
      </c>
      <c r="L10" s="8" t="s">
        <v>13</v>
      </c>
      <c r="M10" s="8" t="s">
        <v>14</v>
      </c>
    </row>
    <row r="11" spans="1:13" x14ac:dyDescent="0.2">
      <c r="E11" s="6" t="s">
        <v>15</v>
      </c>
      <c r="F11" s="6" t="s">
        <v>16</v>
      </c>
      <c r="G11" s="6" t="s">
        <v>17</v>
      </c>
      <c r="H11" s="6" t="s">
        <v>18</v>
      </c>
      <c r="I11" s="6" t="s">
        <v>19</v>
      </c>
      <c r="J11" s="6" t="s">
        <v>20</v>
      </c>
      <c r="K11" s="6" t="s">
        <v>21</v>
      </c>
      <c r="L11" s="6" t="s">
        <v>22</v>
      </c>
      <c r="M11" s="6" t="s">
        <v>23</v>
      </c>
    </row>
    <row r="13" spans="1:13" x14ac:dyDescent="0.2">
      <c r="A13" s="5">
        <v>1</v>
      </c>
      <c r="C13" s="1" t="s">
        <v>24</v>
      </c>
      <c r="E13" s="6">
        <v>10.925105219999999</v>
      </c>
      <c r="F13" s="6">
        <f t="shared" ref="F13:F27" si="0">G13-E13</f>
        <v>-1.1991422199999988</v>
      </c>
      <c r="G13" s="6">
        <v>9.7259630000000001</v>
      </c>
      <c r="H13" s="6">
        <v>41.858256000000011</v>
      </c>
      <c r="I13" s="6">
        <v>0</v>
      </c>
      <c r="J13" s="6">
        <f t="shared" ref="J13:J27" si="1">G13+H13+I13</f>
        <v>51.584219000000012</v>
      </c>
      <c r="K13" s="6">
        <v>0</v>
      </c>
      <c r="L13" s="6">
        <f t="shared" ref="L13:L27" si="2">J13+K13</f>
        <v>51.584219000000012</v>
      </c>
      <c r="M13" s="6">
        <v>21.945049241705163</v>
      </c>
    </row>
    <row r="14" spans="1:13" x14ac:dyDescent="0.2">
      <c r="A14" s="5">
        <f>A13+1</f>
        <v>2</v>
      </c>
      <c r="C14" s="1" t="s">
        <v>25</v>
      </c>
      <c r="E14" s="6">
        <v>102.6007243375754</v>
      </c>
      <c r="F14" s="6">
        <f t="shared" si="0"/>
        <v>-1.6498460128318015E-2</v>
      </c>
      <c r="G14" s="6">
        <v>102.58422587744708</v>
      </c>
      <c r="H14" s="6">
        <v>0.75182739875984739</v>
      </c>
      <c r="I14" s="6">
        <v>-0.58234000000000008</v>
      </c>
      <c r="J14" s="6">
        <f t="shared" si="1"/>
        <v>102.75371327620692</v>
      </c>
      <c r="K14" s="6">
        <v>-8.9403170000000018E-2</v>
      </c>
      <c r="L14" s="6">
        <f t="shared" si="2"/>
        <v>102.66431010620693</v>
      </c>
      <c r="M14" s="6">
        <v>102.50434872810889</v>
      </c>
    </row>
    <row r="15" spans="1:13" x14ac:dyDescent="0.2">
      <c r="A15" s="5">
        <f t="shared" ref="A15:A27" si="3">A14+1</f>
        <v>3</v>
      </c>
      <c r="C15" s="1" t="s">
        <v>26</v>
      </c>
      <c r="E15" s="6">
        <v>87.339509394629886</v>
      </c>
      <c r="F15" s="6">
        <f t="shared" si="0"/>
        <v>-19.927002194544855</v>
      </c>
      <c r="G15" s="6">
        <v>67.412507200085031</v>
      </c>
      <c r="H15" s="6">
        <v>0.82156347531500995</v>
      </c>
      <c r="I15" s="6">
        <v>0</v>
      </c>
      <c r="J15" s="6">
        <f t="shared" si="1"/>
        <v>68.234070675400048</v>
      </c>
      <c r="K15" s="6">
        <v>-0.17892176000000001</v>
      </c>
      <c r="L15" s="6">
        <f t="shared" si="2"/>
        <v>68.055148915400054</v>
      </c>
      <c r="M15" s="6">
        <v>67.457089087084526</v>
      </c>
    </row>
    <row r="16" spans="1:13" x14ac:dyDescent="0.2">
      <c r="A16" s="5">
        <f t="shared" si="3"/>
        <v>4</v>
      </c>
      <c r="C16" s="1" t="s">
        <v>27</v>
      </c>
      <c r="E16" s="6">
        <v>445.37345568886667</v>
      </c>
      <c r="F16" s="6">
        <f t="shared" si="0"/>
        <v>-123.18305851282952</v>
      </c>
      <c r="G16" s="6">
        <v>322.19039717603715</v>
      </c>
      <c r="H16" s="6">
        <v>9.4861820223332209</v>
      </c>
      <c r="I16" s="6">
        <v>0</v>
      </c>
      <c r="J16" s="6">
        <f t="shared" si="1"/>
        <v>331.67657919837035</v>
      </c>
      <c r="K16" s="6">
        <v>-0.3216</v>
      </c>
      <c r="L16" s="6">
        <f t="shared" si="2"/>
        <v>331.35497919837036</v>
      </c>
      <c r="M16" s="6">
        <v>324.71645238378699</v>
      </c>
    </row>
    <row r="17" spans="1:13" x14ac:dyDescent="0.2">
      <c r="A17" s="5">
        <f t="shared" si="3"/>
        <v>5</v>
      </c>
      <c r="C17" s="1" t="s">
        <v>28</v>
      </c>
      <c r="E17" s="6">
        <v>4143.4460690702326</v>
      </c>
      <c r="F17" s="6">
        <f t="shared" si="0"/>
        <v>-3479.0325690660088</v>
      </c>
      <c r="G17" s="6">
        <v>664.41350000422369</v>
      </c>
      <c r="H17" s="6">
        <v>25.47023944023897</v>
      </c>
      <c r="I17" s="6">
        <v>-0.83499649837144263</v>
      </c>
      <c r="J17" s="6">
        <f t="shared" si="1"/>
        <v>689.04874294609124</v>
      </c>
      <c r="K17" s="6">
        <v>0</v>
      </c>
      <c r="L17" s="6">
        <f t="shared" si="2"/>
        <v>689.04874294609124</v>
      </c>
      <c r="M17" s="6">
        <v>672.0784122953595</v>
      </c>
    </row>
    <row r="18" spans="1:13" x14ac:dyDescent="0.2">
      <c r="A18" s="5">
        <f t="shared" si="3"/>
        <v>6</v>
      </c>
      <c r="C18" s="1" t="s">
        <v>29</v>
      </c>
      <c r="E18" s="6">
        <v>1610.426755919636</v>
      </c>
      <c r="F18" s="6">
        <f t="shared" si="0"/>
        <v>3298.1716928971255</v>
      </c>
      <c r="G18" s="6">
        <v>4908.5984488167614</v>
      </c>
      <c r="H18" s="6">
        <v>216.4706439802161</v>
      </c>
      <c r="I18" s="6">
        <v>-9.2013734172018893</v>
      </c>
      <c r="J18" s="6">
        <f t="shared" si="1"/>
        <v>5115.8677193797757</v>
      </c>
      <c r="K18" s="6">
        <v>2.6116972195612229</v>
      </c>
      <c r="L18" s="6">
        <f t="shared" si="2"/>
        <v>5118.4794165993371</v>
      </c>
      <c r="M18" s="6">
        <v>4976.5191529679551</v>
      </c>
    </row>
    <row r="19" spans="1:13" x14ac:dyDescent="0.2">
      <c r="A19" s="5">
        <f t="shared" si="3"/>
        <v>7</v>
      </c>
      <c r="C19" s="1" t="s">
        <v>30</v>
      </c>
      <c r="E19" s="6">
        <v>162.26262261191718</v>
      </c>
      <c r="F19" s="6">
        <f t="shared" si="0"/>
        <v>342.69752989101573</v>
      </c>
      <c r="G19" s="6">
        <v>504.96015250293294</v>
      </c>
      <c r="H19" s="6">
        <v>56.652647240665743</v>
      </c>
      <c r="I19" s="6">
        <v>-13.128402069999998</v>
      </c>
      <c r="J19" s="6">
        <f t="shared" si="1"/>
        <v>548.48439767359866</v>
      </c>
      <c r="K19" s="6">
        <v>0</v>
      </c>
      <c r="L19" s="6">
        <f t="shared" si="2"/>
        <v>548.48439767359866</v>
      </c>
      <c r="M19" s="6">
        <v>517.99537472807913</v>
      </c>
    </row>
    <row r="20" spans="1:13" x14ac:dyDescent="0.2">
      <c r="A20" s="5">
        <f t="shared" si="3"/>
        <v>8</v>
      </c>
      <c r="C20" s="1" t="s">
        <v>31</v>
      </c>
      <c r="E20" s="6">
        <v>141.8247040107976</v>
      </c>
      <c r="F20" s="6">
        <f t="shared" si="0"/>
        <v>20.480478406425988</v>
      </c>
      <c r="G20" s="6">
        <v>162.30518241722359</v>
      </c>
      <c r="H20" s="6">
        <v>7.7541412008309241</v>
      </c>
      <c r="I20" s="6">
        <v>-5.4616383333333338E-2</v>
      </c>
      <c r="J20" s="6">
        <f t="shared" si="1"/>
        <v>170.0047072347212</v>
      </c>
      <c r="K20" s="6">
        <v>0</v>
      </c>
      <c r="L20" s="6">
        <f t="shared" si="2"/>
        <v>170.0047072347212</v>
      </c>
      <c r="M20" s="6">
        <v>164.39397103368276</v>
      </c>
    </row>
    <row r="21" spans="1:13" x14ac:dyDescent="0.2">
      <c r="A21" s="5">
        <f t="shared" si="3"/>
        <v>9</v>
      </c>
      <c r="C21" s="1" t="s">
        <v>32</v>
      </c>
      <c r="E21" s="6">
        <v>6991.9449934078684</v>
      </c>
      <c r="F21" s="6">
        <f t="shared" si="0"/>
        <v>-3262.7058347235734</v>
      </c>
      <c r="G21" s="6">
        <v>3729.239158684295</v>
      </c>
      <c r="H21" s="6">
        <v>146.39362640668904</v>
      </c>
      <c r="I21" s="6">
        <v>-20.952158918888891</v>
      </c>
      <c r="J21" s="6">
        <f t="shared" si="1"/>
        <v>3854.6806261720953</v>
      </c>
      <c r="K21" s="6">
        <v>-27.284927624854099</v>
      </c>
      <c r="L21" s="6">
        <f t="shared" si="2"/>
        <v>3827.3956985472414</v>
      </c>
      <c r="M21" s="6">
        <v>3742.4987525282618</v>
      </c>
    </row>
    <row r="22" spans="1:13" x14ac:dyDescent="0.2">
      <c r="A22" s="5">
        <f t="shared" si="3"/>
        <v>10</v>
      </c>
      <c r="C22" s="1" t="s">
        <v>33</v>
      </c>
      <c r="E22" s="6">
        <v>1050.3171941352734</v>
      </c>
      <c r="F22" s="6">
        <f t="shared" si="0"/>
        <v>2801.6143833007709</v>
      </c>
      <c r="G22" s="6">
        <v>3851.9315774360443</v>
      </c>
      <c r="H22" s="6">
        <v>154.18622383983211</v>
      </c>
      <c r="I22" s="6">
        <v>-10.862386464444443</v>
      </c>
      <c r="J22" s="6">
        <f t="shared" si="1"/>
        <v>3995.2554148114318</v>
      </c>
      <c r="K22" s="6">
        <v>-8.63827774078716</v>
      </c>
      <c r="L22" s="6">
        <f t="shared" si="2"/>
        <v>3986.6171370706447</v>
      </c>
      <c r="M22" s="6">
        <v>3892.5567223891057</v>
      </c>
    </row>
    <row r="23" spans="1:13" x14ac:dyDescent="0.2">
      <c r="A23" s="5">
        <f t="shared" si="3"/>
        <v>11</v>
      </c>
      <c r="C23" s="1" t="s">
        <v>34</v>
      </c>
      <c r="E23" s="6">
        <v>0</v>
      </c>
      <c r="F23" s="6">
        <f t="shared" si="0"/>
        <v>181.26467641999997</v>
      </c>
      <c r="G23" s="6">
        <v>181.26467641999997</v>
      </c>
      <c r="H23" s="6">
        <v>0</v>
      </c>
      <c r="I23" s="6">
        <v>0</v>
      </c>
      <c r="J23" s="6">
        <f t="shared" si="1"/>
        <v>181.26467641999997</v>
      </c>
      <c r="K23" s="6">
        <v>0</v>
      </c>
      <c r="L23" s="6">
        <f t="shared" si="2"/>
        <v>181.26467641999997</v>
      </c>
      <c r="M23" s="6">
        <v>181.26467641999994</v>
      </c>
    </row>
    <row r="24" spans="1:13" x14ac:dyDescent="0.2">
      <c r="A24" s="5">
        <f t="shared" si="3"/>
        <v>12</v>
      </c>
      <c r="C24" s="1" t="s">
        <v>35</v>
      </c>
      <c r="E24" s="6">
        <v>7.5405906714765107</v>
      </c>
      <c r="F24" s="6">
        <f t="shared" si="0"/>
        <v>4.8379996715410885</v>
      </c>
      <c r="G24" s="6">
        <v>12.378590343017599</v>
      </c>
      <c r="H24" s="6">
        <v>2.0325356773237933</v>
      </c>
      <c r="I24" s="6">
        <v>0</v>
      </c>
      <c r="J24" s="6">
        <f t="shared" si="1"/>
        <v>14.411126020341392</v>
      </c>
      <c r="K24" s="6">
        <v>0</v>
      </c>
      <c r="L24" s="6">
        <f t="shared" si="2"/>
        <v>14.411126020341392</v>
      </c>
      <c r="M24" s="6">
        <v>13.047584388168218</v>
      </c>
    </row>
    <row r="25" spans="1:13" x14ac:dyDescent="0.2">
      <c r="A25" s="5">
        <f t="shared" si="3"/>
        <v>13</v>
      </c>
      <c r="C25" s="1" t="s">
        <v>36</v>
      </c>
      <c r="E25" s="6">
        <v>984.48311405533764</v>
      </c>
      <c r="F25" s="6">
        <f t="shared" si="0"/>
        <v>26.148138409581634</v>
      </c>
      <c r="G25" s="6">
        <v>1010.6312524649193</v>
      </c>
      <c r="H25" s="6">
        <v>35.002994598445397</v>
      </c>
      <c r="I25" s="6">
        <v>-4.5801849800000003</v>
      </c>
      <c r="J25" s="6">
        <f t="shared" si="1"/>
        <v>1041.0540620833647</v>
      </c>
      <c r="K25" s="6">
        <v>-1.529127008950578</v>
      </c>
      <c r="L25" s="6">
        <f t="shared" si="2"/>
        <v>1039.5249350744141</v>
      </c>
      <c r="M25" s="6">
        <v>1018.2258972560951</v>
      </c>
    </row>
    <row r="26" spans="1:13" x14ac:dyDescent="0.2">
      <c r="A26" s="5">
        <f t="shared" si="3"/>
        <v>14</v>
      </c>
      <c r="C26" s="1" t="s">
        <v>37</v>
      </c>
      <c r="E26" s="6">
        <v>1148.1757499341352</v>
      </c>
      <c r="F26" s="6">
        <f t="shared" si="0"/>
        <v>-0.27324527745099658</v>
      </c>
      <c r="G26" s="6">
        <v>1147.9025046566842</v>
      </c>
      <c r="H26" s="6">
        <v>101.44049730999873</v>
      </c>
      <c r="I26" s="6">
        <v>-31.821246990000002</v>
      </c>
      <c r="J26" s="6">
        <f t="shared" si="1"/>
        <v>1217.521754976683</v>
      </c>
      <c r="K26" s="6">
        <v>-0.29686541040549763</v>
      </c>
      <c r="L26" s="6">
        <f t="shared" si="2"/>
        <v>1217.2248895662776</v>
      </c>
      <c r="M26" s="6">
        <v>1168.5143648676658</v>
      </c>
    </row>
    <row r="27" spans="1:13" x14ac:dyDescent="0.2">
      <c r="A27" s="5">
        <f t="shared" si="3"/>
        <v>15</v>
      </c>
      <c r="C27" s="1" t="s">
        <v>38</v>
      </c>
      <c r="E27" s="6">
        <v>726.95135197493346</v>
      </c>
      <c r="F27" s="6">
        <f t="shared" si="0"/>
        <v>-726.95135197493346</v>
      </c>
      <c r="G27" s="6">
        <v>0</v>
      </c>
      <c r="H27" s="6">
        <v>0</v>
      </c>
      <c r="I27" s="6">
        <v>0</v>
      </c>
      <c r="J27" s="6">
        <f t="shared" si="1"/>
        <v>0</v>
      </c>
      <c r="K27" s="6">
        <v>0</v>
      </c>
      <c r="L27" s="6">
        <f t="shared" si="2"/>
        <v>0</v>
      </c>
      <c r="M27" s="6">
        <v>0</v>
      </c>
    </row>
    <row r="28" spans="1:13" x14ac:dyDescent="0.2">
      <c r="A28" s="5"/>
      <c r="E28" s="6"/>
      <c r="F28" s="6"/>
      <c r="G28" s="6"/>
      <c r="H28" s="6"/>
      <c r="I28" s="6"/>
      <c r="J28" s="6"/>
      <c r="K28" s="6"/>
      <c r="L28" s="6"/>
      <c r="M28" s="6"/>
    </row>
    <row r="29" spans="1:13" ht="13.5" thickBot="1" x14ac:dyDescent="0.25">
      <c r="A29" s="5">
        <f>A27+1</f>
        <v>16</v>
      </c>
      <c r="C29" s="1" t="s">
        <v>39</v>
      </c>
      <c r="E29" s="4">
        <f>SUM(E13:E27)</f>
        <v>17613.611940432682</v>
      </c>
      <c r="F29" s="4">
        <f t="shared" ref="F29:M29" si="4">SUM(F13:F27)</f>
        <v>-938.07380343300838</v>
      </c>
      <c r="G29" s="4">
        <f t="shared" si="4"/>
        <v>16675.538136999672</v>
      </c>
      <c r="H29" s="4">
        <f t="shared" si="4"/>
        <v>798.32137859064892</v>
      </c>
      <c r="I29" s="4">
        <f t="shared" si="4"/>
        <v>-92.017705722239995</v>
      </c>
      <c r="J29" s="4">
        <f t="shared" si="4"/>
        <v>17381.841809868081</v>
      </c>
      <c r="K29" s="4">
        <f t="shared" si="4"/>
        <v>-35.727425495436115</v>
      </c>
      <c r="L29" s="4">
        <f t="shared" si="4"/>
        <v>17346.114384372642</v>
      </c>
      <c r="M29" s="4">
        <f t="shared" si="4"/>
        <v>16863.717848315056</v>
      </c>
    </row>
    <row r="30" spans="1:13" ht="13.5" thickTop="1" x14ac:dyDescent="0.2"/>
  </sheetData>
  <pageMargins left="0.7" right="0.7" top="0.75" bottom="0.75" header="0.3" footer="0.3"/>
  <pageSetup scale="74" orientation="landscape" r:id="rId1"/>
  <headerFooter>
    <oddHeader xml:space="preserve">&amp;R&amp;"Arial,Regular"&amp;10Filed: 2024-03-15
EB-2022-0200
DRO Response
Attachment 5
Page &amp;P of 10 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F7879-1A82-45CB-97CD-0426B4F99FB3}">
  <dimension ref="A6:O19"/>
  <sheetViews>
    <sheetView view="pageBreakPreview" zoomScale="60" zoomScaleNormal="100" zoomScalePageLayoutView="90" workbookViewId="0">
      <selection activeCell="N23" sqref="N23"/>
    </sheetView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10" width="12.28515625" style="2" customWidth="1"/>
    <col min="11" max="11" width="17.28515625" style="2" bestFit="1" customWidth="1"/>
    <col min="12" max="13" width="12.28515625" style="2" customWidth="1"/>
    <col min="14" max="14" width="14.85546875" style="2" bestFit="1" customWidth="1"/>
    <col min="15" max="15" width="14.85546875" style="2" customWidth="1"/>
    <col min="16" max="16384" width="101.28515625" style="1"/>
  </cols>
  <sheetData>
    <row r="6" spans="1:15" s="12" customFormat="1" ht="12.6" customHeight="1" x14ac:dyDescent="0.2">
      <c r="A6" s="20" t="s">
        <v>84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16"/>
    </row>
    <row r="7" spans="1:15" s="12" customFormat="1" x14ac:dyDescent="0.2">
      <c r="A7" s="14" t="s">
        <v>1</v>
      </c>
      <c r="B7" s="14"/>
      <c r="C7" s="14"/>
      <c r="D7" s="14"/>
      <c r="E7" s="13"/>
      <c r="F7" s="13"/>
      <c r="G7" s="13"/>
      <c r="H7" s="13"/>
      <c r="I7" s="13"/>
      <c r="J7" s="13"/>
      <c r="K7" s="13"/>
      <c r="L7" s="13"/>
      <c r="M7" s="13"/>
      <c r="N7" s="16"/>
      <c r="O7" s="16"/>
    </row>
    <row r="9" spans="1:15" s="3" customFormat="1" x14ac:dyDescent="0.2">
      <c r="E9" s="11" t="s">
        <v>2</v>
      </c>
      <c r="F9" s="11"/>
      <c r="G9" s="11"/>
      <c r="H9" s="11"/>
      <c r="I9" s="11"/>
      <c r="J9" s="11"/>
      <c r="K9" s="11" t="s">
        <v>3</v>
      </c>
      <c r="L9" s="11"/>
      <c r="M9" s="11" t="s">
        <v>3</v>
      </c>
      <c r="N9" s="15"/>
      <c r="O9" s="15"/>
    </row>
    <row r="10" spans="1:15" s="7" customFormat="1" ht="38.25" x14ac:dyDescent="0.2">
      <c r="A10" s="10" t="s">
        <v>4</v>
      </c>
      <c r="C10" s="9" t="s">
        <v>5</v>
      </c>
      <c r="E10" s="8" t="s">
        <v>6</v>
      </c>
      <c r="F10" s="8" t="s">
        <v>7</v>
      </c>
      <c r="G10" s="8" t="s">
        <v>8</v>
      </c>
      <c r="H10" s="8" t="s">
        <v>9</v>
      </c>
      <c r="I10" s="8" t="s">
        <v>10</v>
      </c>
      <c r="J10" s="8" t="s">
        <v>74</v>
      </c>
      <c r="K10" s="8" t="s">
        <v>11</v>
      </c>
      <c r="L10" s="8" t="s">
        <v>12</v>
      </c>
      <c r="M10" s="8" t="s">
        <v>13</v>
      </c>
      <c r="N10" s="8" t="s">
        <v>14</v>
      </c>
      <c r="O10" s="17"/>
    </row>
    <row r="11" spans="1:15" x14ac:dyDescent="0.2">
      <c r="E11" s="6" t="s">
        <v>15</v>
      </c>
      <c r="F11" s="6" t="s">
        <v>16</v>
      </c>
      <c r="G11" s="6" t="s">
        <v>75</v>
      </c>
      <c r="H11" s="6" t="s">
        <v>18</v>
      </c>
      <c r="I11" s="6" t="s">
        <v>19</v>
      </c>
      <c r="J11" s="6" t="s">
        <v>76</v>
      </c>
      <c r="K11" s="6" t="s">
        <v>77</v>
      </c>
      <c r="L11" s="6" t="s">
        <v>78</v>
      </c>
      <c r="M11" s="6" t="s">
        <v>79</v>
      </c>
      <c r="N11" s="6" t="s">
        <v>80</v>
      </c>
      <c r="O11" s="6"/>
    </row>
    <row r="13" spans="1:15" x14ac:dyDescent="0.2">
      <c r="A13" s="5">
        <v>1</v>
      </c>
      <c r="C13" s="1" t="s">
        <v>70</v>
      </c>
      <c r="E13" s="6">
        <v>-1.4970319100000002</v>
      </c>
      <c r="F13" s="6">
        <v>0</v>
      </c>
      <c r="G13" s="6">
        <v>-1.4970319100000005</v>
      </c>
      <c r="H13" s="6">
        <v>0</v>
      </c>
      <c r="I13" s="6">
        <v>0</v>
      </c>
      <c r="J13" s="6">
        <v>0</v>
      </c>
      <c r="K13" s="6">
        <v>-1.4970319100000005</v>
      </c>
      <c r="L13" s="6">
        <v>0</v>
      </c>
      <c r="M13" s="6">
        <v>-1.4970319100000005</v>
      </c>
      <c r="N13" s="6">
        <v>-1.4970319100000005</v>
      </c>
      <c r="O13" s="1"/>
    </row>
    <row r="14" spans="1:15" x14ac:dyDescent="0.2">
      <c r="A14" s="5">
        <f>A13+1</f>
        <v>2</v>
      </c>
      <c r="C14" s="1" t="s">
        <v>71</v>
      </c>
      <c r="E14" s="6">
        <v>-1.0560075400000002</v>
      </c>
      <c r="F14" s="6">
        <v>0</v>
      </c>
      <c r="G14" s="6">
        <v>-1.0560075400000002</v>
      </c>
      <c r="H14" s="6">
        <v>0</v>
      </c>
      <c r="I14" s="6">
        <v>0</v>
      </c>
      <c r="J14" s="6">
        <v>0</v>
      </c>
      <c r="K14" s="6">
        <v>-1.0560075400000002</v>
      </c>
      <c r="L14" s="6">
        <v>0</v>
      </c>
      <c r="M14" s="6">
        <v>-1.0560075400000002</v>
      </c>
      <c r="N14" s="6">
        <v>-1.05600754</v>
      </c>
      <c r="O14" s="1"/>
    </row>
    <row r="15" spans="1:15" x14ac:dyDescent="0.2">
      <c r="A15" s="5">
        <f>A14+1</f>
        <v>3</v>
      </c>
      <c r="C15" s="1" t="s">
        <v>72</v>
      </c>
      <c r="E15" s="6">
        <v>-0.50053278999999995</v>
      </c>
      <c r="F15" s="6">
        <v>0</v>
      </c>
      <c r="G15" s="6">
        <v>-0.50053278999999995</v>
      </c>
      <c r="H15" s="6">
        <v>0</v>
      </c>
      <c r="I15" s="6">
        <v>0</v>
      </c>
      <c r="J15" s="6">
        <v>0</v>
      </c>
      <c r="K15" s="6">
        <v>-0.50053278999999995</v>
      </c>
      <c r="L15" s="6">
        <v>0</v>
      </c>
      <c r="M15" s="6">
        <v>-0.50053278999999995</v>
      </c>
      <c r="N15" s="6">
        <v>-0.50053279000000017</v>
      </c>
      <c r="O15" s="1"/>
    </row>
    <row r="16" spans="1:15" x14ac:dyDescent="0.2">
      <c r="A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5" ht="13.5" thickBot="1" x14ac:dyDescent="0.25">
      <c r="A17" s="5">
        <f>A15+1</f>
        <v>4</v>
      </c>
      <c r="C17" s="1" t="s">
        <v>39</v>
      </c>
      <c r="E17" s="4">
        <v>-3.0535722400000003</v>
      </c>
      <c r="F17" s="4">
        <v>0</v>
      </c>
      <c r="G17" s="4">
        <v>-3.0535722400000007</v>
      </c>
      <c r="H17" s="4">
        <v>0</v>
      </c>
      <c r="I17" s="4">
        <v>0</v>
      </c>
      <c r="J17" s="4">
        <v>0</v>
      </c>
      <c r="K17" s="4">
        <v>-3.0535722400000007</v>
      </c>
      <c r="L17" s="4">
        <v>0</v>
      </c>
      <c r="M17" s="4">
        <v>-3.0535722400000007</v>
      </c>
      <c r="N17" s="4">
        <v>-3.0535722400000007</v>
      </c>
      <c r="O17" s="1"/>
    </row>
    <row r="18" spans="1:15" ht="13.5" thickTop="1" x14ac:dyDescent="0.2"/>
    <row r="19" spans="1:15" x14ac:dyDescent="0.2">
      <c r="A19" s="3"/>
    </row>
  </sheetData>
  <mergeCells count="1">
    <mergeCell ref="A6:N6"/>
  </mergeCells>
  <pageMargins left="0.7" right="0.7" top="0.75" bottom="0.75" header="0.3" footer="0.3"/>
  <pageSetup scale="61" firstPageNumber="10" orientation="landscape" useFirstPageNumber="1" r:id="rId1"/>
  <headerFooter>
    <oddHeader xml:space="preserve">&amp;R&amp;"Arial,Regular"&amp;10Filed: 2024-03-15
EB-2022-0200
DRO Response
Attachment 5
Page &amp;P of 10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20CD1-4867-4D3B-BFBB-7A4A028EC961}">
  <dimension ref="A6:O24"/>
  <sheetViews>
    <sheetView view="pageBreakPreview" zoomScale="60" zoomScaleNormal="100" zoomScalePageLayoutView="90" workbookViewId="0">
      <selection activeCell="I27" sqref="I27"/>
    </sheetView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12" width="12.28515625" style="2" customWidth="1"/>
    <col min="13" max="13" width="15" style="2" bestFit="1" customWidth="1"/>
    <col min="14" max="15" width="15" style="2" customWidth="1"/>
    <col min="16" max="16384" width="101.28515625" style="1"/>
  </cols>
  <sheetData>
    <row r="6" spans="1:15" s="12" customFormat="1" ht="12.6" customHeight="1" x14ac:dyDescent="0.2">
      <c r="A6" s="20" t="s">
        <v>40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16"/>
      <c r="O6" s="16"/>
    </row>
    <row r="7" spans="1:15" s="12" customFormat="1" x14ac:dyDescent="0.2">
      <c r="A7" s="20" t="s">
        <v>1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16"/>
      <c r="O7" s="16"/>
    </row>
    <row r="9" spans="1:15" s="3" customFormat="1" x14ac:dyDescent="0.2">
      <c r="E9" s="11" t="s">
        <v>2</v>
      </c>
      <c r="F9" s="11"/>
      <c r="G9" s="11"/>
      <c r="H9" s="11"/>
      <c r="I9" s="11"/>
      <c r="J9" s="11" t="s">
        <v>3</v>
      </c>
      <c r="K9" s="11"/>
      <c r="L9" s="11" t="s">
        <v>3</v>
      </c>
      <c r="M9" s="15"/>
      <c r="N9" s="15"/>
      <c r="O9" s="15"/>
    </row>
    <row r="10" spans="1:15" s="7" customFormat="1" ht="38.25" x14ac:dyDescent="0.2">
      <c r="A10" s="10" t="s">
        <v>4</v>
      </c>
      <c r="C10" s="9" t="s">
        <v>5</v>
      </c>
      <c r="E10" s="8" t="s">
        <v>6</v>
      </c>
      <c r="F10" s="19" t="s">
        <v>7</v>
      </c>
      <c r="G10" s="19" t="s">
        <v>8</v>
      </c>
      <c r="H10" s="19" t="s">
        <v>9</v>
      </c>
      <c r="I10" s="19" t="s">
        <v>10</v>
      </c>
      <c r="J10" s="8" t="s">
        <v>11</v>
      </c>
      <c r="K10" s="8" t="s">
        <v>12</v>
      </c>
      <c r="L10" s="8" t="s">
        <v>13</v>
      </c>
      <c r="M10" s="8" t="s">
        <v>14</v>
      </c>
      <c r="N10" s="17"/>
      <c r="O10" s="17"/>
    </row>
    <row r="11" spans="1:15" x14ac:dyDescent="0.2">
      <c r="E11" s="6" t="s">
        <v>15</v>
      </c>
      <c r="F11" s="6" t="s">
        <v>16</v>
      </c>
      <c r="G11" s="6" t="s">
        <v>17</v>
      </c>
      <c r="H11" s="6" t="s">
        <v>18</v>
      </c>
      <c r="I11" s="6" t="s">
        <v>19</v>
      </c>
      <c r="J11" s="6" t="s">
        <v>20</v>
      </c>
      <c r="K11" s="6" t="s">
        <v>21</v>
      </c>
      <c r="L11" s="6" t="s">
        <v>22</v>
      </c>
      <c r="M11" s="6" t="s">
        <v>23</v>
      </c>
      <c r="N11" s="6"/>
      <c r="O11" s="6"/>
    </row>
    <row r="13" spans="1:15" x14ac:dyDescent="0.2">
      <c r="A13" s="5">
        <v>1</v>
      </c>
      <c r="C13" s="1" t="s">
        <v>25</v>
      </c>
      <c r="E13" s="6">
        <v>85.549791978071752</v>
      </c>
      <c r="F13" s="6">
        <f t="shared" ref="F13:F20" si="0">G13-E13</f>
        <v>-0.48187384273086309</v>
      </c>
      <c r="G13" s="6">
        <v>85.067918135340889</v>
      </c>
      <c r="H13" s="6">
        <v>0.18773373031564927</v>
      </c>
      <c r="I13" s="6">
        <v>-1.1714831033333335</v>
      </c>
      <c r="J13" s="6">
        <f t="shared" ref="J13:J20" si="1">G13+H13+I13</f>
        <v>84.084168762323202</v>
      </c>
      <c r="K13" s="6">
        <v>0</v>
      </c>
      <c r="L13" s="6">
        <f t="shared" ref="L13:L20" si="2">J13+K13</f>
        <v>84.084168762323202</v>
      </c>
      <c r="M13" s="6">
        <v>84.80103874466235</v>
      </c>
      <c r="N13" s="1"/>
      <c r="O13" s="6"/>
    </row>
    <row r="14" spans="1:15" x14ac:dyDescent="0.2">
      <c r="A14" s="5">
        <f t="shared" ref="A14:A18" si="3">A13+1</f>
        <v>2</v>
      </c>
      <c r="C14" s="1" t="s">
        <v>26</v>
      </c>
      <c r="E14" s="6">
        <v>69.171866330203272</v>
      </c>
      <c r="F14" s="6">
        <f t="shared" si="0"/>
        <v>19.785921543395602</v>
      </c>
      <c r="G14" s="6">
        <v>88.957787873598875</v>
      </c>
      <c r="H14" s="6">
        <v>5.381200605221041</v>
      </c>
      <c r="I14" s="6">
        <v>0</v>
      </c>
      <c r="J14" s="6">
        <f t="shared" si="1"/>
        <v>94.338988478819914</v>
      </c>
      <c r="K14" s="6">
        <v>0</v>
      </c>
      <c r="L14" s="6">
        <f t="shared" si="2"/>
        <v>94.338988478819914</v>
      </c>
      <c r="M14" s="6">
        <v>90.417642972906421</v>
      </c>
      <c r="N14" s="1"/>
      <c r="O14" s="6"/>
    </row>
    <row r="15" spans="1:15" x14ac:dyDescent="0.2">
      <c r="A15" s="5">
        <f t="shared" si="3"/>
        <v>3</v>
      </c>
      <c r="C15" s="1" t="s">
        <v>41</v>
      </c>
      <c r="E15" s="6">
        <v>168.33652124309998</v>
      </c>
      <c r="F15" s="6">
        <f t="shared" si="0"/>
        <v>12.44922747937926</v>
      </c>
      <c r="G15" s="6">
        <v>180.78574872247924</v>
      </c>
      <c r="H15" s="6">
        <v>1.70891372275103E-2</v>
      </c>
      <c r="I15" s="6">
        <v>-4.9481933333333341E-3</v>
      </c>
      <c r="J15" s="6">
        <f t="shared" si="1"/>
        <v>180.79788966637344</v>
      </c>
      <c r="K15" s="6">
        <v>0</v>
      </c>
      <c r="L15" s="6">
        <f t="shared" si="2"/>
        <v>180.79788966637344</v>
      </c>
      <c r="M15" s="6">
        <v>180.78904241475254</v>
      </c>
      <c r="N15" s="1"/>
      <c r="O15" s="6"/>
    </row>
    <row r="16" spans="1:15" x14ac:dyDescent="0.2">
      <c r="A16" s="5">
        <f t="shared" si="3"/>
        <v>4</v>
      </c>
      <c r="C16" s="1" t="s">
        <v>42</v>
      </c>
      <c r="E16" s="6">
        <v>2116.0327685818675</v>
      </c>
      <c r="F16" s="6">
        <f t="shared" si="0"/>
        <v>824.16453344428874</v>
      </c>
      <c r="G16" s="6">
        <v>2940.1973020261562</v>
      </c>
      <c r="H16" s="6">
        <v>29.260466491936771</v>
      </c>
      <c r="I16" s="6">
        <v>-2.0014182355555556</v>
      </c>
      <c r="J16" s="6">
        <f t="shared" si="1"/>
        <v>2967.4563502825372</v>
      </c>
      <c r="K16" s="6">
        <v>0</v>
      </c>
      <c r="L16" s="6">
        <f t="shared" si="2"/>
        <v>2967.4563502825372</v>
      </c>
      <c r="M16" s="6">
        <v>2947.5923544538127</v>
      </c>
      <c r="N16" s="1"/>
      <c r="O16" s="6"/>
    </row>
    <row r="17" spans="1:15" x14ac:dyDescent="0.2">
      <c r="A17" s="5">
        <f t="shared" si="3"/>
        <v>5</v>
      </c>
      <c r="C17" s="1" t="s">
        <v>43</v>
      </c>
      <c r="E17" s="6">
        <v>966.02794335673764</v>
      </c>
      <c r="F17" s="6">
        <f t="shared" si="0"/>
        <v>71.239396118753916</v>
      </c>
      <c r="G17" s="6">
        <v>1037.2673394754916</v>
      </c>
      <c r="H17" s="6">
        <v>0.10948066294209653</v>
      </c>
      <c r="I17" s="6">
        <v>0</v>
      </c>
      <c r="J17" s="6">
        <f t="shared" si="1"/>
        <v>1037.3768201384337</v>
      </c>
      <c r="K17" s="6">
        <v>0</v>
      </c>
      <c r="L17" s="6">
        <f t="shared" si="2"/>
        <v>1037.3768201384337</v>
      </c>
      <c r="M17" s="6">
        <v>1037.2970402645528</v>
      </c>
      <c r="N17" s="1"/>
      <c r="O17" s="6"/>
    </row>
    <row r="18" spans="1:15" x14ac:dyDescent="0.2">
      <c r="A18" s="5">
        <f t="shared" si="3"/>
        <v>6</v>
      </c>
      <c r="C18" s="1" t="s">
        <v>36</v>
      </c>
      <c r="E18" s="6">
        <v>445.55092591702891</v>
      </c>
      <c r="F18" s="6">
        <f t="shared" si="0"/>
        <v>33.258923156931871</v>
      </c>
      <c r="G18" s="6">
        <v>478.80984907396078</v>
      </c>
      <c r="H18" s="6">
        <v>26.136833611858439</v>
      </c>
      <c r="I18" s="6">
        <v>-2.7323779999999999E-2</v>
      </c>
      <c r="J18" s="6">
        <f t="shared" si="1"/>
        <v>504.91935890581919</v>
      </c>
      <c r="K18" s="6">
        <v>0</v>
      </c>
      <c r="L18" s="6">
        <f t="shared" si="2"/>
        <v>504.91935890581919</v>
      </c>
      <c r="M18" s="6">
        <v>485.89304553228976</v>
      </c>
      <c r="N18" s="1"/>
      <c r="O18" s="6"/>
    </row>
    <row r="19" spans="1:15" x14ac:dyDescent="0.2">
      <c r="A19" s="5">
        <f>A18+1</f>
        <v>7</v>
      </c>
      <c r="C19" s="1" t="s">
        <v>44</v>
      </c>
      <c r="E19" s="6">
        <v>7.1826654800000007</v>
      </c>
      <c r="F19" s="6">
        <f t="shared" si="0"/>
        <v>-7.1826654800000007</v>
      </c>
      <c r="G19" s="6">
        <v>0</v>
      </c>
      <c r="H19" s="6">
        <v>0</v>
      </c>
      <c r="I19" s="6">
        <v>0</v>
      </c>
      <c r="J19" s="6">
        <f t="shared" si="1"/>
        <v>0</v>
      </c>
      <c r="K19" s="6">
        <v>0</v>
      </c>
      <c r="L19" s="6">
        <f t="shared" si="2"/>
        <v>0</v>
      </c>
      <c r="M19" s="6">
        <v>0</v>
      </c>
      <c r="N19" s="1"/>
      <c r="O19" s="6"/>
    </row>
    <row r="20" spans="1:15" x14ac:dyDescent="0.2">
      <c r="A20" s="5">
        <f>A19+1</f>
        <v>8</v>
      </c>
      <c r="C20" s="1" t="s">
        <v>38</v>
      </c>
      <c r="E20" s="6">
        <v>301.54591846551301</v>
      </c>
      <c r="F20" s="6">
        <f t="shared" si="0"/>
        <v>-301.54591846551301</v>
      </c>
      <c r="G20" s="6">
        <v>0</v>
      </c>
      <c r="H20" s="6">
        <v>0</v>
      </c>
      <c r="I20" s="6">
        <v>0</v>
      </c>
      <c r="J20" s="6">
        <f t="shared" si="1"/>
        <v>0</v>
      </c>
      <c r="K20" s="6">
        <v>0</v>
      </c>
      <c r="L20" s="6">
        <f t="shared" si="2"/>
        <v>0</v>
      </c>
      <c r="M20" s="6">
        <v>0</v>
      </c>
      <c r="N20" s="1"/>
      <c r="O20" s="6"/>
    </row>
    <row r="21" spans="1:15" x14ac:dyDescent="0.2">
      <c r="A21" s="5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1:15" ht="13.5" thickBot="1" x14ac:dyDescent="0.25">
      <c r="A22" s="5">
        <f>A20+1</f>
        <v>9</v>
      </c>
      <c r="C22" s="1" t="s">
        <v>39</v>
      </c>
      <c r="E22" s="4">
        <f>SUM(E13:E20)</f>
        <v>4159.3984013525223</v>
      </c>
      <c r="F22" s="4">
        <f t="shared" ref="F22:M22" si="4">SUM(F13:F20)</f>
        <v>651.6875439545056</v>
      </c>
      <c r="G22" s="4">
        <f t="shared" si="4"/>
        <v>4811.0859453070279</v>
      </c>
      <c r="H22" s="4">
        <f t="shared" si="4"/>
        <v>61.092804239501504</v>
      </c>
      <c r="I22" s="4">
        <f t="shared" si="4"/>
        <v>-3.2051733122222226</v>
      </c>
      <c r="J22" s="4">
        <f t="shared" si="4"/>
        <v>4868.9735762343071</v>
      </c>
      <c r="K22" s="4">
        <f t="shared" si="4"/>
        <v>0</v>
      </c>
      <c r="L22" s="4">
        <f t="shared" si="4"/>
        <v>4868.9735762343071</v>
      </c>
      <c r="M22" s="4">
        <f t="shared" si="4"/>
        <v>4826.7901643829773</v>
      </c>
      <c r="N22" s="1"/>
      <c r="O22" s="6"/>
    </row>
    <row r="23" spans="1:15" ht="13.5" thickTop="1" x14ac:dyDescent="0.2"/>
    <row r="24" spans="1:15" x14ac:dyDescent="0.2">
      <c r="A24" s="3"/>
    </row>
  </sheetData>
  <mergeCells count="2">
    <mergeCell ref="A6:M6"/>
    <mergeCell ref="A7:M7"/>
  </mergeCells>
  <pageMargins left="0.7" right="0.7" top="0.75" bottom="0.75" header="0.3" footer="0.3"/>
  <pageSetup scale="62" firstPageNumber="2" orientation="landscape" useFirstPageNumber="1" r:id="rId1"/>
  <headerFooter>
    <oddHeader xml:space="preserve">&amp;R&amp;"Arial,Regular"&amp;10Filed: 2024-03-15
EB-2022-0200
DRO Response
Attachment 5
Page &amp;P of 10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02FDC-CB02-4C70-A16A-EEC7C6FB1A70}">
  <dimension ref="A6:N39"/>
  <sheetViews>
    <sheetView view="pageBreakPreview" zoomScale="60" zoomScaleNormal="100" zoomScalePageLayoutView="90" workbookViewId="0">
      <selection activeCell="A7" sqref="A7:M7"/>
    </sheetView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12" width="12.28515625" style="2" customWidth="1"/>
    <col min="13" max="14" width="10.28515625" style="2" customWidth="1"/>
    <col min="15" max="16384" width="101.28515625" style="1"/>
  </cols>
  <sheetData>
    <row r="6" spans="1:14" s="12" customFormat="1" ht="12.6" customHeight="1" x14ac:dyDescent="0.2">
      <c r="A6" s="20" t="s">
        <v>45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16"/>
    </row>
    <row r="7" spans="1:14" s="12" customFormat="1" x14ac:dyDescent="0.2">
      <c r="A7" s="20" t="s">
        <v>1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16"/>
    </row>
    <row r="9" spans="1:14" s="3" customFormat="1" x14ac:dyDescent="0.2">
      <c r="E9" s="11" t="s">
        <v>2</v>
      </c>
      <c r="F9" s="11"/>
      <c r="G9" s="11"/>
      <c r="H9" s="11"/>
      <c r="I9" s="11"/>
      <c r="J9" s="11" t="s">
        <v>3</v>
      </c>
      <c r="K9" s="11"/>
      <c r="L9" s="11" t="s">
        <v>3</v>
      </c>
      <c r="M9" s="15"/>
      <c r="N9" s="15"/>
    </row>
    <row r="10" spans="1:14" s="7" customFormat="1" ht="38.25" x14ac:dyDescent="0.2">
      <c r="A10" s="10" t="s">
        <v>4</v>
      </c>
      <c r="C10" s="9" t="s">
        <v>5</v>
      </c>
      <c r="E10" s="8" t="s">
        <v>6</v>
      </c>
      <c r="F10" s="8" t="s">
        <v>7</v>
      </c>
      <c r="G10" s="8" t="s">
        <v>8</v>
      </c>
      <c r="H10" s="8" t="s">
        <v>9</v>
      </c>
      <c r="I10" s="8" t="s">
        <v>10</v>
      </c>
      <c r="J10" s="8" t="s">
        <v>11</v>
      </c>
      <c r="K10" s="8" t="s">
        <v>12</v>
      </c>
      <c r="L10" s="8" t="s">
        <v>13</v>
      </c>
      <c r="M10" s="8" t="s">
        <v>14</v>
      </c>
      <c r="N10" s="17"/>
    </row>
    <row r="11" spans="1:14" x14ac:dyDescent="0.2">
      <c r="E11" s="6" t="s">
        <v>15</v>
      </c>
      <c r="F11" s="6" t="s">
        <v>16</v>
      </c>
      <c r="G11" s="6" t="s">
        <v>17</v>
      </c>
      <c r="H11" s="6" t="s">
        <v>18</v>
      </c>
      <c r="I11" s="6" t="s">
        <v>19</v>
      </c>
      <c r="J11" s="6" t="s">
        <v>20</v>
      </c>
      <c r="K11" s="6" t="s">
        <v>21</v>
      </c>
      <c r="L11" s="6" t="s">
        <v>22</v>
      </c>
      <c r="M11" s="6" t="s">
        <v>23</v>
      </c>
      <c r="N11" s="6"/>
    </row>
    <row r="12" spans="1:14" x14ac:dyDescent="0.2">
      <c r="C12" s="3" t="s">
        <v>46</v>
      </c>
    </row>
    <row r="13" spans="1:14" x14ac:dyDescent="0.2"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x14ac:dyDescent="0.2">
      <c r="A14" s="5">
        <v>1</v>
      </c>
      <c r="C14" s="1" t="s">
        <v>25</v>
      </c>
      <c r="E14" s="6">
        <v>11.46077375853203</v>
      </c>
      <c r="F14" s="6">
        <v>5.7775564300284206</v>
      </c>
      <c r="G14" s="6">
        <v>17.23833018856045</v>
      </c>
      <c r="H14" s="6">
        <v>5.5579794244934033E-2</v>
      </c>
      <c r="I14" s="6">
        <v>0</v>
      </c>
      <c r="J14" s="6">
        <v>17.293909982805385</v>
      </c>
      <c r="K14" s="6">
        <v>-1.0047999999999999</v>
      </c>
      <c r="L14" s="6">
        <v>16.289109982805385</v>
      </c>
      <c r="M14" s="6">
        <v>16.248608319260164</v>
      </c>
      <c r="N14" s="1"/>
    </row>
    <row r="15" spans="1:14" x14ac:dyDescent="0.2">
      <c r="A15" s="5">
        <f t="shared" ref="A15:A23" si="0">A14+1</f>
        <v>2</v>
      </c>
      <c r="C15" s="1" t="s">
        <v>26</v>
      </c>
      <c r="E15" s="6">
        <v>80.942682929999989</v>
      </c>
      <c r="F15" s="6">
        <v>-6.1556679699999961</v>
      </c>
      <c r="G15" s="6">
        <v>74.787014959999993</v>
      </c>
      <c r="H15" s="6">
        <v>0</v>
      </c>
      <c r="I15" s="6">
        <v>0</v>
      </c>
      <c r="J15" s="6">
        <v>74.787014959999993</v>
      </c>
      <c r="K15" s="6">
        <v>0</v>
      </c>
      <c r="L15" s="6">
        <v>74.787014959999993</v>
      </c>
      <c r="M15" s="6">
        <v>74.787014959999993</v>
      </c>
      <c r="N15" s="1"/>
    </row>
    <row r="16" spans="1:14" x14ac:dyDescent="0.2">
      <c r="A16" s="5">
        <f t="shared" si="0"/>
        <v>3</v>
      </c>
      <c r="C16" s="1" t="s">
        <v>27</v>
      </c>
      <c r="E16" s="6">
        <v>108.28508080860291</v>
      </c>
      <c r="F16" s="6">
        <v>3.0645120584118501</v>
      </c>
      <c r="G16" s="6">
        <v>111.34959286701476</v>
      </c>
      <c r="H16" s="6">
        <v>1.0507271822020512</v>
      </c>
      <c r="I16" s="6">
        <v>-0.28706506999999998</v>
      </c>
      <c r="J16" s="6">
        <v>112.11325497921682</v>
      </c>
      <c r="K16" s="6">
        <v>-7.0400000000000004E-2</v>
      </c>
      <c r="L16" s="6">
        <v>112.04285497921681</v>
      </c>
      <c r="M16" s="6">
        <v>111.48205456266393</v>
      </c>
      <c r="N16" s="1"/>
    </row>
    <row r="17" spans="1:14" x14ac:dyDescent="0.2">
      <c r="A17" s="5">
        <f t="shared" si="0"/>
        <v>4</v>
      </c>
      <c r="C17" s="1" t="s">
        <v>47</v>
      </c>
      <c r="E17" s="6">
        <v>143.76503879394596</v>
      </c>
      <c r="F17" s="6">
        <v>2.1061587715226722</v>
      </c>
      <c r="G17" s="6">
        <v>145.87119756546863</v>
      </c>
      <c r="H17" s="6">
        <v>5.7045766446174291</v>
      </c>
      <c r="I17" s="6">
        <v>-0.82360617000000014</v>
      </c>
      <c r="J17" s="6">
        <v>150.75216804008605</v>
      </c>
      <c r="K17" s="6">
        <v>0</v>
      </c>
      <c r="L17" s="6">
        <v>150.75216804008605</v>
      </c>
      <c r="M17" s="6">
        <v>147.14522907067129</v>
      </c>
      <c r="N17" s="1"/>
    </row>
    <row r="18" spans="1:14" x14ac:dyDescent="0.2">
      <c r="A18" s="5">
        <f t="shared" si="0"/>
        <v>5</v>
      </c>
      <c r="C18" s="1" t="s">
        <v>48</v>
      </c>
      <c r="E18" s="6">
        <v>16.176113343333331</v>
      </c>
      <c r="F18" s="6">
        <v>0</v>
      </c>
      <c r="G18" s="6">
        <v>16.176113343333334</v>
      </c>
      <c r="H18" s="6">
        <v>3.6372193091492748E-2</v>
      </c>
      <c r="I18" s="6">
        <v>-0.34088651666666669</v>
      </c>
      <c r="J18" s="6">
        <v>15.871599019758159</v>
      </c>
      <c r="K18" s="6">
        <v>0</v>
      </c>
      <c r="L18" s="6">
        <v>15.871599019758159</v>
      </c>
      <c r="M18" s="6">
        <v>16.074439971167923</v>
      </c>
      <c r="N18" s="1"/>
    </row>
    <row r="19" spans="1:14" x14ac:dyDescent="0.2">
      <c r="A19" s="5">
        <f t="shared" si="0"/>
        <v>6</v>
      </c>
      <c r="C19" s="1" t="s">
        <v>49</v>
      </c>
      <c r="E19" s="6">
        <v>191.53802609801966</v>
      </c>
      <c r="F19" s="6">
        <v>23.72417604053112</v>
      </c>
      <c r="G19" s="6">
        <v>215.26220213855078</v>
      </c>
      <c r="H19" s="6">
        <v>23.221425221974727</v>
      </c>
      <c r="I19" s="6">
        <v>0</v>
      </c>
      <c r="J19" s="6">
        <v>238.4836273605255</v>
      </c>
      <c r="K19" s="6">
        <v>0</v>
      </c>
      <c r="L19" s="6">
        <v>238.4836273605255</v>
      </c>
      <c r="M19" s="6">
        <v>222.1251519732391</v>
      </c>
      <c r="N19" s="1"/>
    </row>
    <row r="20" spans="1:14" x14ac:dyDescent="0.2">
      <c r="A20" s="5">
        <f t="shared" si="0"/>
        <v>7</v>
      </c>
      <c r="C20" s="1" t="s">
        <v>43</v>
      </c>
      <c r="E20" s="6">
        <v>722.76612841888891</v>
      </c>
      <c r="F20" s="6">
        <v>18.931187538401218</v>
      </c>
      <c r="G20" s="6">
        <v>741.69731595729013</v>
      </c>
      <c r="H20" s="6">
        <v>0.24242174902935026</v>
      </c>
      <c r="I20" s="6">
        <v>-1.0420952000000001</v>
      </c>
      <c r="J20" s="6">
        <v>740.89764250631958</v>
      </c>
      <c r="K20" s="6">
        <v>-0.45700000000000002</v>
      </c>
      <c r="L20" s="6">
        <v>740.44064250631959</v>
      </c>
      <c r="M20" s="6">
        <v>741.00153113962995</v>
      </c>
      <c r="N20" s="1"/>
    </row>
    <row r="21" spans="1:14" x14ac:dyDescent="0.2">
      <c r="A21" s="5">
        <f t="shared" si="0"/>
        <v>8</v>
      </c>
      <c r="C21" s="1" t="s">
        <v>50</v>
      </c>
      <c r="E21" s="6">
        <v>74.616944513183341</v>
      </c>
      <c r="F21" s="6">
        <v>4.3938701175002137</v>
      </c>
      <c r="G21" s="6">
        <v>79.010814630683555</v>
      </c>
      <c r="H21" s="6">
        <v>15.51955413136834</v>
      </c>
      <c r="I21" s="6">
        <v>-0.9380272666666668</v>
      </c>
      <c r="J21" s="6">
        <v>93.592341495385227</v>
      </c>
      <c r="K21" s="6">
        <v>0</v>
      </c>
      <c r="L21" s="6">
        <v>93.592341495385227</v>
      </c>
      <c r="M21" s="6">
        <v>83.291213186702706</v>
      </c>
      <c r="N21" s="1"/>
    </row>
    <row r="22" spans="1:14" x14ac:dyDescent="0.2">
      <c r="A22" s="5">
        <f t="shared" si="0"/>
        <v>9</v>
      </c>
      <c r="C22" s="1" t="s">
        <v>51</v>
      </c>
      <c r="E22" s="6">
        <v>68.466485989999995</v>
      </c>
      <c r="F22" s="6">
        <v>7.1826654799999972</v>
      </c>
      <c r="G22" s="6">
        <v>75.649151469999993</v>
      </c>
      <c r="H22" s="6">
        <v>0</v>
      </c>
      <c r="I22" s="6">
        <v>-0.11894507000000001</v>
      </c>
      <c r="J22" s="6">
        <v>75.530206399999997</v>
      </c>
      <c r="K22" s="6">
        <v>0</v>
      </c>
      <c r="L22" s="6">
        <v>75.530206399999997</v>
      </c>
      <c r="M22" s="6">
        <v>75.616883100965694</v>
      </c>
      <c r="N22" s="1"/>
    </row>
    <row r="23" spans="1:14" x14ac:dyDescent="0.2">
      <c r="A23" s="5">
        <f t="shared" si="0"/>
        <v>10</v>
      </c>
      <c r="C23" s="1" t="s">
        <v>38</v>
      </c>
      <c r="E23" s="6">
        <v>30.393384778433234</v>
      </c>
      <c r="F23" s="6">
        <v>-30.393384778433234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1"/>
    </row>
    <row r="24" spans="1:14" x14ac:dyDescent="0.2">
      <c r="A24" s="5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1:14" ht="13.5" thickBot="1" x14ac:dyDescent="0.25">
      <c r="A25" s="5">
        <f>A23+1</f>
        <v>11</v>
      </c>
      <c r="C25" s="1" t="s">
        <v>52</v>
      </c>
      <c r="E25" s="4">
        <v>1448.4106594329394</v>
      </c>
      <c r="F25" s="4">
        <v>28.63107368796226</v>
      </c>
      <c r="G25" s="4">
        <v>1477.0417331209019</v>
      </c>
      <c r="H25" s="4">
        <v>45.830656916528326</v>
      </c>
      <c r="I25" s="4">
        <v>-3.5506252933333338</v>
      </c>
      <c r="J25" s="4">
        <v>1519.3217647440965</v>
      </c>
      <c r="K25" s="4">
        <v>-1.5322</v>
      </c>
      <c r="L25" s="4">
        <v>1517.7895647440967</v>
      </c>
      <c r="M25" s="4">
        <v>1487.7721262843006</v>
      </c>
      <c r="N25" s="6"/>
    </row>
    <row r="26" spans="1:14" ht="13.5" thickTop="1" x14ac:dyDescent="0.2">
      <c r="A26" s="5"/>
    </row>
    <row r="27" spans="1:14" x14ac:dyDescent="0.2">
      <c r="A27" s="5"/>
      <c r="C27" s="3" t="s">
        <v>53</v>
      </c>
    </row>
    <row r="28" spans="1:14" x14ac:dyDescent="0.2">
      <c r="A28" s="5"/>
    </row>
    <row r="29" spans="1:14" x14ac:dyDescent="0.2">
      <c r="A29" s="5">
        <f>A25+1</f>
        <v>12</v>
      </c>
      <c r="C29" s="1" t="s">
        <v>25</v>
      </c>
      <c r="E29" s="6">
        <v>7.3026999999999996E-3</v>
      </c>
      <c r="F29" s="6">
        <v>2.1526299999999998E-2</v>
      </c>
      <c r="G29" s="6">
        <v>2.8828999999999997E-2</v>
      </c>
      <c r="H29" s="6">
        <v>0</v>
      </c>
      <c r="I29" s="6">
        <v>0</v>
      </c>
      <c r="J29" s="6">
        <v>2.8828999999999997E-2</v>
      </c>
      <c r="K29" s="6">
        <v>0</v>
      </c>
      <c r="L29" s="6">
        <v>2.8828999999999997E-2</v>
      </c>
      <c r="M29" s="6">
        <v>2.8828999999999994E-2</v>
      </c>
      <c r="N29" s="6"/>
    </row>
    <row r="30" spans="1:14" x14ac:dyDescent="0.2">
      <c r="A30" s="5">
        <f>A29+1</f>
        <v>13</v>
      </c>
      <c r="C30" s="1" t="s">
        <v>27</v>
      </c>
      <c r="E30" s="6">
        <v>5.9873694922542002</v>
      </c>
      <c r="F30" s="6">
        <v>0.86673128432662239</v>
      </c>
      <c r="G30" s="6">
        <v>6.8541007765808226</v>
      </c>
      <c r="H30" s="6">
        <v>8.3277835850197146</v>
      </c>
      <c r="I30" s="6">
        <v>0</v>
      </c>
      <c r="J30" s="6">
        <v>15.181884361600538</v>
      </c>
      <c r="K30" s="6">
        <v>0</v>
      </c>
      <c r="L30" s="6">
        <v>15.181884361600538</v>
      </c>
      <c r="M30" s="6">
        <v>9.1133284516697675</v>
      </c>
      <c r="N30" s="1"/>
    </row>
    <row r="31" spans="1:14" x14ac:dyDescent="0.2">
      <c r="A31" s="5">
        <f>A30+1</f>
        <v>14</v>
      </c>
      <c r="C31" s="1" t="s">
        <v>54</v>
      </c>
      <c r="E31" s="6">
        <v>6.3382167524126016</v>
      </c>
      <c r="F31" s="6">
        <v>0.91092205847398144</v>
      </c>
      <c r="G31" s="6">
        <v>7.2491388108865831</v>
      </c>
      <c r="H31" s="6">
        <v>0</v>
      </c>
      <c r="I31" s="6">
        <v>0</v>
      </c>
      <c r="J31" s="6">
        <v>7.2491388108865831</v>
      </c>
      <c r="K31" s="6">
        <v>0</v>
      </c>
      <c r="L31" s="6">
        <v>7.2491388108865831</v>
      </c>
      <c r="M31" s="6">
        <v>7.2491388108865804</v>
      </c>
      <c r="N31" s="1"/>
    </row>
    <row r="32" spans="1:14" x14ac:dyDescent="0.2">
      <c r="A32" s="5">
        <f>A31+1</f>
        <v>15</v>
      </c>
      <c r="C32" s="1" t="s">
        <v>55</v>
      </c>
      <c r="E32" s="6">
        <v>20.0260216</v>
      </c>
      <c r="F32" s="6">
        <v>2.7475574528404927</v>
      </c>
      <c r="G32" s="6">
        <v>22.773579052840493</v>
      </c>
      <c r="H32" s="6">
        <v>0</v>
      </c>
      <c r="I32" s="6">
        <v>0</v>
      </c>
      <c r="J32" s="6">
        <v>22.773579052840493</v>
      </c>
      <c r="K32" s="6">
        <v>0</v>
      </c>
      <c r="L32" s="6">
        <v>22.773579052840493</v>
      </c>
      <c r="M32" s="6">
        <v>22.7735790528405</v>
      </c>
      <c r="N32" s="1"/>
    </row>
    <row r="33" spans="1:14" x14ac:dyDescent="0.2">
      <c r="A33" s="5">
        <f>A32+1</f>
        <v>16</v>
      </c>
      <c r="C33" s="1" t="s">
        <v>38</v>
      </c>
      <c r="E33" s="6">
        <v>4.5839689215931774</v>
      </c>
      <c r="F33" s="6">
        <v>-4.5839689215931774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1"/>
    </row>
    <row r="34" spans="1:14" x14ac:dyDescent="0.2">
      <c r="A34" s="5"/>
    </row>
    <row r="35" spans="1:14" ht="13.5" thickBot="1" x14ac:dyDescent="0.25">
      <c r="A35" s="5">
        <f>A33+1</f>
        <v>17</v>
      </c>
      <c r="C35" s="1" t="s">
        <v>52</v>
      </c>
      <c r="E35" s="4">
        <v>36.942879466259974</v>
      </c>
      <c r="F35" s="4">
        <v>-3.72318259520803E-2</v>
      </c>
      <c r="G35" s="4">
        <v>36.905647640307897</v>
      </c>
      <c r="H35" s="4">
        <v>8.3277835850197146</v>
      </c>
      <c r="I35" s="4">
        <v>0</v>
      </c>
      <c r="J35" s="4">
        <v>45.233431225327614</v>
      </c>
      <c r="K35" s="4">
        <v>0</v>
      </c>
      <c r="L35" s="4">
        <v>45.233431225327614</v>
      </c>
      <c r="M35" s="4">
        <v>39.164875315396849</v>
      </c>
      <c r="N35" s="1"/>
    </row>
    <row r="36" spans="1:14" ht="13.5" thickTop="1" x14ac:dyDescent="0.2"/>
    <row r="37" spans="1:14" ht="13.5" thickBot="1" x14ac:dyDescent="0.25">
      <c r="A37" s="5">
        <f>A35+1</f>
        <v>18</v>
      </c>
      <c r="C37" s="1" t="s">
        <v>56</v>
      </c>
      <c r="E37" s="4">
        <v>1485.3535388991993</v>
      </c>
      <c r="F37" s="4">
        <v>28.59384186201018</v>
      </c>
      <c r="G37" s="4">
        <v>1513.9473807612098</v>
      </c>
      <c r="H37" s="4">
        <v>54.158440501548043</v>
      </c>
      <c r="I37" s="4">
        <v>-3.5506252933333338</v>
      </c>
      <c r="J37" s="4">
        <v>1564.5551959694242</v>
      </c>
      <c r="K37" s="4">
        <v>-1.5322</v>
      </c>
      <c r="L37" s="4">
        <v>1563.0229959694243</v>
      </c>
      <c r="M37" s="4">
        <v>1526.9370015996974</v>
      </c>
      <c r="N37" s="1"/>
    </row>
    <row r="38" spans="1:14" ht="13.5" thickTop="1" x14ac:dyDescent="0.2"/>
    <row r="39" spans="1:14" x14ac:dyDescent="0.2">
      <c r="A39" s="3"/>
    </row>
  </sheetData>
  <mergeCells count="2">
    <mergeCell ref="A6:M6"/>
    <mergeCell ref="A7:M7"/>
  </mergeCells>
  <pageMargins left="0.7" right="0.7" top="0.75" bottom="0.75" header="0.3" footer="0.3"/>
  <pageSetup scale="71" firstPageNumber="3" orientation="landscape" useFirstPageNumber="1" r:id="rId1"/>
  <headerFooter>
    <oddHeader xml:space="preserve">&amp;R&amp;"Arial,Regular"&amp;10Filed: 2024-03-15
EB-2022-0200
DRO Response
Attachment 5
Page &amp;P of 10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0FC19-E742-4934-B53D-A4B5044667D3}">
  <dimension ref="A6:N30"/>
  <sheetViews>
    <sheetView view="pageLayout" zoomScale="90" zoomScaleNormal="100" zoomScalePageLayoutView="90" workbookViewId="0">
      <selection activeCell="M24" sqref="M24"/>
    </sheetView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12" width="12.28515625" style="2" customWidth="1"/>
    <col min="13" max="13" width="15" style="2" bestFit="1" customWidth="1"/>
    <col min="14" max="14" width="15" style="2" customWidth="1"/>
    <col min="15" max="15" width="101.28515625" style="1" customWidth="1"/>
    <col min="16" max="16384" width="101.28515625" style="1"/>
  </cols>
  <sheetData>
    <row r="6" spans="1:14" s="12" customFormat="1" x14ac:dyDescent="0.2">
      <c r="A6" s="20" t="s">
        <v>57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16"/>
    </row>
    <row r="7" spans="1:14" s="12" customFormat="1" ht="12.6" customHeight="1" x14ac:dyDescent="0.2">
      <c r="A7" s="20" t="s">
        <v>1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16"/>
    </row>
    <row r="9" spans="1:14" s="3" customFormat="1" x14ac:dyDescent="0.2">
      <c r="E9" s="11" t="s">
        <v>2</v>
      </c>
      <c r="F9" s="11"/>
      <c r="G9" s="11"/>
      <c r="H9" s="11"/>
      <c r="I9" s="11"/>
      <c r="J9" s="11" t="s">
        <v>3</v>
      </c>
      <c r="K9" s="11"/>
      <c r="L9" s="11" t="s">
        <v>3</v>
      </c>
      <c r="M9" s="15"/>
      <c r="N9" s="15"/>
    </row>
    <row r="10" spans="1:14" s="7" customFormat="1" ht="38.25" x14ac:dyDescent="0.2">
      <c r="A10" s="10" t="s">
        <v>4</v>
      </c>
      <c r="C10" s="9" t="s">
        <v>5</v>
      </c>
      <c r="E10" s="8" t="s">
        <v>6</v>
      </c>
      <c r="F10" s="8" t="s">
        <v>7</v>
      </c>
      <c r="G10" s="8" t="s">
        <v>8</v>
      </c>
      <c r="H10" s="8" t="s">
        <v>9</v>
      </c>
      <c r="I10" s="8" t="s">
        <v>10</v>
      </c>
      <c r="J10" s="8" t="s">
        <v>11</v>
      </c>
      <c r="K10" s="8" t="s">
        <v>12</v>
      </c>
      <c r="L10" s="8" t="s">
        <v>13</v>
      </c>
      <c r="M10" s="8" t="s">
        <v>14</v>
      </c>
      <c r="N10" s="17"/>
    </row>
    <row r="11" spans="1:14" x14ac:dyDescent="0.2">
      <c r="E11" s="6" t="s">
        <v>15</v>
      </c>
      <c r="F11" s="6" t="s">
        <v>16</v>
      </c>
      <c r="G11" s="6" t="s">
        <v>17</v>
      </c>
      <c r="H11" s="6" t="s">
        <v>18</v>
      </c>
      <c r="I11" s="6" t="s">
        <v>19</v>
      </c>
      <c r="J11" s="6" t="s">
        <v>20</v>
      </c>
      <c r="K11" s="6" t="s">
        <v>21</v>
      </c>
      <c r="L11" s="6" t="s">
        <v>22</v>
      </c>
      <c r="M11" s="6" t="s">
        <v>23</v>
      </c>
      <c r="N11" s="6"/>
    </row>
    <row r="13" spans="1:14" x14ac:dyDescent="0.2">
      <c r="A13" s="5">
        <v>1</v>
      </c>
      <c r="C13" s="1" t="s">
        <v>58</v>
      </c>
      <c r="E13" s="6">
        <v>16.300837347797081</v>
      </c>
      <c r="F13" s="6">
        <v>0</v>
      </c>
      <c r="G13" s="6">
        <v>16.300837347797081</v>
      </c>
      <c r="H13" s="6">
        <v>0</v>
      </c>
      <c r="I13" s="6">
        <v>0</v>
      </c>
      <c r="J13" s="6">
        <v>16.300837347797081</v>
      </c>
      <c r="K13" s="6">
        <v>0</v>
      </c>
      <c r="L13" s="6">
        <v>16.300837347797081</v>
      </c>
      <c r="M13" s="6">
        <v>16.300837347797088</v>
      </c>
      <c r="N13" s="1"/>
    </row>
    <row r="14" spans="1:14" x14ac:dyDescent="0.2">
      <c r="A14" s="5">
        <f t="shared" ref="A14:A26" si="0">A13+1</f>
        <v>2</v>
      </c>
      <c r="C14" s="1" t="s">
        <v>25</v>
      </c>
      <c r="E14" s="6">
        <v>0.54584564135400016</v>
      </c>
      <c r="F14" s="6">
        <v>0</v>
      </c>
      <c r="G14" s="6">
        <v>0.54584564135400016</v>
      </c>
      <c r="H14" s="6">
        <v>0</v>
      </c>
      <c r="I14" s="6">
        <v>0</v>
      </c>
      <c r="J14" s="6">
        <v>0.54584564135400016</v>
      </c>
      <c r="K14" s="6">
        <v>0</v>
      </c>
      <c r="L14" s="6">
        <v>0.54584564135400016</v>
      </c>
      <c r="M14" s="6">
        <v>0.54584564135400004</v>
      </c>
      <c r="N14" s="6"/>
    </row>
    <row r="15" spans="1:14" x14ac:dyDescent="0.2">
      <c r="A15" s="5">
        <f t="shared" si="0"/>
        <v>3</v>
      </c>
      <c r="C15" s="1" t="s">
        <v>27</v>
      </c>
      <c r="E15" s="6">
        <v>96.705290623896019</v>
      </c>
      <c r="F15" s="6">
        <v>162.73337374018735</v>
      </c>
      <c r="G15" s="6">
        <v>259.43866436408337</v>
      </c>
      <c r="H15" s="6">
        <v>0.64549996872049353</v>
      </c>
      <c r="I15" s="6">
        <v>-4.3534819223213344</v>
      </c>
      <c r="J15" s="6">
        <v>255.73068241048256</v>
      </c>
      <c r="K15" s="6">
        <v>-0.19789999999999999</v>
      </c>
      <c r="L15" s="6">
        <v>255.53278241048255</v>
      </c>
      <c r="M15" s="6">
        <v>259.30760065435646</v>
      </c>
      <c r="N15" s="1"/>
    </row>
    <row r="16" spans="1:14" x14ac:dyDescent="0.2">
      <c r="A16" s="5">
        <f t="shared" si="0"/>
        <v>4</v>
      </c>
      <c r="C16" s="1" t="s">
        <v>59</v>
      </c>
      <c r="E16" s="6">
        <v>46.7932796952852</v>
      </c>
      <c r="F16" s="6">
        <v>-0.80976311931924272</v>
      </c>
      <c r="G16" s="6">
        <v>45.983516575965957</v>
      </c>
      <c r="H16" s="6">
        <v>0.45189464706138266</v>
      </c>
      <c r="I16" s="6">
        <v>-1.1679265010724904</v>
      </c>
      <c r="J16" s="6">
        <v>45.267484721954844</v>
      </c>
      <c r="K16" s="6">
        <v>0</v>
      </c>
      <c r="L16" s="6">
        <v>45.267484721954844</v>
      </c>
      <c r="M16" s="6">
        <v>43.162401353916671</v>
      </c>
      <c r="N16" s="1"/>
    </row>
    <row r="17" spans="1:14" x14ac:dyDescent="0.2">
      <c r="A17" s="5">
        <f t="shared" si="0"/>
        <v>5</v>
      </c>
      <c r="C17" s="1" t="s">
        <v>60</v>
      </c>
      <c r="E17" s="6">
        <v>139.34192201454582</v>
      </c>
      <c r="F17" s="6">
        <v>-1.6098087983508833</v>
      </c>
      <c r="G17" s="6">
        <v>137.73211321619493</v>
      </c>
      <c r="H17" s="6">
        <v>10.993467904778683</v>
      </c>
      <c r="I17" s="6">
        <v>-6.7995241730612772</v>
      </c>
      <c r="J17" s="6">
        <v>141.92605694791234</v>
      </c>
      <c r="K17" s="6">
        <v>-5.4299999999999994E-2</v>
      </c>
      <c r="L17" s="6">
        <v>141.87175694791233</v>
      </c>
      <c r="M17" s="6">
        <v>138.99550193981324</v>
      </c>
      <c r="N17" s="1"/>
    </row>
    <row r="18" spans="1:14" x14ac:dyDescent="0.2">
      <c r="A18" s="5">
        <f t="shared" si="0"/>
        <v>6</v>
      </c>
      <c r="C18" s="1" t="s">
        <v>61</v>
      </c>
      <c r="E18" s="6">
        <v>3.2102846843502948</v>
      </c>
      <c r="F18" s="6">
        <v>0.47347269216743948</v>
      </c>
      <c r="G18" s="6">
        <v>3.6837573765177343</v>
      </c>
      <c r="H18" s="6">
        <v>0.10039867220415535</v>
      </c>
      <c r="I18" s="6">
        <v>0</v>
      </c>
      <c r="J18" s="6">
        <v>3.7841560487218895</v>
      </c>
      <c r="K18" s="6">
        <v>0</v>
      </c>
      <c r="L18" s="6">
        <v>3.7841560487218895</v>
      </c>
      <c r="M18" s="6">
        <v>3.717279187393753</v>
      </c>
      <c r="N18" s="1"/>
    </row>
    <row r="19" spans="1:14" x14ac:dyDescent="0.2">
      <c r="A19" s="5">
        <f t="shared" si="0"/>
        <v>7</v>
      </c>
      <c r="C19" s="1" t="s">
        <v>62</v>
      </c>
      <c r="E19" s="6">
        <v>51.344795122670348</v>
      </c>
      <c r="F19" s="6">
        <v>-0.58041903033127085</v>
      </c>
      <c r="G19" s="6">
        <v>50.764376092339077</v>
      </c>
      <c r="H19" s="6">
        <v>2.8708101396895982</v>
      </c>
      <c r="I19" s="6">
        <v>-0.9722573660413385</v>
      </c>
      <c r="J19" s="6">
        <v>52.662928865987332</v>
      </c>
      <c r="K19" s="6">
        <v>0</v>
      </c>
      <c r="L19" s="6">
        <v>52.662928865987332</v>
      </c>
      <c r="M19" s="6">
        <v>51.357414687174192</v>
      </c>
      <c r="N19" s="1"/>
    </row>
    <row r="20" spans="1:14" x14ac:dyDescent="0.2">
      <c r="A20" s="5">
        <f t="shared" si="0"/>
        <v>8</v>
      </c>
      <c r="C20" s="1" t="s">
        <v>63</v>
      </c>
      <c r="E20" s="6">
        <v>86.268583851783575</v>
      </c>
      <c r="F20" s="6">
        <v>-1.485482274999967</v>
      </c>
      <c r="G20" s="6">
        <v>84.783101576783608</v>
      </c>
      <c r="H20" s="6">
        <v>5.2403725677998114</v>
      </c>
      <c r="I20" s="6">
        <v>-4.3342491864469306</v>
      </c>
      <c r="J20" s="6">
        <v>85.689224958136492</v>
      </c>
      <c r="K20" s="6">
        <v>0</v>
      </c>
      <c r="L20" s="6">
        <v>85.689224958136492</v>
      </c>
      <c r="M20" s="6">
        <v>85.089003001510093</v>
      </c>
      <c r="N20" s="1"/>
    </row>
    <row r="21" spans="1:14" x14ac:dyDescent="0.2">
      <c r="A21" s="5">
        <f t="shared" si="0"/>
        <v>9</v>
      </c>
      <c r="C21" s="1" t="s">
        <v>64</v>
      </c>
      <c r="E21" s="6">
        <v>13.054577192968418</v>
      </c>
      <c r="F21" s="6">
        <v>-1.0376834174254181</v>
      </c>
      <c r="G21" s="6">
        <v>12.016893775543</v>
      </c>
      <c r="H21" s="6">
        <v>0</v>
      </c>
      <c r="I21" s="6">
        <v>0</v>
      </c>
      <c r="J21" s="6">
        <v>12.016893775543</v>
      </c>
      <c r="K21" s="6">
        <v>0</v>
      </c>
      <c r="L21" s="6">
        <v>12.016893775543</v>
      </c>
      <c r="M21" s="6">
        <v>12.016893775542998</v>
      </c>
      <c r="N21" s="1"/>
    </row>
    <row r="22" spans="1:14" x14ac:dyDescent="0.2">
      <c r="A22" s="5">
        <f t="shared" si="0"/>
        <v>10</v>
      </c>
      <c r="C22" s="1" t="s">
        <v>65</v>
      </c>
      <c r="E22" s="6">
        <v>9.0009379713007647</v>
      </c>
      <c r="F22" s="6">
        <v>-4.5281103787328192E-2</v>
      </c>
      <c r="G22" s="6">
        <v>8.9556568675134365</v>
      </c>
      <c r="H22" s="6">
        <v>7.67025213934487E-2</v>
      </c>
      <c r="I22" s="6">
        <v>-1.6465911729635987</v>
      </c>
      <c r="J22" s="6">
        <v>7.385768215943286</v>
      </c>
      <c r="K22" s="6">
        <v>0</v>
      </c>
      <c r="L22" s="6">
        <v>7.385768215943286</v>
      </c>
      <c r="M22" s="6">
        <v>8.5345664148980074</v>
      </c>
      <c r="N22" s="1"/>
    </row>
    <row r="23" spans="1:14" x14ac:dyDescent="0.2">
      <c r="A23" s="5">
        <f t="shared" si="0"/>
        <v>11</v>
      </c>
      <c r="C23" s="1" t="s">
        <v>66</v>
      </c>
      <c r="E23" s="6">
        <v>12.496015445135061</v>
      </c>
      <c r="F23" s="6">
        <v>17.364426903475927</v>
      </c>
      <c r="G23" s="6">
        <v>29.860442348610988</v>
      </c>
      <c r="H23" s="6">
        <v>11.236886830777486</v>
      </c>
      <c r="I23" s="6">
        <v>-7.8938843606458269</v>
      </c>
      <c r="J23" s="6">
        <v>33.203444818742646</v>
      </c>
      <c r="K23" s="6">
        <v>0</v>
      </c>
      <c r="L23" s="6">
        <v>33.203444818742646</v>
      </c>
      <c r="M23" s="6">
        <v>31.168755864617609</v>
      </c>
      <c r="N23" s="1"/>
    </row>
    <row r="24" spans="1:14" x14ac:dyDescent="0.2">
      <c r="A24" s="5">
        <f t="shared" si="0"/>
        <v>12</v>
      </c>
      <c r="C24" s="1" t="s">
        <v>67</v>
      </c>
      <c r="E24" s="6">
        <v>154.85927358036076</v>
      </c>
      <c r="F24" s="6">
        <v>-60.169905393342162</v>
      </c>
      <c r="G24" s="6">
        <v>94.689368187018601</v>
      </c>
      <c r="H24" s="6">
        <v>27.960680836656152</v>
      </c>
      <c r="I24" s="6">
        <v>0</v>
      </c>
      <c r="J24" s="6">
        <v>122.65004902367475</v>
      </c>
      <c r="K24" s="6">
        <v>0</v>
      </c>
      <c r="L24" s="6">
        <v>122.65004902367475</v>
      </c>
      <c r="M24" s="6">
        <v>105.3189265226579</v>
      </c>
      <c r="N24" s="1"/>
    </row>
    <row r="25" spans="1:14" x14ac:dyDescent="0.2">
      <c r="A25" s="5">
        <f t="shared" si="0"/>
        <v>13</v>
      </c>
      <c r="C25" s="1" t="s">
        <v>68</v>
      </c>
      <c r="E25" s="6">
        <v>67.87494559000001</v>
      </c>
      <c r="F25" s="6">
        <v>-2.599914284983015</v>
      </c>
      <c r="G25" s="6">
        <v>65.275031305016995</v>
      </c>
      <c r="H25" s="6">
        <v>0</v>
      </c>
      <c r="I25" s="6">
        <v>0</v>
      </c>
      <c r="J25" s="6">
        <v>65.275031305016995</v>
      </c>
      <c r="K25" s="6">
        <v>0</v>
      </c>
      <c r="L25" s="6">
        <v>65.275031305016995</v>
      </c>
      <c r="M25" s="6">
        <v>65.275031305016981</v>
      </c>
      <c r="N25" s="1"/>
    </row>
    <row r="26" spans="1:14" x14ac:dyDescent="0.2">
      <c r="A26" s="5">
        <f t="shared" si="0"/>
        <v>14</v>
      </c>
      <c r="C26" s="1" t="s">
        <v>38</v>
      </c>
      <c r="E26" s="6">
        <v>88.436898601806291</v>
      </c>
      <c r="F26" s="6">
        <v>-88.436898601806291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1"/>
    </row>
    <row r="27" spans="1:14" x14ac:dyDescent="0.2">
      <c r="A27" s="5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pans="1:14" ht="13.5" thickBot="1" x14ac:dyDescent="0.25">
      <c r="A28" s="5">
        <f>A26+1</f>
        <v>15</v>
      </c>
      <c r="C28" s="1" t="s">
        <v>39</v>
      </c>
      <c r="E28" s="4">
        <v>786.23348736325374</v>
      </c>
      <c r="F28" s="4">
        <v>23.796117311485091</v>
      </c>
      <c r="G28" s="4">
        <v>810.02960467473883</v>
      </c>
      <c r="H28" s="4">
        <v>59.576714089081214</v>
      </c>
      <c r="I28" s="4">
        <v>-27.167914682552798</v>
      </c>
      <c r="J28" s="4">
        <v>842.43840408126732</v>
      </c>
      <c r="K28" s="4">
        <v>-0.25219999999999998</v>
      </c>
      <c r="L28" s="4">
        <v>842.18620408126731</v>
      </c>
      <c r="M28" s="4">
        <v>820.79005769604908</v>
      </c>
      <c r="N28" s="1"/>
    </row>
    <row r="29" spans="1:14" ht="13.5" thickTop="1" x14ac:dyDescent="0.2"/>
    <row r="30" spans="1:14" x14ac:dyDescent="0.2">
      <c r="A30" s="3"/>
    </row>
  </sheetData>
  <mergeCells count="2">
    <mergeCell ref="A7:M7"/>
    <mergeCell ref="A6:M6"/>
  </mergeCells>
  <pageMargins left="0.7" right="0.7" top="0.75" bottom="0.75" header="0.3" footer="0.3"/>
  <pageSetup scale="67" firstPageNumber="4" orientation="landscape" useFirstPageNumber="1" r:id="rId1"/>
  <headerFooter>
    <oddHeader xml:space="preserve">&amp;R&amp;"Arial,Regular"&amp;10Filed: 2024-03-15
EB-2022-0200
DRO Response
Attachment 5
Page &amp;P of 10 </oddHeader>
  </headerFooter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87028-272E-4A43-936A-7D045CD69785}">
  <dimension ref="A6:N19"/>
  <sheetViews>
    <sheetView view="pageBreakPreview" zoomScale="60" zoomScaleNormal="100" zoomScalePageLayoutView="90" workbookViewId="0">
      <selection activeCell="A6" sqref="A6:M6"/>
    </sheetView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12" width="12.28515625" style="2" customWidth="1"/>
    <col min="13" max="13" width="14.85546875" style="2" bestFit="1" customWidth="1"/>
    <col min="14" max="14" width="14.85546875" style="2" customWidth="1"/>
    <col min="15" max="16384" width="101.28515625" style="1"/>
  </cols>
  <sheetData>
    <row r="6" spans="1:14" s="12" customFormat="1" x14ac:dyDescent="0.2">
      <c r="A6" s="20" t="s">
        <v>69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16"/>
    </row>
    <row r="7" spans="1:14" s="12" customFormat="1" ht="12.6" customHeight="1" x14ac:dyDescent="0.2">
      <c r="A7" s="20" t="s">
        <v>1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16"/>
    </row>
    <row r="9" spans="1:14" s="3" customFormat="1" x14ac:dyDescent="0.2">
      <c r="E9" s="11" t="s">
        <v>2</v>
      </c>
      <c r="F9" s="11"/>
      <c r="G9" s="11"/>
      <c r="H9" s="11"/>
      <c r="I9" s="11"/>
      <c r="J9" s="11" t="s">
        <v>3</v>
      </c>
      <c r="K9" s="11"/>
      <c r="L9" s="11" t="s">
        <v>3</v>
      </c>
      <c r="M9" s="15"/>
      <c r="N9" s="15"/>
    </row>
    <row r="10" spans="1:14" s="7" customFormat="1" ht="38.25" x14ac:dyDescent="0.2">
      <c r="A10" s="10" t="s">
        <v>4</v>
      </c>
      <c r="C10" s="9" t="s">
        <v>5</v>
      </c>
      <c r="E10" s="8" t="s">
        <v>6</v>
      </c>
      <c r="F10" s="8" t="s">
        <v>7</v>
      </c>
      <c r="G10" s="8" t="s">
        <v>8</v>
      </c>
      <c r="H10" s="8" t="s">
        <v>9</v>
      </c>
      <c r="I10" s="8" t="s">
        <v>10</v>
      </c>
      <c r="J10" s="8" t="s">
        <v>11</v>
      </c>
      <c r="K10" s="8" t="s">
        <v>12</v>
      </c>
      <c r="L10" s="8" t="s">
        <v>13</v>
      </c>
      <c r="M10" s="8" t="s">
        <v>14</v>
      </c>
      <c r="N10" s="17"/>
    </row>
    <row r="11" spans="1:14" x14ac:dyDescent="0.2">
      <c r="E11" s="6" t="s">
        <v>15</v>
      </c>
      <c r="F11" s="6" t="s">
        <v>16</v>
      </c>
      <c r="G11" s="6" t="s">
        <v>17</v>
      </c>
      <c r="H11" s="6" t="s">
        <v>18</v>
      </c>
      <c r="I11" s="6" t="s">
        <v>19</v>
      </c>
      <c r="J11" s="6" t="s">
        <v>20</v>
      </c>
      <c r="K11" s="6" t="s">
        <v>21</v>
      </c>
      <c r="L11" s="6" t="s">
        <v>22</v>
      </c>
      <c r="M11" s="6" t="s">
        <v>23</v>
      </c>
      <c r="N11" s="6"/>
    </row>
    <row r="13" spans="1:14" x14ac:dyDescent="0.2">
      <c r="A13" s="5">
        <v>1</v>
      </c>
      <c r="C13" s="1" t="s">
        <v>70</v>
      </c>
      <c r="E13" s="6">
        <v>1.6708610000000002</v>
      </c>
      <c r="F13" s="6">
        <v>0</v>
      </c>
      <c r="G13" s="6">
        <v>1.6708610000000002</v>
      </c>
      <c r="H13" s="6">
        <v>0</v>
      </c>
      <c r="I13" s="6">
        <v>0</v>
      </c>
      <c r="J13" s="6">
        <v>1.6708610000000002</v>
      </c>
      <c r="K13" s="6">
        <v>0</v>
      </c>
      <c r="L13" s="6">
        <v>1.6708610000000002</v>
      </c>
      <c r="M13" s="6">
        <v>1.6708610000000006</v>
      </c>
      <c r="N13" s="6"/>
    </row>
    <row r="14" spans="1:14" x14ac:dyDescent="0.2">
      <c r="A14" s="5">
        <f>A13+1</f>
        <v>2</v>
      </c>
      <c r="C14" s="1" t="s">
        <v>71</v>
      </c>
      <c r="E14" s="6">
        <v>1.1750814000000001</v>
      </c>
      <c r="F14" s="6">
        <v>0</v>
      </c>
      <c r="G14" s="6">
        <v>1.1750814000000001</v>
      </c>
      <c r="H14" s="6">
        <v>0</v>
      </c>
      <c r="I14" s="6">
        <v>0</v>
      </c>
      <c r="J14" s="6">
        <v>1.1750814000000001</v>
      </c>
      <c r="K14" s="6">
        <v>0</v>
      </c>
      <c r="L14" s="6">
        <v>1.1750814000000001</v>
      </c>
      <c r="M14" s="6">
        <v>1.1750813999999998</v>
      </c>
      <c r="N14" s="1"/>
    </row>
    <row r="15" spans="1:14" x14ac:dyDescent="0.2">
      <c r="A15" s="5">
        <f>A14+1</f>
        <v>3</v>
      </c>
      <c r="C15" s="1" t="s">
        <v>72</v>
      </c>
      <c r="E15" s="6">
        <v>0.49476059000000006</v>
      </c>
      <c r="F15" s="6">
        <v>0</v>
      </c>
      <c r="G15" s="6">
        <v>0.49476059000000006</v>
      </c>
      <c r="H15" s="6">
        <v>0</v>
      </c>
      <c r="I15" s="6">
        <v>0</v>
      </c>
      <c r="J15" s="6">
        <v>0.49476059000000006</v>
      </c>
      <c r="K15" s="6">
        <v>0</v>
      </c>
      <c r="L15" s="6">
        <v>0.49476059000000006</v>
      </c>
      <c r="M15" s="6">
        <v>0.49476058999999994</v>
      </c>
      <c r="N15" s="6"/>
    </row>
    <row r="16" spans="1:14" x14ac:dyDescent="0.2">
      <c r="A16" s="5"/>
      <c r="E16" s="6"/>
      <c r="F16" s="6"/>
      <c r="G16" s="6"/>
      <c r="H16" s="6"/>
      <c r="I16" s="6"/>
      <c r="J16" s="6"/>
      <c r="K16" s="6"/>
      <c r="L16" s="6"/>
      <c r="M16" s="6"/>
      <c r="N16" s="6"/>
    </row>
    <row r="17" spans="1:14" ht="13.5" thickBot="1" x14ac:dyDescent="0.25">
      <c r="A17" s="5">
        <f>A15+1</f>
        <v>4</v>
      </c>
      <c r="C17" s="1" t="s">
        <v>39</v>
      </c>
      <c r="E17" s="4">
        <v>3.3407029900000005</v>
      </c>
      <c r="F17" s="4">
        <v>0</v>
      </c>
      <c r="G17" s="4">
        <v>3.3407029900000005</v>
      </c>
      <c r="H17" s="4">
        <v>0</v>
      </c>
      <c r="I17" s="4">
        <v>0</v>
      </c>
      <c r="J17" s="4">
        <v>3.3407029900000005</v>
      </c>
      <c r="K17" s="4">
        <v>0</v>
      </c>
      <c r="L17" s="4">
        <v>3.3407029900000005</v>
      </c>
      <c r="M17" s="4">
        <v>3.34070299</v>
      </c>
      <c r="N17" s="1"/>
    </row>
    <row r="18" spans="1:14" ht="13.5" thickTop="1" x14ac:dyDescent="0.2"/>
    <row r="19" spans="1:14" x14ac:dyDescent="0.2">
      <c r="A19" s="3"/>
    </row>
  </sheetData>
  <mergeCells count="2">
    <mergeCell ref="A7:M7"/>
    <mergeCell ref="A6:M6"/>
  </mergeCells>
  <pageMargins left="0.7" right="0.7" top="0.75" bottom="0.75" header="0.3" footer="0.3"/>
  <pageSetup scale="67" firstPageNumber="5" orientation="landscape" useFirstPageNumber="1" r:id="rId1"/>
  <headerFooter>
    <oddHeader xml:space="preserve">&amp;R&amp;"Arial,Regular"&amp;10Filed: 2024-03-15
EB-2022-0200
DRO Response
Attachment 5
Page &amp;P of 10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30728-A56D-4A80-9BAB-8F13BFFD5740}">
  <dimension ref="A6:N29"/>
  <sheetViews>
    <sheetView view="pageBreakPreview" topLeftCell="D1" zoomScale="60" zoomScaleNormal="100" zoomScalePageLayoutView="90" workbookViewId="0">
      <selection activeCell="P19" sqref="P19"/>
    </sheetView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10" width="12.28515625" style="2" customWidth="1"/>
    <col min="11" max="11" width="17.28515625" style="2" bestFit="1" customWidth="1"/>
    <col min="12" max="14" width="12.28515625" style="2" customWidth="1"/>
    <col min="15" max="15" width="7" style="1" customWidth="1"/>
    <col min="16" max="16384" width="101.28515625" style="1"/>
  </cols>
  <sheetData>
    <row r="6" spans="1:14" s="12" customFormat="1" x14ac:dyDescent="0.2">
      <c r="A6" s="14" t="s">
        <v>73</v>
      </c>
      <c r="B6" s="14"/>
      <c r="C6" s="14"/>
      <c r="D6" s="14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s="12" customFormat="1" x14ac:dyDescent="0.2">
      <c r="A7" s="14" t="s">
        <v>1</v>
      </c>
      <c r="B7" s="14"/>
      <c r="C7" s="14"/>
      <c r="D7" s="14"/>
      <c r="E7" s="13"/>
      <c r="F7" s="13"/>
      <c r="G7" s="13"/>
      <c r="H7" s="13"/>
      <c r="I7" s="13"/>
      <c r="J7" s="13"/>
      <c r="K7" s="13"/>
      <c r="L7" s="13"/>
      <c r="M7" s="13"/>
      <c r="N7" s="13"/>
    </row>
    <row r="9" spans="1:14" s="3" customFormat="1" x14ac:dyDescent="0.2">
      <c r="E9" s="11" t="s">
        <v>2</v>
      </c>
      <c r="F9" s="11"/>
      <c r="G9" s="11"/>
      <c r="H9" s="11"/>
      <c r="I9" s="11"/>
      <c r="J9" s="11"/>
      <c r="K9" s="11" t="s">
        <v>3</v>
      </c>
      <c r="L9" s="11"/>
      <c r="M9" s="11" t="s">
        <v>3</v>
      </c>
      <c r="N9" s="11"/>
    </row>
    <row r="10" spans="1:14" s="7" customFormat="1" ht="38.25" x14ac:dyDescent="0.2">
      <c r="A10" s="10" t="s">
        <v>4</v>
      </c>
      <c r="C10" s="9" t="s">
        <v>5</v>
      </c>
      <c r="E10" s="8" t="s">
        <v>6</v>
      </c>
      <c r="F10" s="8" t="s">
        <v>7</v>
      </c>
      <c r="G10" s="8" t="s">
        <v>8</v>
      </c>
      <c r="H10" s="8" t="s">
        <v>9</v>
      </c>
      <c r="I10" s="8" t="s">
        <v>10</v>
      </c>
      <c r="J10" s="8" t="s">
        <v>74</v>
      </c>
      <c r="K10" s="8" t="s">
        <v>11</v>
      </c>
      <c r="L10" s="8" t="s">
        <v>12</v>
      </c>
      <c r="M10" s="8" t="s">
        <v>13</v>
      </c>
      <c r="N10" s="8" t="s">
        <v>14</v>
      </c>
    </row>
    <row r="11" spans="1:14" x14ac:dyDescent="0.2">
      <c r="E11" s="6" t="s">
        <v>15</v>
      </c>
      <c r="F11" s="6" t="s">
        <v>16</v>
      </c>
      <c r="G11" s="6" t="s">
        <v>75</v>
      </c>
      <c r="H11" s="6" t="s">
        <v>18</v>
      </c>
      <c r="I11" s="6" t="s">
        <v>19</v>
      </c>
      <c r="J11" s="6" t="s">
        <v>76</v>
      </c>
      <c r="K11" s="6" t="s">
        <v>77</v>
      </c>
      <c r="L11" s="6" t="s">
        <v>78</v>
      </c>
      <c r="M11" s="6" t="s">
        <v>79</v>
      </c>
      <c r="N11" s="6" t="s">
        <v>80</v>
      </c>
    </row>
    <row r="13" spans="1:14" x14ac:dyDescent="0.2">
      <c r="A13" s="5">
        <v>1</v>
      </c>
      <c r="C13" s="1" t="s">
        <v>24</v>
      </c>
      <c r="E13" s="6">
        <v>-0.19623466407088686</v>
      </c>
      <c r="F13" s="6">
        <v>-4.7130115117080984E-2</v>
      </c>
      <c r="G13" s="6">
        <v>-0.24336477918796784</v>
      </c>
      <c r="H13" s="6">
        <v>-0.97599270155825257</v>
      </c>
      <c r="I13" s="6">
        <v>0</v>
      </c>
      <c r="J13" s="6">
        <v>0</v>
      </c>
      <c r="K13" s="6">
        <v>-1.2193574807462204</v>
      </c>
      <c r="L13" s="6">
        <v>0</v>
      </c>
      <c r="M13" s="6">
        <v>-1.2193574807462204</v>
      </c>
      <c r="N13" s="6">
        <v>-0.60849961751405368</v>
      </c>
    </row>
    <row r="14" spans="1:14" x14ac:dyDescent="0.2">
      <c r="A14" s="5">
        <f t="shared" ref="A14:A26" si="0">A13+1</f>
        <v>2</v>
      </c>
      <c r="C14" s="1" t="s">
        <v>26</v>
      </c>
      <c r="E14" s="6">
        <v>-15.663133547509853</v>
      </c>
      <c r="F14" s="6">
        <v>1.5698473237531108</v>
      </c>
      <c r="G14" s="6">
        <v>-14.093286223756742</v>
      </c>
      <c r="H14" s="6">
        <v>-1.1351298694617973</v>
      </c>
      <c r="I14" s="6">
        <v>0</v>
      </c>
      <c r="J14" s="6">
        <v>0</v>
      </c>
      <c r="K14" s="6">
        <v>-15.22841609321854</v>
      </c>
      <c r="L14" s="6">
        <v>9.6296303954999992E-3</v>
      </c>
      <c r="M14" s="6">
        <v>-15.21878646282304</v>
      </c>
      <c r="N14" s="6">
        <v>-14.651816439411276</v>
      </c>
    </row>
    <row r="15" spans="1:14" x14ac:dyDescent="0.2">
      <c r="A15" s="5">
        <f t="shared" si="0"/>
        <v>3</v>
      </c>
      <c r="C15" s="1" t="s">
        <v>27</v>
      </c>
      <c r="E15" s="6">
        <v>-146.23662289360729</v>
      </c>
      <c r="F15" s="6">
        <v>49.194928153188783</v>
      </c>
      <c r="G15" s="6">
        <v>-97.041694740418507</v>
      </c>
      <c r="H15" s="6">
        <v>-13.691530701500179</v>
      </c>
      <c r="I15" s="6">
        <v>0</v>
      </c>
      <c r="J15" s="6">
        <v>0</v>
      </c>
      <c r="K15" s="6">
        <v>-110.73322544191869</v>
      </c>
      <c r="L15" s="6">
        <v>0.32160000000000022</v>
      </c>
      <c r="M15" s="6">
        <v>-110.41162544191869</v>
      </c>
      <c r="N15" s="6">
        <v>-103.54549105221329</v>
      </c>
    </row>
    <row r="16" spans="1:14" x14ac:dyDescent="0.2">
      <c r="A16" s="5">
        <f t="shared" si="0"/>
        <v>4</v>
      </c>
      <c r="C16" s="1" t="s">
        <v>28</v>
      </c>
      <c r="E16" s="6">
        <v>-1417.3776246987845</v>
      </c>
      <c r="F16" s="6">
        <v>1141.5765368774551</v>
      </c>
      <c r="G16" s="6">
        <v>-275.80108782132959</v>
      </c>
      <c r="H16" s="6">
        <v>-24.142030261693527</v>
      </c>
      <c r="I16" s="6">
        <v>0.83499649837144263</v>
      </c>
      <c r="J16" s="6">
        <v>4.6803763417473085</v>
      </c>
      <c r="K16" s="6">
        <v>-294.42774524290439</v>
      </c>
      <c r="L16" s="6">
        <v>0</v>
      </c>
      <c r="M16" s="6">
        <v>-294.42774524290439</v>
      </c>
      <c r="N16" s="6">
        <v>-285.20001999792686</v>
      </c>
    </row>
    <row r="17" spans="1:14" x14ac:dyDescent="0.2">
      <c r="A17" s="5">
        <f t="shared" si="0"/>
        <v>5</v>
      </c>
      <c r="C17" s="1" t="s">
        <v>29</v>
      </c>
      <c r="E17" s="6">
        <v>-717.77436806616208</v>
      </c>
      <c r="F17" s="6">
        <v>-1097.2614694156318</v>
      </c>
      <c r="G17" s="6">
        <v>-1815.0358374817938</v>
      </c>
      <c r="H17" s="6">
        <v>-134.61020665588765</v>
      </c>
      <c r="I17" s="6">
        <v>9.2013734172018893</v>
      </c>
      <c r="J17" s="6">
        <v>25.278104357689696</v>
      </c>
      <c r="K17" s="6">
        <v>-1915.1665663627898</v>
      </c>
      <c r="L17" s="6">
        <v>-3.1100574478716364E-2</v>
      </c>
      <c r="M17" s="6">
        <v>-1915.1976669372684</v>
      </c>
      <c r="N17" s="6">
        <v>-1866.4193583319861</v>
      </c>
    </row>
    <row r="18" spans="1:14" x14ac:dyDescent="0.2">
      <c r="A18" s="5">
        <f t="shared" si="0"/>
        <v>6</v>
      </c>
      <c r="C18" s="1" t="s">
        <v>30</v>
      </c>
      <c r="E18" s="6">
        <v>-61.143300637663259</v>
      </c>
      <c r="F18" s="6">
        <v>15.242695825122425</v>
      </c>
      <c r="G18" s="6">
        <v>-45.900604812540834</v>
      </c>
      <c r="H18" s="6">
        <v>-48.31109763532023</v>
      </c>
      <c r="I18" s="6">
        <v>13.128402069999998</v>
      </c>
      <c r="J18" s="6">
        <v>2.2392140391305109</v>
      </c>
      <c r="K18" s="6">
        <v>-78.844086338730548</v>
      </c>
      <c r="L18" s="6">
        <v>0</v>
      </c>
      <c r="M18" s="6">
        <v>-78.844086338730548</v>
      </c>
      <c r="N18" s="6">
        <v>-64.437750702260175</v>
      </c>
    </row>
    <row r="19" spans="1:14" x14ac:dyDescent="0.2">
      <c r="A19" s="5">
        <f t="shared" si="0"/>
        <v>7</v>
      </c>
      <c r="C19" s="1" t="s">
        <v>31</v>
      </c>
      <c r="E19" s="6">
        <v>-57.321344793192488</v>
      </c>
      <c r="F19" s="6">
        <v>-3.4339657068518719</v>
      </c>
      <c r="G19" s="6">
        <v>-60.755310500044359</v>
      </c>
      <c r="H19" s="6">
        <v>-4.7850758829448807</v>
      </c>
      <c r="I19" s="6">
        <v>5.4616383333333338E-2</v>
      </c>
      <c r="J19" s="6">
        <v>0</v>
      </c>
      <c r="K19" s="6">
        <v>-65.485769999655901</v>
      </c>
      <c r="L19" s="6">
        <v>0</v>
      </c>
      <c r="M19" s="6">
        <v>-65.485769999655901</v>
      </c>
      <c r="N19" s="6">
        <v>-63.117890336835274</v>
      </c>
    </row>
    <row r="20" spans="1:14" x14ac:dyDescent="0.2">
      <c r="A20" s="5">
        <f t="shared" si="0"/>
        <v>8</v>
      </c>
      <c r="C20" s="1" t="s">
        <v>32</v>
      </c>
      <c r="E20" s="6">
        <v>-2472.5906685321229</v>
      </c>
      <c r="F20" s="6">
        <v>1051.5261639570531</v>
      </c>
      <c r="G20" s="6">
        <v>-1421.0645045750698</v>
      </c>
      <c r="H20" s="6">
        <v>-84.693452970617003</v>
      </c>
      <c r="I20" s="6">
        <v>20.952158918888891</v>
      </c>
      <c r="J20" s="6">
        <v>10.860809872742507</v>
      </c>
      <c r="K20" s="6">
        <v>-1473.9449887540554</v>
      </c>
      <c r="L20" s="6">
        <v>4.814639156686221</v>
      </c>
      <c r="M20" s="6">
        <v>-1469.1303495973691</v>
      </c>
      <c r="N20" s="6">
        <v>-1446.3568862478855</v>
      </c>
    </row>
    <row r="21" spans="1:14" x14ac:dyDescent="0.2">
      <c r="A21" s="5">
        <f t="shared" si="0"/>
        <v>9</v>
      </c>
      <c r="C21" s="1" t="s">
        <v>33</v>
      </c>
      <c r="E21" s="6">
        <v>-460.89103474253398</v>
      </c>
      <c r="F21" s="6">
        <v>-823.64424006409104</v>
      </c>
      <c r="G21" s="6">
        <v>-1284.535274806625</v>
      </c>
      <c r="H21" s="6">
        <v>-55.780768359566181</v>
      </c>
      <c r="I21" s="6">
        <v>10.862386464444443</v>
      </c>
      <c r="J21" s="6">
        <v>0.23552008327552704</v>
      </c>
      <c r="K21" s="6">
        <v>-1329.2181366184711</v>
      </c>
      <c r="L21" s="6">
        <v>-0.3325080958167721</v>
      </c>
      <c r="M21" s="6">
        <v>-1329.550644714288</v>
      </c>
      <c r="N21" s="6">
        <v>-1308.9115014470717</v>
      </c>
    </row>
    <row r="22" spans="1:14" x14ac:dyDescent="0.2">
      <c r="A22" s="5">
        <f t="shared" si="0"/>
        <v>10</v>
      </c>
      <c r="C22" s="1" t="s">
        <v>34</v>
      </c>
      <c r="E22" s="6">
        <v>0</v>
      </c>
      <c r="F22" s="6">
        <v>-69.157889664901504</v>
      </c>
      <c r="G22" s="6">
        <v>-69.157889664901504</v>
      </c>
      <c r="H22" s="6">
        <v>-16.534799025901883</v>
      </c>
      <c r="I22" s="6">
        <v>0</v>
      </c>
      <c r="J22" s="6">
        <v>6.0654000259018881</v>
      </c>
      <c r="K22" s="6">
        <v>-79.627288664901485</v>
      </c>
      <c r="L22" s="6">
        <v>0</v>
      </c>
      <c r="M22" s="6">
        <v>-79.627288664901485</v>
      </c>
      <c r="N22" s="6">
        <v>-74.392589164901466</v>
      </c>
    </row>
    <row r="23" spans="1:14" x14ac:dyDescent="0.2">
      <c r="A23" s="5">
        <f t="shared" si="0"/>
        <v>11</v>
      </c>
      <c r="C23" s="1" t="s">
        <v>35</v>
      </c>
      <c r="E23" s="6">
        <v>-4.2324630490608808</v>
      </c>
      <c r="F23" s="6">
        <v>-1.9946555458822619</v>
      </c>
      <c r="G23" s="6">
        <v>-6.2271185949431427</v>
      </c>
      <c r="H23" s="6">
        <v>-0.43213511761849843</v>
      </c>
      <c r="I23" s="6">
        <v>0</v>
      </c>
      <c r="J23" s="6">
        <v>0</v>
      </c>
      <c r="K23" s="6">
        <v>-6.6592537125616413</v>
      </c>
      <c r="L23" s="6">
        <v>0</v>
      </c>
      <c r="M23" s="6">
        <v>-6.6592537125616413</v>
      </c>
      <c r="N23" s="6">
        <v>-6.437992836681957</v>
      </c>
    </row>
    <row r="24" spans="1:14" x14ac:dyDescent="0.2">
      <c r="A24" s="5">
        <f t="shared" si="0"/>
        <v>12</v>
      </c>
      <c r="C24" s="1" t="s">
        <v>36</v>
      </c>
      <c r="E24" s="6">
        <v>-378.54668237500198</v>
      </c>
      <c r="F24" s="6">
        <v>-6.0608681793863752</v>
      </c>
      <c r="G24" s="6">
        <v>-384.60755055438835</v>
      </c>
      <c r="H24" s="6">
        <v>-25.239118851838526</v>
      </c>
      <c r="I24" s="6">
        <v>4.5801849800000003</v>
      </c>
      <c r="J24" s="6">
        <v>1.4209022870111179</v>
      </c>
      <c r="K24" s="6">
        <v>-403.84558213921571</v>
      </c>
      <c r="L24" s="6">
        <v>0.66706927659494497</v>
      </c>
      <c r="M24" s="6">
        <v>-403.17851286262078</v>
      </c>
      <c r="N24" s="6">
        <v>-394.29664372198363</v>
      </c>
    </row>
    <row r="25" spans="1:14" x14ac:dyDescent="0.2">
      <c r="A25" s="5">
        <f t="shared" si="0"/>
        <v>13</v>
      </c>
      <c r="C25" s="1" t="s">
        <v>37</v>
      </c>
      <c r="E25" s="6">
        <v>-550.63363592264238</v>
      </c>
      <c r="F25" s="6">
        <v>0.1221139614558524</v>
      </c>
      <c r="G25" s="6">
        <v>-550.51152196118653</v>
      </c>
      <c r="H25" s="6">
        <v>-104.96738216541844</v>
      </c>
      <c r="I25" s="6">
        <v>31.821246990000002</v>
      </c>
      <c r="J25" s="6">
        <v>5.6285350631750469E-2</v>
      </c>
      <c r="K25" s="6">
        <v>-623.60137178597336</v>
      </c>
      <c r="L25" s="6">
        <v>5.1052897561632948E-2</v>
      </c>
      <c r="M25" s="6">
        <v>-623.55031888841177</v>
      </c>
      <c r="N25" s="6">
        <v>-592.29123538410624</v>
      </c>
    </row>
    <row r="26" spans="1:14" x14ac:dyDescent="0.2">
      <c r="A26" s="5">
        <f t="shared" si="0"/>
        <v>14</v>
      </c>
      <c r="C26" s="1" t="s">
        <v>38</v>
      </c>
      <c r="E26" s="6">
        <v>-119.78152593811453</v>
      </c>
      <c r="F26" s="6">
        <v>119.78152593811453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</row>
    <row r="27" spans="1:14" x14ac:dyDescent="0.2">
      <c r="A27" s="5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pans="1:14" ht="13.5" thickBot="1" x14ac:dyDescent="0.25">
      <c r="A28" s="5">
        <f>A26+1</f>
        <v>15</v>
      </c>
      <c r="C28" s="1" t="s">
        <v>39</v>
      </c>
      <c r="E28" s="4">
        <v>-6402.3886398604673</v>
      </c>
      <c r="F28" s="4">
        <v>377.4135933442808</v>
      </c>
      <c r="G28" s="4">
        <v>-6024.975046516186</v>
      </c>
      <c r="H28" s="4">
        <v>-515.29872019932702</v>
      </c>
      <c r="I28" s="4">
        <v>91.435365722239993</v>
      </c>
      <c r="J28" s="4">
        <v>50.836612358130303</v>
      </c>
      <c r="K28" s="4">
        <v>-6398.0017886351425</v>
      </c>
      <c r="L28" s="4">
        <v>5.5003822909428113</v>
      </c>
      <c r="M28" s="4">
        <v>-6392.5014063441995</v>
      </c>
      <c r="N28" s="4">
        <v>-6220.667675280778</v>
      </c>
    </row>
    <row r="29" spans="1:14" ht="13.5" thickTop="1" x14ac:dyDescent="0.2"/>
  </sheetData>
  <pageMargins left="0.7" right="0.7" top="0.75" bottom="0.75" header="0.3" footer="0.3"/>
  <pageSetup scale="65" firstPageNumber="6" orientation="landscape" useFirstPageNumber="1" r:id="rId1"/>
  <headerFooter>
    <oddHeader xml:space="preserve">&amp;R&amp;"Arial,Regular"&amp;10Filed: 2024-03-15
EB-2022-0200
DRO Response
Attachment 5
Page &amp;P of 10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F3287-9D65-46F6-9B58-F1C8D54BFBFD}">
  <dimension ref="A6:O22"/>
  <sheetViews>
    <sheetView view="pageBreakPreview" zoomScale="60" zoomScaleNormal="100" zoomScalePageLayoutView="90" workbookViewId="0">
      <selection activeCell="A6" sqref="A6:N6"/>
    </sheetView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10" width="12.28515625" style="2" customWidth="1"/>
    <col min="11" max="11" width="17.28515625" style="2" bestFit="1" customWidth="1"/>
    <col min="12" max="13" width="12.28515625" style="2" customWidth="1"/>
    <col min="14" max="14" width="15.42578125" style="2" bestFit="1" customWidth="1"/>
    <col min="15" max="15" width="15.42578125" style="2" customWidth="1"/>
    <col min="16" max="16384" width="101.28515625" style="1"/>
  </cols>
  <sheetData>
    <row r="6" spans="1:15" s="12" customFormat="1" x14ac:dyDescent="0.2">
      <c r="A6" s="20" t="s">
        <v>81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16"/>
    </row>
    <row r="7" spans="1:15" s="12" customFormat="1" ht="12.6" customHeight="1" x14ac:dyDescent="0.2">
      <c r="A7" s="20" t="s">
        <v>1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16"/>
    </row>
    <row r="9" spans="1:15" s="3" customFormat="1" x14ac:dyDescent="0.2">
      <c r="E9" s="11" t="s">
        <v>2</v>
      </c>
      <c r="F9" s="11"/>
      <c r="G9" s="11"/>
      <c r="H9" s="11"/>
      <c r="I9" s="11"/>
      <c r="J9" s="11"/>
      <c r="K9" s="11" t="s">
        <v>3</v>
      </c>
      <c r="L9" s="11"/>
      <c r="M9" s="11" t="s">
        <v>3</v>
      </c>
      <c r="N9" s="15"/>
      <c r="O9" s="15"/>
    </row>
    <row r="10" spans="1:15" s="7" customFormat="1" ht="38.25" x14ac:dyDescent="0.2">
      <c r="A10" s="10" t="s">
        <v>4</v>
      </c>
      <c r="C10" s="9" t="s">
        <v>5</v>
      </c>
      <c r="E10" s="8" t="s">
        <v>6</v>
      </c>
      <c r="F10" s="8" t="s">
        <v>7</v>
      </c>
      <c r="G10" s="8" t="s">
        <v>8</v>
      </c>
      <c r="H10" s="8" t="s">
        <v>9</v>
      </c>
      <c r="I10" s="8" t="s">
        <v>10</v>
      </c>
      <c r="J10" s="8" t="s">
        <v>74</v>
      </c>
      <c r="K10" s="8" t="s">
        <v>11</v>
      </c>
      <c r="L10" s="8" t="s">
        <v>12</v>
      </c>
      <c r="M10" s="8" t="s">
        <v>13</v>
      </c>
      <c r="N10" s="8" t="s">
        <v>14</v>
      </c>
      <c r="O10" s="17"/>
    </row>
    <row r="11" spans="1:15" x14ac:dyDescent="0.2">
      <c r="E11" s="6" t="s">
        <v>15</v>
      </c>
      <c r="F11" s="6" t="s">
        <v>16</v>
      </c>
      <c r="G11" s="6" t="s">
        <v>75</v>
      </c>
      <c r="H11" s="6" t="s">
        <v>18</v>
      </c>
      <c r="I11" s="6" t="s">
        <v>19</v>
      </c>
      <c r="J11" s="6" t="s">
        <v>76</v>
      </c>
      <c r="K11" s="6" t="s">
        <v>77</v>
      </c>
      <c r="L11" s="6" t="s">
        <v>78</v>
      </c>
      <c r="M11" s="6" t="s">
        <v>79</v>
      </c>
      <c r="N11" s="6" t="s">
        <v>80</v>
      </c>
      <c r="O11" s="6"/>
    </row>
    <row r="13" spans="1:15" x14ac:dyDescent="0.2">
      <c r="A13" s="5">
        <v>1</v>
      </c>
      <c r="C13" s="1" t="s">
        <v>26</v>
      </c>
      <c r="E13" s="6">
        <v>-21.675937034352994</v>
      </c>
      <c r="F13" s="6">
        <v>-1.5693158612151805</v>
      </c>
      <c r="G13" s="6">
        <v>-23.245252895568175</v>
      </c>
      <c r="H13" s="6">
        <v>-1.4490511123525791</v>
      </c>
      <c r="I13" s="6">
        <v>0</v>
      </c>
      <c r="J13" s="6">
        <v>0</v>
      </c>
      <c r="K13" s="6">
        <v>-24.694304007920753</v>
      </c>
      <c r="L13" s="6">
        <v>0</v>
      </c>
      <c r="M13" s="6">
        <v>-24.694304007920753</v>
      </c>
      <c r="N13" s="6">
        <v>-23.963955031916253</v>
      </c>
      <c r="O13" s="1"/>
    </row>
    <row r="14" spans="1:15" x14ac:dyDescent="0.2">
      <c r="A14" s="5">
        <f>A13+1</f>
        <v>2</v>
      </c>
      <c r="C14" s="1" t="s">
        <v>41</v>
      </c>
      <c r="E14" s="6">
        <v>-53.498701159228858</v>
      </c>
      <c r="F14" s="6">
        <v>-1.7564255429926803</v>
      </c>
      <c r="G14" s="6">
        <v>-55.255126702221538</v>
      </c>
      <c r="H14" s="6">
        <v>-3.4960406727941793</v>
      </c>
      <c r="I14" s="6">
        <v>4.9481933333333341E-3</v>
      </c>
      <c r="J14" s="6">
        <v>1.1185381478497658E-2</v>
      </c>
      <c r="K14" s="6">
        <v>-58.735033800203887</v>
      </c>
      <c r="L14" s="6">
        <v>0</v>
      </c>
      <c r="M14" s="6">
        <v>-58.735033800203887</v>
      </c>
      <c r="N14" s="6">
        <v>-56.996193969088303</v>
      </c>
      <c r="O14" s="1"/>
    </row>
    <row r="15" spans="1:15" x14ac:dyDescent="0.2">
      <c r="A15" s="5">
        <f>A14+1</f>
        <v>3</v>
      </c>
      <c r="C15" s="1" t="s">
        <v>42</v>
      </c>
      <c r="E15" s="6">
        <v>-771.65062807302991</v>
      </c>
      <c r="F15" s="6">
        <v>-245.79360877659724</v>
      </c>
      <c r="G15" s="6">
        <v>-1017.4442368496271</v>
      </c>
      <c r="H15" s="6">
        <v>-35.593767098361539</v>
      </c>
      <c r="I15" s="6">
        <v>2.0014182355555556</v>
      </c>
      <c r="J15" s="6">
        <v>6.9858941606884301E-2</v>
      </c>
      <c r="K15" s="6">
        <v>-1050.9667267708262</v>
      </c>
      <c r="L15" s="6">
        <v>0</v>
      </c>
      <c r="M15" s="6">
        <v>-1050.9667267708262</v>
      </c>
      <c r="N15" s="6">
        <v>-1034.6410001325141</v>
      </c>
      <c r="O15" s="1"/>
    </row>
    <row r="16" spans="1:15" x14ac:dyDescent="0.2">
      <c r="A16" s="5">
        <f>A15+1</f>
        <v>4</v>
      </c>
      <c r="C16" s="1" t="s">
        <v>43</v>
      </c>
      <c r="E16" s="6">
        <v>-385.86253768558538</v>
      </c>
      <c r="F16" s="6">
        <v>-9.9731720252983678</v>
      </c>
      <c r="G16" s="6">
        <v>-395.83570971088375</v>
      </c>
      <c r="H16" s="6">
        <v>-32.755784342888909</v>
      </c>
      <c r="I16" s="6">
        <v>0</v>
      </c>
      <c r="J16" s="6">
        <v>4.8075958870252809E-3</v>
      </c>
      <c r="K16" s="6">
        <v>-428.58668645788561</v>
      </c>
      <c r="L16" s="6">
        <v>0</v>
      </c>
      <c r="M16" s="6">
        <v>-428.58668645788561</v>
      </c>
      <c r="N16" s="6">
        <v>-412.2109640925795</v>
      </c>
      <c r="O16" s="1"/>
    </row>
    <row r="17" spans="1:15" x14ac:dyDescent="0.2">
      <c r="A17" s="5">
        <f>A16+1</f>
        <v>5</v>
      </c>
      <c r="C17" s="1" t="s">
        <v>36</v>
      </c>
      <c r="E17" s="6">
        <v>-136.52924162796219</v>
      </c>
      <c r="F17" s="6">
        <v>-5.0742074539197688</v>
      </c>
      <c r="G17" s="6">
        <v>-141.60344908188196</v>
      </c>
      <c r="H17" s="6">
        <v>-11.750364729874921</v>
      </c>
      <c r="I17" s="6">
        <v>2.7323779999999999E-2</v>
      </c>
      <c r="J17" s="6">
        <v>3.921104822883081E-3</v>
      </c>
      <c r="K17" s="6">
        <v>-153.322568926934</v>
      </c>
      <c r="L17" s="6">
        <v>0</v>
      </c>
      <c r="M17" s="6">
        <v>-153.322568926934</v>
      </c>
      <c r="N17" s="6">
        <v>-147.42662613712844</v>
      </c>
      <c r="O17" s="1"/>
    </row>
    <row r="18" spans="1:15" x14ac:dyDescent="0.2">
      <c r="A18" s="5">
        <f>A17+1</f>
        <v>6</v>
      </c>
      <c r="C18" s="1" t="s">
        <v>38</v>
      </c>
      <c r="E18" s="6">
        <v>-40.787147772293736</v>
      </c>
      <c r="F18" s="6">
        <v>40.787147772293736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1"/>
    </row>
    <row r="19" spans="1:15" x14ac:dyDescent="0.2">
      <c r="A19" s="5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</row>
    <row r="20" spans="1:15" ht="13.5" thickBot="1" x14ac:dyDescent="0.25">
      <c r="A20" s="5">
        <f>A18+1</f>
        <v>7</v>
      </c>
      <c r="C20" s="1" t="s">
        <v>39</v>
      </c>
      <c r="E20" s="4">
        <v>-1410.0041933524531</v>
      </c>
      <c r="F20" s="4">
        <v>-223.3795818877295</v>
      </c>
      <c r="G20" s="4">
        <v>-1633.3837752401826</v>
      </c>
      <c r="H20" s="4">
        <v>-85.045007956272116</v>
      </c>
      <c r="I20" s="4">
        <v>2.0336902088888893</v>
      </c>
      <c r="J20" s="4">
        <v>8.9773023795290313E-2</v>
      </c>
      <c r="K20" s="4">
        <v>-1716.3053199637707</v>
      </c>
      <c r="L20" s="4">
        <v>0</v>
      </c>
      <c r="M20" s="4">
        <v>-1716.3053199637707</v>
      </c>
      <c r="N20" s="4">
        <v>-1675.2387393632266</v>
      </c>
      <c r="O20" s="1"/>
    </row>
    <row r="21" spans="1:15" ht="13.5" thickTop="1" x14ac:dyDescent="0.2"/>
    <row r="22" spans="1:15" x14ac:dyDescent="0.2">
      <c r="A22" s="3"/>
    </row>
  </sheetData>
  <mergeCells count="2">
    <mergeCell ref="A7:N7"/>
    <mergeCell ref="A6:N6"/>
  </mergeCells>
  <pageMargins left="0.7" right="0.7" top="0.75" bottom="0.75" header="0.3" footer="0.3"/>
  <pageSetup scale="61" firstPageNumber="7" orientation="landscape" useFirstPageNumber="1" r:id="rId1"/>
  <headerFooter>
    <oddHeader xml:space="preserve">&amp;R&amp;"Arial,Regular"&amp;10Filed: 2024-03-15
EB-2022-0200
DRO Response
Attachment 5
Page &amp;P of 10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569B4-69C8-4369-AED6-2010F7BAAC5E}">
  <dimension ref="A6:O38"/>
  <sheetViews>
    <sheetView view="pageBreakPreview" zoomScale="60" zoomScaleNormal="100" zoomScalePageLayoutView="90" workbookViewId="0">
      <selection activeCell="A7" sqref="A7:N7"/>
    </sheetView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10" width="12.28515625" style="2" customWidth="1"/>
    <col min="11" max="11" width="17.28515625" style="2" bestFit="1" customWidth="1"/>
    <col min="12" max="13" width="12.28515625" style="2" customWidth="1"/>
    <col min="14" max="15" width="14.140625" style="2" customWidth="1"/>
    <col min="16" max="16384" width="101.28515625" style="1"/>
  </cols>
  <sheetData>
    <row r="6" spans="1:15" s="12" customFormat="1" ht="12.6" customHeight="1" x14ac:dyDescent="0.2">
      <c r="A6" s="20" t="s">
        <v>82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16"/>
    </row>
    <row r="7" spans="1:15" s="12" customFormat="1" x14ac:dyDescent="0.2">
      <c r="A7" s="20" t="s">
        <v>1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16"/>
    </row>
    <row r="9" spans="1:15" s="3" customFormat="1" x14ac:dyDescent="0.2">
      <c r="E9" s="11" t="s">
        <v>2</v>
      </c>
      <c r="F9" s="11"/>
      <c r="G9" s="11"/>
      <c r="H9" s="11"/>
      <c r="I9" s="11"/>
      <c r="J9" s="11"/>
      <c r="K9" s="11" t="s">
        <v>3</v>
      </c>
      <c r="L9" s="11"/>
      <c r="M9" s="11" t="s">
        <v>3</v>
      </c>
      <c r="N9" s="15"/>
      <c r="O9" s="15"/>
    </row>
    <row r="10" spans="1:15" s="7" customFormat="1" ht="38.25" x14ac:dyDescent="0.2">
      <c r="A10" s="10" t="s">
        <v>4</v>
      </c>
      <c r="C10" s="9" t="s">
        <v>5</v>
      </c>
      <c r="E10" s="8" t="s">
        <v>6</v>
      </c>
      <c r="F10" s="8" t="s">
        <v>7</v>
      </c>
      <c r="G10" s="8" t="s">
        <v>8</v>
      </c>
      <c r="H10" s="8" t="s">
        <v>9</v>
      </c>
      <c r="I10" s="8" t="s">
        <v>10</v>
      </c>
      <c r="J10" s="8" t="s">
        <v>74</v>
      </c>
      <c r="K10" s="8" t="s">
        <v>11</v>
      </c>
      <c r="L10" s="8" t="s">
        <v>12</v>
      </c>
      <c r="M10" s="8" t="s">
        <v>13</v>
      </c>
      <c r="N10" s="8" t="s">
        <v>14</v>
      </c>
      <c r="O10" s="17"/>
    </row>
    <row r="11" spans="1:15" x14ac:dyDescent="0.2">
      <c r="E11" s="6" t="s">
        <v>15</v>
      </c>
      <c r="F11" s="6" t="s">
        <v>16</v>
      </c>
      <c r="G11" s="6" t="s">
        <v>75</v>
      </c>
      <c r="H11" s="6" t="s">
        <v>18</v>
      </c>
      <c r="I11" s="6" t="s">
        <v>19</v>
      </c>
      <c r="J11" s="6" t="s">
        <v>76</v>
      </c>
      <c r="K11" s="6" t="s">
        <v>77</v>
      </c>
      <c r="L11" s="6" t="s">
        <v>78</v>
      </c>
      <c r="M11" s="6" t="s">
        <v>79</v>
      </c>
      <c r="N11" s="6" t="s">
        <v>80</v>
      </c>
      <c r="O11" s="6"/>
    </row>
    <row r="12" spans="1:15" x14ac:dyDescent="0.2">
      <c r="C12" s="3" t="s">
        <v>46</v>
      </c>
    </row>
    <row r="13" spans="1:15" x14ac:dyDescent="0.2"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x14ac:dyDescent="0.2">
      <c r="A14" s="5">
        <v>1</v>
      </c>
      <c r="C14" s="1" t="s">
        <v>26</v>
      </c>
      <c r="E14" s="6">
        <v>-48.178125875345472</v>
      </c>
      <c r="F14" s="6">
        <v>0</v>
      </c>
      <c r="G14" s="6">
        <v>-48.178125875345472</v>
      </c>
      <c r="H14" s="6">
        <v>-1.0705800286575773</v>
      </c>
      <c r="I14" s="6">
        <v>0</v>
      </c>
      <c r="J14" s="6">
        <v>0</v>
      </c>
      <c r="K14" s="6">
        <v>-49.248705904003046</v>
      </c>
      <c r="L14" s="6">
        <v>0</v>
      </c>
      <c r="M14" s="6">
        <v>-49.248705904003046</v>
      </c>
      <c r="N14" s="6">
        <v>-48.71341588967428</v>
      </c>
      <c r="O14" s="1"/>
    </row>
    <row r="15" spans="1:15" x14ac:dyDescent="0.2">
      <c r="A15" s="5">
        <f t="shared" ref="A15:A21" si="0">A14+1</f>
        <v>2</v>
      </c>
      <c r="C15" s="1" t="s">
        <v>27</v>
      </c>
      <c r="E15" s="6">
        <v>-50.440819102400511</v>
      </c>
      <c r="F15" s="6">
        <v>-0.58137789059858136</v>
      </c>
      <c r="G15" s="6">
        <v>-51.022196992999092</v>
      </c>
      <c r="H15" s="6">
        <v>-3.5640046930919231</v>
      </c>
      <c r="I15" s="6">
        <v>0.28706506999999998</v>
      </c>
      <c r="J15" s="6">
        <v>0.83572849610597144</v>
      </c>
      <c r="K15" s="6">
        <v>-53.463408119985047</v>
      </c>
      <c r="L15" s="6">
        <v>6.7099999999999993E-2</v>
      </c>
      <c r="M15" s="6">
        <v>-53.396308119985044</v>
      </c>
      <c r="N15" s="6">
        <v>-52.235801333960659</v>
      </c>
      <c r="O15" s="1"/>
    </row>
    <row r="16" spans="1:15" x14ac:dyDescent="0.2">
      <c r="A16" s="5">
        <f t="shared" si="0"/>
        <v>3</v>
      </c>
      <c r="C16" s="1" t="s">
        <v>47</v>
      </c>
      <c r="E16" s="6">
        <v>-54.1123740979139</v>
      </c>
      <c r="F16" s="6">
        <v>-0.40248429234004846</v>
      </c>
      <c r="G16" s="6">
        <v>-54.514858390253949</v>
      </c>
      <c r="H16" s="6">
        <v>-4.5066896386480764</v>
      </c>
      <c r="I16" s="6">
        <v>0.82360617000000014</v>
      </c>
      <c r="J16" s="6">
        <v>0</v>
      </c>
      <c r="K16" s="6">
        <v>-58.197941858902027</v>
      </c>
      <c r="L16" s="6">
        <v>0</v>
      </c>
      <c r="M16" s="6">
        <v>-58.197941858902027</v>
      </c>
      <c r="N16" s="6">
        <v>-56.484809728788633</v>
      </c>
      <c r="O16" s="1"/>
    </row>
    <row r="17" spans="1:15" x14ac:dyDescent="0.2">
      <c r="A17" s="5">
        <f t="shared" si="0"/>
        <v>4</v>
      </c>
      <c r="C17" s="1" t="s">
        <v>48</v>
      </c>
      <c r="E17" s="6">
        <v>-10.039946573653612</v>
      </c>
      <c r="F17" s="6">
        <v>0</v>
      </c>
      <c r="G17" s="6">
        <v>-10.03994657365361</v>
      </c>
      <c r="H17" s="6">
        <v>-0.16189244585110396</v>
      </c>
      <c r="I17" s="6">
        <v>0.34088651666666669</v>
      </c>
      <c r="J17" s="6">
        <v>0</v>
      </c>
      <c r="K17" s="6">
        <v>-9.8609525028380478</v>
      </c>
      <c r="L17" s="6">
        <v>0</v>
      </c>
      <c r="M17" s="6">
        <v>-9.8609525028380478</v>
      </c>
      <c r="N17" s="6">
        <v>-10.007316052071605</v>
      </c>
      <c r="O17" s="1"/>
    </row>
    <row r="18" spans="1:15" x14ac:dyDescent="0.2">
      <c r="A18" s="5">
        <f t="shared" si="0"/>
        <v>5</v>
      </c>
      <c r="C18" s="1" t="s">
        <v>49</v>
      </c>
      <c r="E18" s="6">
        <v>-70.954457691530052</v>
      </c>
      <c r="F18" s="6">
        <v>11.908026459178032</v>
      </c>
      <c r="G18" s="6">
        <v>-59.04643123235202</v>
      </c>
      <c r="H18" s="6">
        <v>-4.8964764765329027</v>
      </c>
      <c r="I18" s="6">
        <v>0</v>
      </c>
      <c r="J18" s="6">
        <v>0</v>
      </c>
      <c r="K18" s="6">
        <v>-63.942907708884924</v>
      </c>
      <c r="L18" s="6">
        <v>0</v>
      </c>
      <c r="M18" s="6">
        <v>-63.942907708884924</v>
      </c>
      <c r="N18" s="6">
        <v>-61.458041447189579</v>
      </c>
      <c r="O18" s="1"/>
    </row>
    <row r="19" spans="1:15" x14ac:dyDescent="0.2">
      <c r="A19" s="5">
        <f t="shared" si="0"/>
        <v>6</v>
      </c>
      <c r="C19" s="1" t="s">
        <v>43</v>
      </c>
      <c r="E19" s="6">
        <v>-260.18726619139477</v>
      </c>
      <c r="F19" s="6">
        <v>-3.8186073135257743</v>
      </c>
      <c r="G19" s="6">
        <v>-264.00587350492054</v>
      </c>
      <c r="H19" s="6">
        <v>-18.023380582134326</v>
      </c>
      <c r="I19" s="6">
        <v>1.0420952000000001</v>
      </c>
      <c r="J19" s="6">
        <v>1.6794446326188133</v>
      </c>
      <c r="K19" s="6">
        <v>-279.30771425443606</v>
      </c>
      <c r="L19" s="6">
        <v>0.30429999999999974</v>
      </c>
      <c r="M19" s="6">
        <v>-279.00341425443605</v>
      </c>
      <c r="N19" s="6">
        <v>-271.57617920911377</v>
      </c>
      <c r="O19" s="1"/>
    </row>
    <row r="20" spans="1:15" x14ac:dyDescent="0.2">
      <c r="A20" s="5">
        <f t="shared" si="0"/>
        <v>7</v>
      </c>
      <c r="C20" s="1" t="s">
        <v>50</v>
      </c>
      <c r="E20" s="6">
        <v>-55.747446504418207</v>
      </c>
      <c r="F20" s="6">
        <v>0.32383394630879536</v>
      </c>
      <c r="G20" s="6">
        <v>-55.423612558109411</v>
      </c>
      <c r="H20" s="6">
        <v>-1.3620168811617979</v>
      </c>
      <c r="I20" s="6">
        <v>0.9380272666666668</v>
      </c>
      <c r="J20" s="6">
        <v>1.7868277316560616E-2</v>
      </c>
      <c r="K20" s="6">
        <v>-55.829733895287987</v>
      </c>
      <c r="L20" s="6">
        <v>0</v>
      </c>
      <c r="M20" s="6">
        <v>-55.829733895287987</v>
      </c>
      <c r="N20" s="6">
        <v>-55.823355524883524</v>
      </c>
      <c r="O20" s="1"/>
    </row>
    <row r="21" spans="1:15" x14ac:dyDescent="0.2">
      <c r="A21" s="5">
        <f t="shared" si="0"/>
        <v>8</v>
      </c>
      <c r="C21" s="1" t="s">
        <v>38</v>
      </c>
      <c r="E21" s="6">
        <v>-5.5877161719125139</v>
      </c>
      <c r="F21" s="6">
        <v>5.5877161719125139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1"/>
    </row>
    <row r="22" spans="1:15" x14ac:dyDescent="0.2">
      <c r="A22" s="5"/>
      <c r="E22" s="6"/>
      <c r="F22" s="6"/>
      <c r="G22" s="6"/>
      <c r="H22" s="6"/>
      <c r="I22" s="6"/>
      <c r="J22" s="6"/>
      <c r="K22" s="6"/>
      <c r="L22" s="6"/>
      <c r="M22" s="6"/>
      <c r="N22" s="6"/>
      <c r="O22" s="18"/>
    </row>
    <row r="23" spans="1:15" ht="13.5" thickBot="1" x14ac:dyDescent="0.25">
      <c r="A23" s="5">
        <f>A21+1</f>
        <v>9</v>
      </c>
      <c r="C23" s="1" t="s">
        <v>52</v>
      </c>
      <c r="E23" s="4">
        <v>-555.24815220856897</v>
      </c>
      <c r="F23" s="4">
        <v>13.017107080934938</v>
      </c>
      <c r="G23" s="4">
        <v>-542.23104512763405</v>
      </c>
      <c r="H23" s="4">
        <v>-33.585040746077709</v>
      </c>
      <c r="I23" s="4">
        <v>3.4316802233333337</v>
      </c>
      <c r="J23" s="4">
        <v>2.5330414060413453</v>
      </c>
      <c r="K23" s="4">
        <v>-569.85136424433711</v>
      </c>
      <c r="L23" s="4">
        <v>0.37139999999999973</v>
      </c>
      <c r="M23" s="4">
        <v>-569.47996424433711</v>
      </c>
      <c r="N23" s="4">
        <v>-556.29891918568205</v>
      </c>
      <c r="O23" s="1"/>
    </row>
    <row r="24" spans="1:15" ht="13.5" thickTop="1" x14ac:dyDescent="0.2">
      <c r="A24" s="5"/>
      <c r="E24" s="6"/>
      <c r="F24" s="6"/>
      <c r="G24" s="6"/>
      <c r="H24" s="6"/>
      <c r="I24" s="6"/>
      <c r="J24" s="6"/>
      <c r="K24" s="6"/>
      <c r="L24" s="6"/>
      <c r="M24" s="6"/>
      <c r="N24" s="6"/>
      <c r="O24" s="18"/>
    </row>
    <row r="25" spans="1:15" x14ac:dyDescent="0.2">
      <c r="A25" s="5"/>
      <c r="C25" s="3" t="s">
        <v>53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18"/>
    </row>
    <row r="26" spans="1:15" x14ac:dyDescent="0.2">
      <c r="A26" s="5"/>
      <c r="E26" s="6"/>
      <c r="F26" s="6"/>
      <c r="G26" s="6"/>
      <c r="H26" s="6"/>
      <c r="I26" s="6"/>
      <c r="J26" s="6"/>
      <c r="K26" s="6"/>
      <c r="L26" s="6"/>
      <c r="M26" s="6"/>
      <c r="N26" s="6"/>
      <c r="O26" s="18"/>
    </row>
    <row r="27" spans="1:15" x14ac:dyDescent="0.2">
      <c r="A27" s="5">
        <f>A23+1</f>
        <v>10</v>
      </c>
      <c r="C27" s="1" t="s">
        <v>25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18"/>
    </row>
    <row r="28" spans="1:15" x14ac:dyDescent="0.2">
      <c r="A28" s="5">
        <f>A27+1</f>
        <v>11</v>
      </c>
      <c r="C28" s="1" t="s">
        <v>27</v>
      </c>
      <c r="E28" s="6">
        <v>-2.6995545984384153</v>
      </c>
      <c r="F28" s="6">
        <v>-0.18146013889447188</v>
      </c>
      <c r="G28" s="6">
        <v>-2.8810147373328872</v>
      </c>
      <c r="H28" s="6">
        <v>-0.1852829816922173</v>
      </c>
      <c r="I28" s="6">
        <v>0</v>
      </c>
      <c r="J28" s="6">
        <v>2.8642558115183989E-2</v>
      </c>
      <c r="K28" s="6">
        <v>-3.0376551609099205</v>
      </c>
      <c r="L28" s="6">
        <v>0</v>
      </c>
      <c r="M28" s="6">
        <v>-3.0376551609099205</v>
      </c>
      <c r="N28" s="6">
        <v>-2.9500008695332904</v>
      </c>
      <c r="O28" s="1"/>
    </row>
    <row r="29" spans="1:15" x14ac:dyDescent="0.2">
      <c r="A29" s="5">
        <f>A28+1</f>
        <v>12</v>
      </c>
      <c r="C29" s="1" t="s">
        <v>54</v>
      </c>
      <c r="E29" s="6">
        <v>-4.2043221615706123</v>
      </c>
      <c r="F29" s="6">
        <v>-0.14319939829559658</v>
      </c>
      <c r="G29" s="6">
        <v>-4.3475215598662089</v>
      </c>
      <c r="H29" s="6">
        <v>-6.4565704251350622E-2</v>
      </c>
      <c r="I29" s="6">
        <v>0</v>
      </c>
      <c r="J29" s="6">
        <v>0</v>
      </c>
      <c r="K29" s="6">
        <v>-4.4120872641175595</v>
      </c>
      <c r="L29" s="6">
        <v>0</v>
      </c>
      <c r="M29" s="6">
        <v>-4.4120872641175595</v>
      </c>
      <c r="N29" s="6">
        <v>-4.3798044119918842</v>
      </c>
      <c r="O29" s="1"/>
    </row>
    <row r="30" spans="1:15" x14ac:dyDescent="0.2">
      <c r="A30" s="5">
        <f>A29+1</f>
        <v>13</v>
      </c>
      <c r="C30" s="1" t="s">
        <v>55</v>
      </c>
      <c r="E30" s="6">
        <v>-12.412051763479999</v>
      </c>
      <c r="F30" s="6">
        <v>-0.44986899857764939</v>
      </c>
      <c r="G30" s="6">
        <v>-12.861920762057649</v>
      </c>
      <c r="H30" s="6">
        <v>-0.22605352022726979</v>
      </c>
      <c r="I30" s="6">
        <v>0</v>
      </c>
      <c r="J30" s="6">
        <v>0</v>
      </c>
      <c r="K30" s="6">
        <v>-13.087974282284918</v>
      </c>
      <c r="L30" s="6">
        <v>0</v>
      </c>
      <c r="M30" s="6">
        <v>-13.087974282284918</v>
      </c>
      <c r="N30" s="6">
        <v>-12.974947522171288</v>
      </c>
      <c r="O30" s="1"/>
    </row>
    <row r="31" spans="1:15" x14ac:dyDescent="0.2">
      <c r="A31" s="5">
        <f>A30+1</f>
        <v>14</v>
      </c>
      <c r="C31" s="1" t="s">
        <v>38</v>
      </c>
      <c r="E31" s="6">
        <v>-0.73153863754426851</v>
      </c>
      <c r="F31" s="6">
        <v>0.73153863754426851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1"/>
    </row>
    <row r="32" spans="1:15" x14ac:dyDescent="0.2">
      <c r="A32" s="5"/>
      <c r="E32" s="6"/>
      <c r="F32" s="6"/>
      <c r="G32" s="6"/>
      <c r="H32" s="6"/>
      <c r="I32" s="6"/>
      <c r="J32" s="6"/>
      <c r="K32" s="6"/>
      <c r="L32" s="6"/>
      <c r="M32" s="6"/>
      <c r="N32" s="6"/>
      <c r="O32" s="18"/>
    </row>
    <row r="33" spans="1:15" ht="13.5" thickBot="1" x14ac:dyDescent="0.25">
      <c r="A33" s="5">
        <f>A31+1</f>
        <v>15</v>
      </c>
      <c r="C33" s="1" t="s">
        <v>52</v>
      </c>
      <c r="E33" s="4">
        <v>-20.047467161033296</v>
      </c>
      <c r="F33" s="4">
        <v>-4.2989898223449341E-2</v>
      </c>
      <c r="G33" s="4">
        <v>-20.090457059256742</v>
      </c>
      <c r="H33" s="4">
        <v>-0.47590220617083767</v>
      </c>
      <c r="I33" s="4">
        <v>0</v>
      </c>
      <c r="J33" s="4">
        <v>2.8642558115183989E-2</v>
      </c>
      <c r="K33" s="4">
        <v>-20.537716707312399</v>
      </c>
      <c r="L33" s="4">
        <v>0</v>
      </c>
      <c r="M33" s="4">
        <v>-20.537716707312399</v>
      </c>
      <c r="N33" s="4">
        <v>-20.304752803696463</v>
      </c>
      <c r="O33" s="1"/>
    </row>
    <row r="34" spans="1:15" ht="13.5" thickTop="1" x14ac:dyDescent="0.2">
      <c r="A34" s="5"/>
      <c r="E34" s="6"/>
      <c r="F34" s="6"/>
      <c r="G34" s="6"/>
      <c r="H34" s="6"/>
      <c r="I34" s="6"/>
      <c r="J34" s="6"/>
      <c r="K34" s="6"/>
      <c r="L34" s="6"/>
      <c r="M34" s="6"/>
      <c r="N34" s="6"/>
      <c r="O34" s="18"/>
    </row>
    <row r="35" spans="1:15" ht="13.5" thickBot="1" x14ac:dyDescent="0.25">
      <c r="A35" s="5">
        <f>A33+1</f>
        <v>16</v>
      </c>
      <c r="C35" s="1" t="s">
        <v>39</v>
      </c>
      <c r="E35" s="4">
        <v>-575.29561936960226</v>
      </c>
      <c r="F35" s="4">
        <v>12.974117182711488</v>
      </c>
      <c r="G35" s="4">
        <v>-562.32150218689083</v>
      </c>
      <c r="H35" s="4">
        <v>-34.060942952248546</v>
      </c>
      <c r="I35" s="4">
        <v>3.4316802233333337</v>
      </c>
      <c r="J35" s="4">
        <v>2.5616839641565292</v>
      </c>
      <c r="K35" s="4">
        <v>-590.38908095164948</v>
      </c>
      <c r="L35" s="4">
        <v>0.37139999999999973</v>
      </c>
      <c r="M35" s="4">
        <v>-590.01768095164948</v>
      </c>
      <c r="N35" s="4">
        <v>-576.60367198937854</v>
      </c>
      <c r="O35" s="1"/>
    </row>
    <row r="36" spans="1:15" ht="13.5" thickTop="1" x14ac:dyDescent="0.2">
      <c r="A36" s="5"/>
    </row>
    <row r="38" spans="1:15" x14ac:dyDescent="0.2">
      <c r="A38" s="3"/>
    </row>
  </sheetData>
  <mergeCells count="2">
    <mergeCell ref="A6:N6"/>
    <mergeCell ref="A7:N7"/>
  </mergeCells>
  <pageMargins left="0.7" right="0.7" top="0.75" bottom="0.75" header="0.3" footer="0.3"/>
  <pageSetup scale="62" firstPageNumber="8" orientation="landscape" useFirstPageNumber="1" r:id="rId1"/>
  <headerFooter>
    <oddHeader xml:space="preserve">&amp;R&amp;"Arial,Regular"&amp;10Filed: 2024-03-15
EB-2022-0200
DRO Response
Attachment 5
Page &amp;P of 10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9478B-9489-4035-8D69-516003E9E71D}">
  <dimension ref="A6:O30"/>
  <sheetViews>
    <sheetView tabSelected="1" view="pageBreakPreview" zoomScale="90" zoomScaleNormal="100" zoomScaleSheetLayoutView="90" zoomScalePageLayoutView="90" workbookViewId="0">
      <selection activeCell="N14" sqref="N14"/>
    </sheetView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10" width="12.28515625" style="2" customWidth="1"/>
    <col min="11" max="11" width="17.28515625" style="2" bestFit="1" customWidth="1"/>
    <col min="12" max="13" width="12.28515625" style="2" customWidth="1"/>
    <col min="14" max="14" width="14.85546875" style="2" bestFit="1" customWidth="1"/>
    <col min="15" max="15" width="14.85546875" style="2" customWidth="1"/>
    <col min="16" max="16384" width="101.28515625" style="1"/>
  </cols>
  <sheetData>
    <row r="6" spans="1:15" s="12" customFormat="1" x14ac:dyDescent="0.2">
      <c r="A6" s="20" t="s">
        <v>83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16"/>
    </row>
    <row r="7" spans="1:15" s="12" customFormat="1" x14ac:dyDescent="0.2">
      <c r="A7" s="20" t="s">
        <v>1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16"/>
    </row>
    <row r="9" spans="1:15" s="3" customFormat="1" x14ac:dyDescent="0.2">
      <c r="E9" s="11" t="s">
        <v>2</v>
      </c>
      <c r="F9" s="11"/>
      <c r="G9" s="11"/>
      <c r="H9" s="11"/>
      <c r="I9" s="11"/>
      <c r="J9" s="11"/>
      <c r="K9" s="11" t="s">
        <v>3</v>
      </c>
      <c r="L9" s="11"/>
      <c r="M9" s="11" t="s">
        <v>3</v>
      </c>
      <c r="N9" s="15"/>
      <c r="O9" s="15"/>
    </row>
    <row r="10" spans="1:15" s="7" customFormat="1" ht="38.25" x14ac:dyDescent="0.2">
      <c r="A10" s="10" t="s">
        <v>4</v>
      </c>
      <c r="C10" s="9" t="s">
        <v>5</v>
      </c>
      <c r="E10" s="8" t="s">
        <v>6</v>
      </c>
      <c r="F10" s="8" t="s">
        <v>7</v>
      </c>
      <c r="G10" s="8" t="s">
        <v>8</v>
      </c>
      <c r="H10" s="8" t="s">
        <v>9</v>
      </c>
      <c r="I10" s="8" t="s">
        <v>10</v>
      </c>
      <c r="J10" s="8" t="s">
        <v>74</v>
      </c>
      <c r="K10" s="8" t="s">
        <v>11</v>
      </c>
      <c r="L10" s="8" t="s">
        <v>12</v>
      </c>
      <c r="M10" s="8" t="s">
        <v>13</v>
      </c>
      <c r="N10" s="8" t="s">
        <v>14</v>
      </c>
      <c r="O10" s="17"/>
    </row>
    <row r="11" spans="1:15" x14ac:dyDescent="0.2">
      <c r="E11" s="6" t="s">
        <v>15</v>
      </c>
      <c r="F11" s="6" t="s">
        <v>16</v>
      </c>
      <c r="G11" s="6" t="s">
        <v>75</v>
      </c>
      <c r="H11" s="6" t="s">
        <v>18</v>
      </c>
      <c r="I11" s="6" t="s">
        <v>19</v>
      </c>
      <c r="J11" s="6" t="s">
        <v>76</v>
      </c>
      <c r="K11" s="6" t="s">
        <v>77</v>
      </c>
      <c r="L11" s="6" t="s">
        <v>78</v>
      </c>
      <c r="M11" s="6" t="s">
        <v>79</v>
      </c>
      <c r="N11" s="6" t="s">
        <v>80</v>
      </c>
      <c r="O11" s="6"/>
    </row>
    <row r="13" spans="1:15" x14ac:dyDescent="0.2">
      <c r="A13" s="5">
        <v>1</v>
      </c>
      <c r="C13" s="1" t="s">
        <v>58</v>
      </c>
      <c r="E13" s="6">
        <v>-0.89063200281983845</v>
      </c>
      <c r="F13" s="6">
        <v>0</v>
      </c>
      <c r="G13" s="6">
        <v>-0.89063200281983845</v>
      </c>
      <c r="H13" s="6">
        <v>-0.55653284461949382</v>
      </c>
      <c r="I13" s="6">
        <v>0</v>
      </c>
      <c r="J13" s="6">
        <v>0</v>
      </c>
      <c r="K13" s="6">
        <v>-1.4471648474393324</v>
      </c>
      <c r="L13" s="6">
        <v>0</v>
      </c>
      <c r="M13" s="6">
        <v>-1.4471648474393324</v>
      </c>
      <c r="N13" s="6">
        <v>-1.1656850793421978</v>
      </c>
      <c r="O13" s="1"/>
    </row>
    <row r="14" spans="1:15" x14ac:dyDescent="0.2">
      <c r="A14" s="5">
        <f t="shared" ref="A14:A25" si="0">A13+1</f>
        <v>2</v>
      </c>
      <c r="C14" s="1" t="s">
        <v>41</v>
      </c>
      <c r="E14" s="6">
        <v>-20.918084634354486</v>
      </c>
      <c r="F14" s="6">
        <v>-56.962555089742054</v>
      </c>
      <c r="G14" s="6">
        <v>-77.88063972409654</v>
      </c>
      <c r="H14" s="6">
        <v>-17.25879837722977</v>
      </c>
      <c r="I14" s="6">
        <v>4.3534819223213344</v>
      </c>
      <c r="J14" s="6">
        <v>2.6979686048782283</v>
      </c>
      <c r="K14" s="6">
        <v>-88.087987574126743</v>
      </c>
      <c r="L14" s="6">
        <v>0.19789999999999999</v>
      </c>
      <c r="M14" s="6">
        <v>-87.890087574126738</v>
      </c>
      <c r="N14" s="6">
        <v>-83.51287774024938</v>
      </c>
      <c r="O14" s="1"/>
    </row>
    <row r="15" spans="1:15" x14ac:dyDescent="0.2">
      <c r="A15" s="5">
        <f t="shared" si="0"/>
        <v>3</v>
      </c>
      <c r="C15" s="1" t="s">
        <v>59</v>
      </c>
      <c r="E15" s="6">
        <v>-22.149233421062551</v>
      </c>
      <c r="F15" s="6">
        <v>-2.0507665789374485</v>
      </c>
      <c r="G15" s="6">
        <v>-24.2</v>
      </c>
      <c r="H15" s="6">
        <v>-1.9003492580569805</v>
      </c>
      <c r="I15" s="6">
        <v>1.1679265010724904</v>
      </c>
      <c r="J15" s="6">
        <v>3.7196692705703978E-3</v>
      </c>
      <c r="K15" s="6">
        <v>-24.92870308771392</v>
      </c>
      <c r="L15" s="6">
        <v>0</v>
      </c>
      <c r="M15" s="6">
        <v>-24.92870308771392</v>
      </c>
      <c r="N15" s="6">
        <v>-25.7768441984331</v>
      </c>
      <c r="O15" s="1"/>
    </row>
    <row r="16" spans="1:15" x14ac:dyDescent="0.2">
      <c r="A16" s="5">
        <f t="shared" si="0"/>
        <v>4</v>
      </c>
      <c r="C16" s="1" t="s">
        <v>60</v>
      </c>
      <c r="E16" s="6">
        <v>-115.88073238460248</v>
      </c>
      <c r="F16" s="6">
        <v>2.2126452127250218</v>
      </c>
      <c r="G16" s="6">
        <v>-113.66808717187746</v>
      </c>
      <c r="H16" s="6">
        <v>-5.253866143314271</v>
      </c>
      <c r="I16" s="6">
        <v>6.7995241730612772</v>
      </c>
      <c r="J16" s="6">
        <v>0</v>
      </c>
      <c r="K16" s="6">
        <v>-112.12242914213046</v>
      </c>
      <c r="L16" s="6">
        <v>5.4300000000000001E-2</v>
      </c>
      <c r="M16" s="6">
        <v>-112.06812914213046</v>
      </c>
      <c r="N16" s="6">
        <v>-114.29388262582546</v>
      </c>
      <c r="O16" s="1"/>
    </row>
    <row r="17" spans="1:15" x14ac:dyDescent="0.2">
      <c r="A17" s="5">
        <f t="shared" si="0"/>
        <v>5</v>
      </c>
      <c r="C17" s="1" t="s">
        <v>61</v>
      </c>
      <c r="E17" s="6">
        <v>-0.41462572021219413</v>
      </c>
      <c r="F17" s="6">
        <v>-0.54275940061511041</v>
      </c>
      <c r="G17" s="6">
        <v>-0.95738512082730454</v>
      </c>
      <c r="H17" s="6">
        <v>-0.11983018886777147</v>
      </c>
      <c r="I17" s="6">
        <v>0</v>
      </c>
      <c r="J17" s="6">
        <v>0</v>
      </c>
      <c r="K17" s="6">
        <v>-1.0772153096950761</v>
      </c>
      <c r="L17" s="6">
        <v>0</v>
      </c>
      <c r="M17" s="6">
        <v>-1.0772153096950761</v>
      </c>
      <c r="N17" s="6">
        <v>-1.0170029390747852</v>
      </c>
      <c r="O17" s="1"/>
    </row>
    <row r="18" spans="1:15" x14ac:dyDescent="0.2">
      <c r="A18" s="5">
        <f t="shared" si="0"/>
        <v>6</v>
      </c>
      <c r="C18" s="1" t="s">
        <v>62</v>
      </c>
      <c r="E18" s="6">
        <v>-16.150816808248525</v>
      </c>
      <c r="F18" s="6">
        <v>0.15528805472405338</v>
      </c>
      <c r="G18" s="6">
        <v>-15.995528753524471</v>
      </c>
      <c r="H18" s="6">
        <v>-3.2563738968638187</v>
      </c>
      <c r="I18" s="6">
        <v>0.9722573660413385</v>
      </c>
      <c r="J18" s="6">
        <v>0</v>
      </c>
      <c r="K18" s="6">
        <v>-18.279645284346948</v>
      </c>
      <c r="L18" s="6">
        <v>0</v>
      </c>
      <c r="M18" s="6">
        <v>-18.279645284346948</v>
      </c>
      <c r="N18" s="6">
        <v>-17.338295970959209</v>
      </c>
      <c r="O18" s="1"/>
    </row>
    <row r="19" spans="1:15" x14ac:dyDescent="0.2">
      <c r="A19" s="5">
        <f t="shared" si="0"/>
        <v>7</v>
      </c>
      <c r="C19" s="1" t="s">
        <v>63</v>
      </c>
      <c r="E19" s="6">
        <v>-26.842995535729539</v>
      </c>
      <c r="F19" s="6">
        <v>0.65526549048896143</v>
      </c>
      <c r="G19" s="6">
        <v>-26.187730045240578</v>
      </c>
      <c r="H19" s="6">
        <v>-10.144572763729597</v>
      </c>
      <c r="I19" s="6">
        <v>4.3342491864469306</v>
      </c>
      <c r="J19" s="6">
        <v>0</v>
      </c>
      <c r="K19" s="6">
        <v>-31.998053622523244</v>
      </c>
      <c r="L19" s="6">
        <v>0</v>
      </c>
      <c r="M19" s="6">
        <v>-31.998053622523244</v>
      </c>
      <c r="N19" s="6">
        <v>-29.931565382685392</v>
      </c>
      <c r="O19" s="1"/>
    </row>
    <row r="20" spans="1:15" x14ac:dyDescent="0.2">
      <c r="A20" s="5">
        <f t="shared" si="0"/>
        <v>8</v>
      </c>
      <c r="C20" s="1" t="s">
        <v>64</v>
      </c>
      <c r="E20" s="6">
        <v>-6.3756939293416064</v>
      </c>
      <c r="F20" s="6">
        <v>2.457980038758977</v>
      </c>
      <c r="G20" s="6">
        <v>-3.9177138905826294</v>
      </c>
      <c r="H20" s="6">
        <v>-0.60792160246962101</v>
      </c>
      <c r="I20" s="6">
        <v>0</v>
      </c>
      <c r="J20" s="6">
        <v>0</v>
      </c>
      <c r="K20" s="6">
        <v>-4.5256354930522509</v>
      </c>
      <c r="L20" s="6">
        <v>0</v>
      </c>
      <c r="M20" s="6">
        <v>-4.5256354930522509</v>
      </c>
      <c r="N20" s="6">
        <v>-4.221674691817439</v>
      </c>
      <c r="O20" s="1"/>
    </row>
    <row r="21" spans="1:15" x14ac:dyDescent="0.2">
      <c r="A21" s="5">
        <f t="shared" si="0"/>
        <v>9</v>
      </c>
      <c r="C21" s="1" t="s">
        <v>65</v>
      </c>
      <c r="E21" s="6">
        <v>-3.9320010507872345</v>
      </c>
      <c r="F21" s="6">
        <v>9.8990708235913161E-4</v>
      </c>
      <c r="G21" s="6">
        <v>-3.9310111437048754</v>
      </c>
      <c r="H21" s="6">
        <v>-1.9531937690592118</v>
      </c>
      <c r="I21" s="6">
        <v>1.6465911729635987</v>
      </c>
      <c r="J21" s="6">
        <v>0</v>
      </c>
      <c r="K21" s="6">
        <v>-4.2376137398004881</v>
      </c>
      <c r="L21" s="6">
        <v>0</v>
      </c>
      <c r="M21" s="6">
        <v>-4.2376137398004881</v>
      </c>
      <c r="N21" s="6">
        <v>-4.6123774499264005</v>
      </c>
      <c r="O21" s="1"/>
    </row>
    <row r="22" spans="1:15" x14ac:dyDescent="0.2">
      <c r="A22" s="5">
        <f t="shared" si="0"/>
        <v>10</v>
      </c>
      <c r="C22" s="1" t="s">
        <v>66</v>
      </c>
      <c r="E22" s="6">
        <v>-5.4658362793769832</v>
      </c>
      <c r="F22" s="6">
        <v>-8.3278060590256615</v>
      </c>
      <c r="G22" s="6">
        <v>-13.793642338402645</v>
      </c>
      <c r="H22" s="6">
        <v>-5.2431687623742524</v>
      </c>
      <c r="I22" s="6">
        <v>7.8938843606458269</v>
      </c>
      <c r="J22" s="6">
        <v>0</v>
      </c>
      <c r="K22" s="6">
        <v>-11.14292674013107</v>
      </c>
      <c r="L22" s="6">
        <v>0</v>
      </c>
      <c r="M22" s="6">
        <v>-11.14292674013107</v>
      </c>
      <c r="N22" s="6">
        <v>-13.835587849249945</v>
      </c>
      <c r="O22" s="1"/>
    </row>
    <row r="23" spans="1:15" x14ac:dyDescent="0.2">
      <c r="A23" s="5">
        <f t="shared" si="0"/>
        <v>11</v>
      </c>
      <c r="C23" s="1" t="s">
        <v>67</v>
      </c>
      <c r="E23" s="6">
        <v>-146.76443577663082</v>
      </c>
      <c r="F23" s="6">
        <v>86.264435776630819</v>
      </c>
      <c r="G23" s="6">
        <v>-60.5</v>
      </c>
      <c r="H23" s="6">
        <v>-7.2533225961135761</v>
      </c>
      <c r="I23" s="6">
        <v>0</v>
      </c>
      <c r="J23" s="6">
        <v>0</v>
      </c>
      <c r="K23" s="6">
        <v>-67.753322596113577</v>
      </c>
      <c r="L23" s="6">
        <v>0</v>
      </c>
      <c r="M23" s="6">
        <v>-67.753322596113577</v>
      </c>
      <c r="N23" s="6">
        <v>-62.562452795527079</v>
      </c>
      <c r="O23" s="1"/>
    </row>
    <row r="24" spans="1:15" x14ac:dyDescent="0.2">
      <c r="A24" s="5">
        <f t="shared" si="0"/>
        <v>12</v>
      </c>
      <c r="C24" s="1" t="s">
        <v>68</v>
      </c>
      <c r="E24" s="6">
        <v>-48.852711269250015</v>
      </c>
      <c r="F24" s="6">
        <v>1.6408882572087151</v>
      </c>
      <c r="G24" s="6">
        <v>-47.2118230120413</v>
      </c>
      <c r="H24" s="6">
        <v>-7.0110219507625633</v>
      </c>
      <c r="I24" s="6">
        <v>0</v>
      </c>
      <c r="J24" s="6">
        <v>0</v>
      </c>
      <c r="K24" s="6">
        <v>-54.222844962803862</v>
      </c>
      <c r="L24" s="6">
        <v>0</v>
      </c>
      <c r="M24" s="6">
        <v>-54.222844962803862</v>
      </c>
      <c r="N24" s="6">
        <v>-50.71733398742257</v>
      </c>
      <c r="O24" s="1"/>
    </row>
    <row r="25" spans="1:15" x14ac:dyDescent="0.2">
      <c r="A25" s="5">
        <f t="shared" si="0"/>
        <v>13</v>
      </c>
      <c r="C25" s="1" t="s">
        <v>38</v>
      </c>
      <c r="E25" s="6">
        <v>-36.051467573371113</v>
      </c>
      <c r="F25" s="6">
        <v>36.051467573371113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1"/>
    </row>
    <row r="26" spans="1:15" x14ac:dyDescent="0.2">
      <c r="A26" s="5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1:15" ht="13.5" thickBot="1" x14ac:dyDescent="0.25">
      <c r="A27" s="5">
        <f>A25+1</f>
        <v>14</v>
      </c>
      <c r="C27" s="1" t="s">
        <v>39</v>
      </c>
      <c r="E27" s="4">
        <v>-450.68926638578733</v>
      </c>
      <c r="F27" s="4">
        <v>61.555073182669744</v>
      </c>
      <c r="G27" s="4">
        <v>-389.1341932031176</v>
      </c>
      <c r="H27" s="4">
        <v>-60.558952153460929</v>
      </c>
      <c r="I27" s="4">
        <v>27.167914682552798</v>
      </c>
      <c r="J27" s="4">
        <v>2.7016882741487986</v>
      </c>
      <c r="K27" s="4">
        <v>-419.82354239987694</v>
      </c>
      <c r="L27" s="4">
        <v>0.25219999999999998</v>
      </c>
      <c r="M27" s="4">
        <v>-419.57134239987704</v>
      </c>
      <c r="N27" s="4">
        <v>-408.98558071051292</v>
      </c>
      <c r="O27" s="1"/>
    </row>
    <row r="28" spans="1:15" ht="13.5" thickTop="1" x14ac:dyDescent="0.2"/>
    <row r="30" spans="1:15" x14ac:dyDescent="0.2">
      <c r="A30" s="3"/>
    </row>
  </sheetData>
  <mergeCells count="2">
    <mergeCell ref="A7:N7"/>
    <mergeCell ref="A6:N6"/>
  </mergeCells>
  <pageMargins left="0.7" right="0.7" top="0.75" bottom="0.75" header="0.3" footer="0.3"/>
  <pageSetup scale="61" firstPageNumber="9" orientation="landscape" useFirstPageNumber="1" r:id="rId1"/>
  <headerFooter>
    <oddHeader xml:space="preserve">&amp;R&amp;"Arial,Regular"&amp;10Filed: 2024-03-15
EB-2022-0200
DRO Response
Attachment 5
Page &amp;P of 10 </oddHead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BCE4D423B1DE4CB1730F6A38FCA8AB" ma:contentTypeVersion="8" ma:contentTypeDescription="Create a new document." ma:contentTypeScope="" ma:versionID="bff721e5b0ca07b4aef3a7f1fc1b1f90">
  <xsd:schema xmlns:xsd="http://www.w3.org/2001/XMLSchema" xmlns:xs="http://www.w3.org/2001/XMLSchema" xmlns:p="http://schemas.microsoft.com/office/2006/metadata/properties" xmlns:ns1="http://schemas.microsoft.com/sharepoint/v3" xmlns:ns2="bc9be6ef-036f-4d38-ab45-2a4da0c93cb0" xmlns:ns3="2b327a5e-a9b9-42ef-8f0e-d75e289b8b9c" targetNamespace="http://schemas.microsoft.com/office/2006/metadata/properties" ma:root="true" ma:fieldsID="643f24c61bc7d1ee9054c428dab75c76" ns1:_="" ns2:_="" ns3:_="">
    <xsd:import namespace="http://schemas.microsoft.com/sharepoint/v3"/>
    <xsd:import namespace="bc9be6ef-036f-4d38-ab45-2a4da0c93cb0"/>
    <xsd:import namespace="2b327a5e-a9b9-42ef-8f0e-d75e289b8b9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2:SharedWithUsers" minOccurs="0"/>
                <xsd:element ref="ns2:SharedWithDetails" minOccurs="0"/>
                <xsd:element ref="ns3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327a5e-a9b9-42ef-8f0e-d75e289b8b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c9be6ef-036f-4d38-ab45-2a4da0c93cb0">C6U45NHNYSXQ-170716136-241</_dlc_DocId>
    <_dlc_DocIdPersistId xmlns="bc9be6ef-036f-4d38-ab45-2a4da0c93cb0" xsi:nil="true"/>
    <_ip_UnifiedCompliancePolicyUIAction xmlns="http://schemas.microsoft.com/sharepoint/v3" xsi:nil="true"/>
    <_dlc_DocIdUrl xmlns="bc9be6ef-036f-4d38-ab45-2a4da0c93cb0">
      <Url>https://enbridge.sharepoint.com/teams/EB-2022-02002024Rebasing/_layouts/15/DocIdRedir.aspx?ID=C6U45NHNYSXQ-170716136-241</Url>
      <Description>C6U45NHNYSXQ-170716136-241</Description>
    </_dlc_DocIdUrl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BF6BE7C-E843-4A4E-B1E6-D0EF71A84BBD}"/>
</file>

<file path=customXml/itemProps2.xml><?xml version="1.0" encoding="utf-8"?>
<ds:datastoreItem xmlns:ds="http://schemas.openxmlformats.org/officeDocument/2006/customXml" ds:itemID="{142F878E-507B-4F5C-BF19-C7F69B26A4ED}"/>
</file>

<file path=customXml/itemProps3.xml><?xml version="1.0" encoding="utf-8"?>
<ds:datastoreItem xmlns:ds="http://schemas.openxmlformats.org/officeDocument/2006/customXml" ds:itemID="{0FAF49E2-8A60-41D2-9D61-A1AC987A3CAF}"/>
</file>

<file path=customXml/itemProps4.xml><?xml version="1.0" encoding="utf-8"?>
<ds:datastoreItem xmlns:ds="http://schemas.openxmlformats.org/officeDocument/2006/customXml" ds:itemID="{DC28A909-B40C-48A2-BCAE-1BD42F123C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Dist Plnt AoMA 2024</vt:lpstr>
      <vt:lpstr>Utility Tran Plant AoMA 2024</vt:lpstr>
      <vt:lpstr>Utility Ugnd Stor AoMA 2024</vt:lpstr>
      <vt:lpstr>Utility Gen Plant AoMA 2024</vt:lpstr>
      <vt:lpstr>Utility Othr Plant AoMA 2024</vt:lpstr>
      <vt:lpstr>Dist Plnt AoMA 2024 AD</vt:lpstr>
      <vt:lpstr>Trans Plant 2024 AD</vt:lpstr>
      <vt:lpstr>Stor Plant 2024 AD</vt:lpstr>
      <vt:lpstr>Gen Plant 2024 AD</vt:lpstr>
      <vt:lpstr>Other Plant 2024 AD</vt:lpstr>
      <vt:lpstr>'Dist Plnt AoMA 2024'!Print_Area</vt:lpstr>
      <vt:lpstr>'Dist Plnt AoMA 2024 AD'!Print_Area</vt:lpstr>
      <vt:lpstr>'Gen Plant 2024 AD'!Print_Area</vt:lpstr>
      <vt:lpstr>'Other Plant 2024 AD'!Print_Area</vt:lpstr>
      <vt:lpstr>'Stor Plant 2024 AD'!Print_Area</vt:lpstr>
      <vt:lpstr>'Trans Plant 2024 AD'!Print_Area</vt:lpstr>
      <vt:lpstr>'Utility Gen Plant AoMA 2024'!Print_Area</vt:lpstr>
      <vt:lpstr>'Utility Othr Plant AoMA 2024'!Print_Area</vt:lpstr>
      <vt:lpstr>'Utility Tran Plant AoMA 2024'!Print_Area</vt:lpstr>
      <vt:lpstr>'Utility Ugnd Stor AoMA 2024'!Print_Area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2024-03-15T17:59:14Z</dcterms:created>
  <dcterms:modified xsi:type="dcterms:W3CDTF">2024-03-15T17:59:18Z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2024-03-15T17:59:18Z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f1795c1b-1851-4661-be44-759cb4040de3</vt:lpwstr>
  </property>
  <property fmtid="{D5CDD505-2E9C-101B-9397-08002B2CF9AE}" pid="8" name="MSIP_Label_b1a6f161-e42b-4c47-8f69-f6a81e023e2d_ContentBits">
    <vt:lpwstr>0</vt:lpwstr>
  </property>
  <property fmtid="{D5CDD505-2E9C-101B-9397-08002B2CF9AE}" pid="9" name="Order">
    <vt:r8>194500</vt:r8>
  </property>
  <property fmtid="{D5CDD505-2E9C-101B-9397-08002B2CF9AE}" pid="10" name="SV_QUERY_LIST_4F35BF76-6C0D-4D9B-82B2-816C12CF3733">
    <vt:lpwstr>empty_477D106A-C0D6-4607-AEBD-E2C9D60EA279</vt:lpwstr>
  </property>
  <property fmtid="{D5CDD505-2E9C-101B-9397-08002B2CF9AE}" pid="11" name="ContentTypeId">
    <vt:lpwstr>0x01010023BCE4D423B1DE4CB1730F6A38FCA8AB</vt:lpwstr>
  </property>
  <property fmtid="{D5CDD505-2E9C-101B-9397-08002B2CF9AE}" pid="12" name="_EmailSubject">
    <vt:lpwstr>Updated Schedules for DRO Responses</vt:lpwstr>
  </property>
  <property fmtid="{D5CDD505-2E9C-101B-9397-08002B2CF9AE}" pid="13" name="_dlc_DocIdItemGuid">
    <vt:lpwstr>299fc405-7388-4808-8583-5a0c6140501b</vt:lpwstr>
  </property>
  <property fmtid="{D5CDD505-2E9C-101B-9397-08002B2CF9AE}" pid="14" name="_NewReviewCycle">
    <vt:lpwstr/>
  </property>
  <property fmtid="{D5CDD505-2E9C-101B-9397-08002B2CF9AE}" pid="15" name="_ReviewingToolsShownOnce">
    <vt:lpwstr/>
  </property>
  <property fmtid="{D5CDD505-2E9C-101B-9397-08002B2CF9AE}" pid="16" name="_AuthorEmailDisplayName">
    <vt:lpwstr>Jason Vinagre</vt:lpwstr>
  </property>
  <property fmtid="{D5CDD505-2E9C-101B-9397-08002B2CF9AE}" pid="17" name="_AdHocReviewCycleID">
    <vt:i4>-1179964958</vt:i4>
  </property>
  <property fmtid="{D5CDD505-2E9C-101B-9397-08002B2CF9AE}" pid="18" name="Ange Review">
    <vt:bool>false</vt:bool>
  </property>
  <property fmtid="{D5CDD505-2E9C-101B-9397-08002B2CF9AE}" pid="19" name="SV_HIDDEN_GRID_QUERY_LIST_4F35BF76-6C0D-4D9B-82B2-816C12CF3733">
    <vt:lpwstr>empty_477D106A-C0D6-4607-AEBD-E2C9D60EA279</vt:lpwstr>
  </property>
  <property fmtid="{D5CDD505-2E9C-101B-9397-08002B2CF9AE}" pid="20" name="_AuthorEmail">
    <vt:lpwstr>Jason.Vinagre@enbridge.com</vt:lpwstr>
  </property>
</Properties>
</file>