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139" documentId="8_{7D7DE1BE-FA45-47A3-BE99-D57D569A1294}" xr6:coauthVersionLast="47" xr6:coauthVersionMax="47" xr10:uidLastSave="{FA2F809F-2F45-4720-917D-55840F428709}"/>
  <bookViews>
    <workbookView xWindow="-120" yWindow="-120" windowWidth="29040" windowHeight="15840" xr2:uid="{91F77989-1C56-4760-BA6D-34465A45B4E8}"/>
  </bookViews>
  <sheets>
    <sheet name="Update Comparison" sheetId="7" r:id="rId1"/>
  </sheets>
  <definedNames>
    <definedName name="_xlnm._FilterDatabase" localSheetId="0" hidden="1">'Update Comparison'!$B$5:$J$67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'Update Comparison'!$A$1:$P$78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7" l="1"/>
  <c r="I67" i="7" s="1"/>
  <c r="G57" i="7"/>
  <c r="G66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8" i="7"/>
  <c r="G59" i="7"/>
  <c r="G60" i="7"/>
  <c r="G61" i="7"/>
  <c r="G62" i="7"/>
  <c r="G63" i="7"/>
  <c r="G64" i="7"/>
  <c r="G8" i="7"/>
  <c r="E65" i="7"/>
  <c r="E67" i="7" s="1"/>
  <c r="G65" i="7" l="1"/>
  <c r="G67" i="7" s="1"/>
  <c r="P66" i="7" l="1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8" i="7"/>
  <c r="M66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8" i="7"/>
  <c r="L65" i="7" l="1"/>
  <c r="L67" i="7" s="1"/>
  <c r="M65" i="7"/>
  <c r="M67" i="7" s="1"/>
  <c r="J66" i="7"/>
  <c r="O65" i="7"/>
  <c r="O67" i="7" s="1"/>
  <c r="F65" i="7"/>
  <c r="F67" i="7" s="1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P65" i="7" l="1"/>
  <c r="P67" i="7" s="1"/>
  <c r="J67" i="7"/>
  <c r="J65" i="7"/>
</calcChain>
</file>

<file path=xl/sharedStrings.xml><?xml version="1.0" encoding="utf-8"?>
<sst xmlns="http://schemas.openxmlformats.org/spreadsheetml/2006/main" count="165" uniqueCount="77">
  <si>
    <t>ENBRIDGE GAS INC. DEPRECIATION PROVISION COMPARISON</t>
  </si>
  <si>
    <t>Asset Account</t>
  </si>
  <si>
    <t>Concentric Recommended Life and Curve</t>
  </si>
  <si>
    <t>EGI Proposal - Capital Update (1)</t>
  </si>
  <si>
    <t>EGI Proposal - Settlement Agreement (2)</t>
  </si>
  <si>
    <t>Capital Update vs Settlement Agreement</t>
  </si>
  <si>
    <t>Phase 1 Decision Recommended Life and Curve</t>
  </si>
  <si>
    <t>OEB Decision Rates Applied (3)</t>
  </si>
  <si>
    <t>Settlement vs Decision Rates</t>
  </si>
  <si>
    <t>Decision Rates excl. Integration (4)</t>
  </si>
  <si>
    <t>Decision Rates vs Integration Removal</t>
  </si>
  <si>
    <t>Decision Rates excl Integration &amp; Cap Reductions</t>
  </si>
  <si>
    <t>Decision excl. Integration vs Decision excl. Integration and Cap Reductions</t>
  </si>
  <si>
    <t>CDNS 3.75%</t>
  </si>
  <si>
    <t>Variance</t>
  </si>
  <si>
    <t>Traditional</t>
  </si>
  <si>
    <t>(a)</t>
  </si>
  <si>
    <t>(b)</t>
  </si>
  <si>
    <t>(c) = (b - a)</t>
  </si>
  <si>
    <t>(d)</t>
  </si>
  <si>
    <t>(e) = (d - b)</t>
  </si>
  <si>
    <t>(f)</t>
  </si>
  <si>
    <t>(g) = (f - d)</t>
  </si>
  <si>
    <t>(h)</t>
  </si>
  <si>
    <t>(i) = (h - f)</t>
  </si>
  <si>
    <t>40-S5</t>
  </si>
  <si>
    <t>45-R4</t>
  </si>
  <si>
    <t>55-R4</t>
  </si>
  <si>
    <t>45-R3</t>
  </si>
  <si>
    <t>45-R2.5</t>
  </si>
  <si>
    <t>40-R2</t>
  </si>
  <si>
    <t>55-R3</t>
  </si>
  <si>
    <t>40-R4</t>
  </si>
  <si>
    <t>44-R4</t>
  </si>
  <si>
    <t>35-R3</t>
  </si>
  <si>
    <t>40-R2.5</t>
  </si>
  <si>
    <t>60-R4</t>
  </si>
  <si>
    <t>50-S4</t>
  </si>
  <si>
    <t>55-S4</t>
  </si>
  <si>
    <t>30-L0.5</t>
  </si>
  <si>
    <t>70-R4</t>
  </si>
  <si>
    <t>30-R4</t>
  </si>
  <si>
    <t>40-S0.5</t>
  </si>
  <si>
    <t>45-S1</t>
  </si>
  <si>
    <t>55-S3</t>
  </si>
  <si>
    <t>25-SQ</t>
  </si>
  <si>
    <t>61-R3</t>
  </si>
  <si>
    <t>65-R3</t>
  </si>
  <si>
    <t>17-S2.5</t>
  </si>
  <si>
    <t>15-S2.5</t>
  </si>
  <si>
    <t>40-R1.5</t>
  </si>
  <si>
    <t>15-SQ</t>
  </si>
  <si>
    <t>12-L2.5</t>
  </si>
  <si>
    <t>17-L1.5</t>
  </si>
  <si>
    <t>20-SQ</t>
  </si>
  <si>
    <t>10-SQ</t>
  </si>
  <si>
    <t>4-SQ</t>
  </si>
  <si>
    <t>490.00 (Post 2023)</t>
  </si>
  <si>
    <t>491.01 (Post 2023)</t>
  </si>
  <si>
    <t>491.02 (Post 2023)</t>
  </si>
  <si>
    <t>Software Intangibles - 10YR</t>
  </si>
  <si>
    <t>Sub-total</t>
  </si>
  <si>
    <t>RNG &amp; Sales Type Lease Assets (6)</t>
  </si>
  <si>
    <t>2024 DEPRECIATION BASED ON SCENARIOS</t>
  </si>
  <si>
    <t>(1)</t>
  </si>
  <si>
    <t>(2)</t>
  </si>
  <si>
    <t>(3)</t>
  </si>
  <si>
    <t>(4)</t>
  </si>
  <si>
    <t>(5)</t>
  </si>
  <si>
    <t>(6)</t>
  </si>
  <si>
    <t>Notes:</t>
  </si>
  <si>
    <t>Consistent with Capital Update at Exhibit 2, Tab 5, Schedule 4, Attachment 1.</t>
  </si>
  <si>
    <t>Reflects Capital Update including settlement impacts.</t>
  </si>
  <si>
    <t>Reflects the additional impact of reducing the capital envelope by $250 million and indirect overheads by $50 million.</t>
  </si>
  <si>
    <t>Updated to exclude CNG Sales Type Lease assets (h).</t>
  </si>
  <si>
    <t>Reflects the removal of the NBV of $119 million related to integration assets.</t>
  </si>
  <si>
    <t>Reflects Settlement impacts using Phase 1 Decision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</si>
</sst>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DB9C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3" fillId="2" borderId="2" xfId="1" applyNumberFormat="1" applyFont="1" applyFill="1" applyBorder="1" applyAlignment="1">
      <alignment horizontal="left"/>
    </xf>
    <xf numFmtId="0" fontId="4" fillId="2" borderId="2" xfId="1" applyNumberFormat="1" applyFont="1" applyFill="1" applyBorder="1" applyAlignment="1">
      <alignment horizontal="left" wrapText="1"/>
    </xf>
    <xf numFmtId="0" fontId="4" fillId="2" borderId="1" xfId="1" applyNumberFormat="1" applyFont="1" applyFill="1" applyBorder="1" applyAlignment="1">
      <alignment horizontal="left" wrapText="1"/>
    </xf>
    <xf numFmtId="0" fontId="1" fillId="0" borderId="0" xfId="0" applyFont="1"/>
    <xf numFmtId="0" fontId="8" fillId="0" borderId="0" xfId="0" applyFont="1"/>
    <xf numFmtId="0" fontId="2" fillId="0" borderId="10" xfId="0" applyFont="1" applyBorder="1" applyAlignment="1">
      <alignment horizontal="center" wrapText="1"/>
    </xf>
    <xf numFmtId="0" fontId="7" fillId="2" borderId="12" xfId="1" applyNumberFormat="1" applyFont="1" applyFill="1" applyBorder="1" applyAlignment="1">
      <alignment horizontal="left" wrapText="1"/>
    </xf>
    <xf numFmtId="0" fontId="7" fillId="2" borderId="13" xfId="1" applyNumberFormat="1" applyFont="1" applyFill="1" applyBorder="1" applyAlignment="1">
      <alignment horizontal="left" wrapText="1"/>
    </xf>
    <xf numFmtId="165" fontId="5" fillId="0" borderId="5" xfId="1" applyNumberFormat="1" applyFont="1" applyBorder="1" applyAlignment="1">
      <alignment horizontal="right"/>
    </xf>
    <xf numFmtId="165" fontId="1" fillId="0" borderId="0" xfId="1" applyNumberFormat="1" applyFont="1"/>
    <xf numFmtId="165" fontId="5" fillId="0" borderId="3" xfId="1" applyNumberFormat="1" applyFont="1" applyBorder="1" applyAlignment="1">
      <alignment horizontal="right"/>
    </xf>
    <xf numFmtId="37" fontId="5" fillId="0" borderId="5" xfId="1" applyNumberFormat="1" applyFont="1" applyBorder="1" applyAlignment="1">
      <alignment horizontal="right"/>
    </xf>
    <xf numFmtId="37" fontId="5" fillId="0" borderId="3" xfId="1" applyNumberFormat="1" applyFont="1" applyBorder="1" applyAlignment="1">
      <alignment horizontal="right"/>
    </xf>
    <xf numFmtId="37" fontId="1" fillId="0" borderId="0" xfId="1" applyNumberFormat="1" applyFont="1"/>
    <xf numFmtId="37" fontId="6" fillId="0" borderId="0" xfId="1" applyNumberFormat="1" applyFont="1" applyAlignment="1">
      <alignment horizontal="center"/>
    </xf>
    <xf numFmtId="37" fontId="1" fillId="0" borderId="0" xfId="1" applyNumberFormat="1" applyFont="1" applyAlignment="1">
      <alignment vertical="top"/>
    </xf>
    <xf numFmtId="2" fontId="5" fillId="0" borderId="9" xfId="0" applyNumberFormat="1" applyFont="1" applyBorder="1" applyAlignment="1">
      <alignment horizontal="left"/>
    </xf>
    <xf numFmtId="0" fontId="5" fillId="0" borderId="14" xfId="0" applyFont="1" applyBorder="1" applyAlignment="1">
      <alignment horizontal="right"/>
    </xf>
    <xf numFmtId="0" fontId="1" fillId="0" borderId="0" xfId="0" quotePrefix="1" applyFont="1" applyAlignment="1">
      <alignment vertical="top"/>
    </xf>
    <xf numFmtId="3" fontId="6" fillId="0" borderId="7" xfId="0" applyNumberFormat="1" applyFont="1" applyBorder="1" applyAlignment="1">
      <alignment horizontal="right" vertical="center" wrapText="1"/>
    </xf>
    <xf numFmtId="37" fontId="6" fillId="0" borderId="15" xfId="1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/>
    </xf>
    <xf numFmtId="165" fontId="5" fillId="0" borderId="17" xfId="1" applyNumberFormat="1" applyFont="1" applyBorder="1" applyAlignment="1">
      <alignment horizontal="right" vertical="center"/>
    </xf>
    <xf numFmtId="165" fontId="6" fillId="0" borderId="17" xfId="1" applyNumberFormat="1" applyFont="1" applyBorder="1" applyAlignment="1">
      <alignment horizontal="right" vertical="center"/>
    </xf>
    <xf numFmtId="37" fontId="6" fillId="0" borderId="16" xfId="1" applyNumberFormat="1" applyFont="1" applyBorder="1" applyAlignment="1">
      <alignment horizontal="right" vertical="center"/>
    </xf>
    <xf numFmtId="165" fontId="1" fillId="0" borderId="8" xfId="1" applyNumberFormat="1" applyFont="1" applyBorder="1" applyAlignment="1">
      <alignment vertical="center"/>
    </xf>
    <xf numFmtId="37" fontId="6" fillId="0" borderId="18" xfId="1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left"/>
    </xf>
    <xf numFmtId="37" fontId="5" fillId="0" borderId="9" xfId="1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left"/>
    </xf>
    <xf numFmtId="0" fontId="5" fillId="0" borderId="13" xfId="0" applyFont="1" applyBorder="1" applyAlignment="1">
      <alignment horizontal="right"/>
    </xf>
    <xf numFmtId="37" fontId="5" fillId="0" borderId="6" xfId="1" applyNumberFormat="1" applyFont="1" applyBorder="1" applyAlignment="1">
      <alignment horizontal="right"/>
    </xf>
    <xf numFmtId="0" fontId="7" fillId="2" borderId="6" xfId="1" applyNumberFormat="1" applyFont="1" applyFill="1" applyBorder="1" applyAlignment="1">
      <alignment horizontal="center" wrapText="1"/>
    </xf>
    <xf numFmtId="0" fontId="7" fillId="2" borderId="3" xfId="1" applyNumberFormat="1" applyFont="1" applyFill="1" applyBorder="1" applyAlignment="1">
      <alignment horizontal="center" wrapText="1"/>
    </xf>
    <xf numFmtId="0" fontId="5" fillId="0" borderId="0" xfId="0" quotePrefix="1" applyFont="1" applyAlignment="1">
      <alignment vertical="top"/>
    </xf>
    <xf numFmtId="0" fontId="5" fillId="0" borderId="0" xfId="0" applyFont="1"/>
    <xf numFmtId="0" fontId="7" fillId="2" borderId="9" xfId="1" applyNumberFormat="1" applyFont="1" applyFill="1" applyBorder="1" applyAlignment="1">
      <alignment horizontal="left" wrapText="1"/>
    </xf>
    <xf numFmtId="0" fontId="7" fillId="2" borderId="14" xfId="1" applyNumberFormat="1" applyFont="1" applyFill="1" applyBorder="1" applyAlignment="1">
      <alignment horizontal="left" wrapText="1"/>
    </xf>
    <xf numFmtId="0" fontId="7" fillId="2" borderId="5" xfId="1" applyNumberFormat="1" applyFont="1" applyFill="1" applyBorder="1" applyAlignment="1">
      <alignment horizontal="center" wrapText="1"/>
    </xf>
    <xf numFmtId="165" fontId="5" fillId="0" borderId="9" xfId="1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5" fillId="0" borderId="0" xfId="0" quotePrefix="1" applyFont="1" applyAlignment="1">
      <alignment horizontal="left" vertical="top" wrapText="1"/>
    </xf>
    <xf numFmtId="0" fontId="10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quotePrefix="1" applyFont="1" applyAlignment="1">
      <alignment horizontal="left"/>
    </xf>
    <xf numFmtId="0" fontId="11" fillId="0" borderId="0" xfId="0" quotePrefix="1" applyFont="1" applyAlignment="1">
      <alignment vertical="top"/>
    </xf>
    <xf numFmtId="0" fontId="11" fillId="0" borderId="0" xfId="0" applyFont="1"/>
    <xf numFmtId="0" fontId="10" fillId="0" borderId="0" xfId="0" applyFont="1"/>
    <xf numFmtId="0" fontId="11" fillId="0" borderId="0" xfId="0" quotePrefix="1" applyFont="1" applyAlignment="1">
      <alignment horizontal="left" vertical="top" wrapText="1"/>
    </xf>
    <xf numFmtId="0" fontId="11" fillId="0" borderId="0" xfId="0" quotePrefix="1" applyFont="1" applyAlignment="1">
      <alignment horizontal="left" vertical="top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2" borderId="10" xfId="1" applyNumberFormat="1" applyFont="1" applyFill="1" applyBorder="1" applyAlignment="1">
      <alignment horizontal="left" wrapText="1"/>
    </xf>
    <xf numFmtId="0" fontId="7" fillId="2" borderId="11" xfId="1" applyNumberFormat="1" applyFont="1" applyFill="1" applyBorder="1" applyAlignment="1">
      <alignment horizontal="left" wrapText="1"/>
    </xf>
    <xf numFmtId="0" fontId="7" fillId="2" borderId="6" xfId="1" applyNumberFormat="1" applyFont="1" applyFill="1" applyBorder="1" applyAlignment="1">
      <alignment horizontal="center" wrapText="1"/>
    </xf>
    <xf numFmtId="0" fontId="7" fillId="2" borderId="3" xfId="1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46"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172F-7EC7-49B5-9EF4-307C67490D3D}">
  <dimension ref="A3:P77"/>
  <sheetViews>
    <sheetView tabSelected="1" view="pageLayout" topLeftCell="A47" zoomScale="110" zoomScaleNormal="85" zoomScaleSheetLayoutView="100" zoomScalePageLayoutView="110" workbookViewId="0">
      <selection activeCell="G72" sqref="G72"/>
    </sheetView>
  </sheetViews>
  <sheetFormatPr defaultColWidth="8.85546875" defaultRowHeight="15" x14ac:dyDescent="0.25"/>
  <cols>
    <col min="1" max="1" width="6.28515625" style="6" bestFit="1" customWidth="1"/>
    <col min="2" max="2" width="40.140625" style="6" customWidth="1"/>
    <col min="3" max="3" width="1.42578125" style="6" customWidth="1"/>
    <col min="4" max="5" width="21.140625" style="6" customWidth="1"/>
    <col min="6" max="10" width="23.28515625" style="6" customWidth="1"/>
    <col min="11" max="11" width="1.28515625" style="6" customWidth="1"/>
    <col min="12" max="12" width="21.140625" style="6" customWidth="1"/>
    <col min="13" max="13" width="23.28515625" style="6" customWidth="1"/>
    <col min="14" max="14" width="1.28515625" style="6" customWidth="1"/>
    <col min="15" max="15" width="21.140625" style="6" customWidth="1"/>
    <col min="16" max="16" width="23.28515625" style="6" customWidth="1"/>
    <col min="17" max="17" width="8.85546875" style="6"/>
    <col min="18" max="19" width="12.42578125" style="6" bestFit="1" customWidth="1"/>
    <col min="20" max="20" width="8.85546875" style="6"/>
    <col min="21" max="22" width="12.42578125" style="6" bestFit="1" customWidth="1"/>
    <col min="23" max="16384" width="8.85546875" style="6"/>
  </cols>
  <sheetData>
    <row r="3" spans="2:16" ht="21" x14ac:dyDescent="0.35">
      <c r="B3" s="3" t="s">
        <v>0</v>
      </c>
      <c r="C3" s="4"/>
      <c r="D3" s="4"/>
      <c r="E3" s="5"/>
      <c r="F3" s="5"/>
      <c r="G3" s="5"/>
      <c r="H3" s="5"/>
      <c r="I3" s="5"/>
      <c r="J3" s="5"/>
      <c r="L3" s="5"/>
      <c r="M3" s="5"/>
      <c r="O3" s="5"/>
      <c r="P3" s="5"/>
    </row>
    <row r="4" spans="2:16" ht="26.25" customHeight="1" x14ac:dyDescent="0.3">
      <c r="B4" s="1"/>
      <c r="C4" s="1"/>
      <c r="D4" s="1"/>
      <c r="E4" s="2"/>
      <c r="I4" s="43"/>
      <c r="J4" s="8"/>
      <c r="L4" s="54"/>
      <c r="M4" s="55"/>
      <c r="O4" s="54"/>
      <c r="P4" s="55"/>
    </row>
    <row r="5" spans="2:16" s="7" customFormat="1" ht="65.25" customHeight="1" x14ac:dyDescent="0.25">
      <c r="B5" s="56" t="s">
        <v>1</v>
      </c>
      <c r="C5" s="9"/>
      <c r="D5" s="58" t="s">
        <v>2</v>
      </c>
      <c r="E5" s="35" t="s">
        <v>3</v>
      </c>
      <c r="F5" s="35" t="s">
        <v>4</v>
      </c>
      <c r="G5" s="35" t="s">
        <v>5</v>
      </c>
      <c r="H5" s="58" t="s">
        <v>6</v>
      </c>
      <c r="I5" s="35" t="s">
        <v>7</v>
      </c>
      <c r="J5" s="35" t="s">
        <v>8</v>
      </c>
      <c r="L5" s="35" t="s">
        <v>9</v>
      </c>
      <c r="M5" s="35" t="s">
        <v>10</v>
      </c>
      <c r="O5" s="35" t="s">
        <v>11</v>
      </c>
      <c r="P5" s="35" t="s">
        <v>12</v>
      </c>
    </row>
    <row r="6" spans="2:16" s="7" customFormat="1" ht="15.75" x14ac:dyDescent="0.25">
      <c r="B6" s="57"/>
      <c r="C6" s="10"/>
      <c r="D6" s="59"/>
      <c r="E6" s="36" t="s">
        <v>13</v>
      </c>
      <c r="F6" s="36" t="s">
        <v>13</v>
      </c>
      <c r="G6" s="36" t="s">
        <v>14</v>
      </c>
      <c r="H6" s="59"/>
      <c r="I6" s="36" t="s">
        <v>15</v>
      </c>
      <c r="J6" s="36" t="s">
        <v>14</v>
      </c>
      <c r="L6" s="36" t="s">
        <v>15</v>
      </c>
      <c r="M6" s="36" t="s">
        <v>14</v>
      </c>
      <c r="O6" s="36" t="s">
        <v>15</v>
      </c>
      <c r="P6" s="36" t="s">
        <v>14</v>
      </c>
    </row>
    <row r="7" spans="2:16" s="7" customFormat="1" ht="15.75" x14ac:dyDescent="0.25">
      <c r="B7" s="39"/>
      <c r="C7" s="40"/>
      <c r="D7" s="41"/>
      <c r="E7" s="41" t="s">
        <v>16</v>
      </c>
      <c r="F7" s="41" t="s">
        <v>17</v>
      </c>
      <c r="G7" s="41" t="s">
        <v>18</v>
      </c>
      <c r="H7" s="41"/>
      <c r="I7" s="41" t="s">
        <v>19</v>
      </c>
      <c r="J7" s="41" t="s">
        <v>20</v>
      </c>
      <c r="L7" s="41" t="s">
        <v>21</v>
      </c>
      <c r="M7" s="41" t="s">
        <v>22</v>
      </c>
      <c r="O7" s="41" t="s">
        <v>23</v>
      </c>
      <c r="P7" s="41" t="s">
        <v>24</v>
      </c>
    </row>
    <row r="8" spans="2:16" x14ac:dyDescent="0.25">
      <c r="B8" s="19">
        <v>442</v>
      </c>
      <c r="C8" s="20"/>
      <c r="D8" s="11" t="s">
        <v>25</v>
      </c>
      <c r="E8" s="11">
        <v>121036.733170315</v>
      </c>
      <c r="F8" s="11">
        <v>119559</v>
      </c>
      <c r="G8" s="14">
        <f>F8-E8</f>
        <v>-1477.7331703149976</v>
      </c>
      <c r="H8" s="14" t="s">
        <v>25</v>
      </c>
      <c r="I8" s="11">
        <v>117402.95849191905</v>
      </c>
      <c r="J8" s="14">
        <f>I8-F8</f>
        <v>-2156.0415080809471</v>
      </c>
      <c r="K8" s="12"/>
      <c r="L8" s="14">
        <v>117402.95849191905</v>
      </c>
      <c r="M8" s="14">
        <f>L8-I8</f>
        <v>0</v>
      </c>
      <c r="N8" s="12"/>
      <c r="O8" s="14">
        <v>156640.42357703333</v>
      </c>
      <c r="P8" s="14">
        <f>O8-L8</f>
        <v>39237.46508511428</v>
      </c>
    </row>
    <row r="9" spans="2:16" x14ac:dyDescent="0.25">
      <c r="B9" s="19">
        <v>443.01</v>
      </c>
      <c r="C9" s="20"/>
      <c r="D9" s="11" t="s">
        <v>26</v>
      </c>
      <c r="E9" s="11">
        <v>70295.17076998431</v>
      </c>
      <c r="F9" s="11">
        <v>69431</v>
      </c>
      <c r="G9" s="14">
        <f t="shared" ref="G9:G64" si="0">F9-E9</f>
        <v>-864.17076998431003</v>
      </c>
      <c r="H9" s="14" t="s">
        <v>26</v>
      </c>
      <c r="I9" s="11">
        <v>64565.704251350602</v>
      </c>
      <c r="J9" s="14">
        <f t="shared" ref="J9:J64" si="1">I9-F9</f>
        <v>-4865.2957486493979</v>
      </c>
      <c r="K9" s="12"/>
      <c r="L9" s="14">
        <v>64565.704251350602</v>
      </c>
      <c r="M9" s="14">
        <f t="shared" ref="M9:M66" si="2">L9-I9</f>
        <v>0</v>
      </c>
      <c r="N9" s="12"/>
      <c r="O9" s="14">
        <v>64565.704251350602</v>
      </c>
      <c r="P9" s="14">
        <f t="shared" ref="P9:P66" si="3">O9-L9</f>
        <v>0</v>
      </c>
    </row>
    <row r="10" spans="2:16" x14ac:dyDescent="0.25">
      <c r="B10" s="19">
        <v>443.02</v>
      </c>
      <c r="C10" s="20"/>
      <c r="D10" s="11" t="s">
        <v>27</v>
      </c>
      <c r="E10" s="11">
        <v>245157.23323377702</v>
      </c>
      <c r="F10" s="11">
        <v>242145</v>
      </c>
      <c r="G10" s="14">
        <f t="shared" si="0"/>
        <v>-3012.2332337770204</v>
      </c>
      <c r="H10" s="14" t="s">
        <v>27</v>
      </c>
      <c r="I10" s="11">
        <v>226053.52022726976</v>
      </c>
      <c r="J10" s="14">
        <f t="shared" si="1"/>
        <v>-16091.479772730236</v>
      </c>
      <c r="K10" s="12"/>
      <c r="L10" s="14">
        <v>226053.52022726976</v>
      </c>
      <c r="M10" s="14">
        <f t="shared" si="2"/>
        <v>0</v>
      </c>
      <c r="N10" s="12"/>
      <c r="O10" s="14">
        <v>226053.52022726976</v>
      </c>
      <c r="P10" s="14">
        <f t="shared" si="3"/>
        <v>0</v>
      </c>
    </row>
    <row r="11" spans="2:16" x14ac:dyDescent="0.25">
      <c r="B11" s="19">
        <v>451</v>
      </c>
      <c r="C11" s="20"/>
      <c r="D11" s="11" t="s">
        <v>27</v>
      </c>
      <c r="E11" s="11">
        <v>1103267.8076020824</v>
      </c>
      <c r="F11" s="11">
        <v>1103267.81</v>
      </c>
      <c r="G11" s="14">
        <f t="shared" si="0"/>
        <v>2.3979176767170429E-3</v>
      </c>
      <c r="H11" s="14" t="s">
        <v>27</v>
      </c>
      <c r="I11" s="11">
        <v>1070580.028657577</v>
      </c>
      <c r="J11" s="14">
        <f t="shared" si="1"/>
        <v>-32687.781342423055</v>
      </c>
      <c r="K11" s="12"/>
      <c r="L11" s="14">
        <v>1070580.028657577</v>
      </c>
      <c r="M11" s="14">
        <f t="shared" si="2"/>
        <v>0</v>
      </c>
      <c r="N11" s="12"/>
      <c r="O11" s="14">
        <v>1070580.028657577</v>
      </c>
      <c r="P11" s="14">
        <f t="shared" si="3"/>
        <v>0</v>
      </c>
    </row>
    <row r="12" spans="2:16" x14ac:dyDescent="0.25">
      <c r="B12" s="19">
        <v>452</v>
      </c>
      <c r="C12" s="20"/>
      <c r="D12" s="11" t="s">
        <v>28</v>
      </c>
      <c r="E12" s="11">
        <v>3164111.2043933971</v>
      </c>
      <c r="F12" s="11">
        <v>3169627.91</v>
      </c>
      <c r="G12" s="14">
        <f t="shared" si="0"/>
        <v>5516.7056066030636</v>
      </c>
      <c r="H12" s="14" t="s">
        <v>28</v>
      </c>
      <c r="I12" s="11">
        <v>2983542.2752395542</v>
      </c>
      <c r="J12" s="14">
        <f t="shared" si="1"/>
        <v>-186085.63476044592</v>
      </c>
      <c r="K12" s="12"/>
      <c r="L12" s="14">
        <v>2983542.2752395542</v>
      </c>
      <c r="M12" s="14">
        <f t="shared" si="2"/>
        <v>0</v>
      </c>
      <c r="N12" s="12"/>
      <c r="O12" s="14">
        <v>2981657.1511314381</v>
      </c>
      <c r="P12" s="14">
        <f t="shared" si="3"/>
        <v>-1885.1241081161425</v>
      </c>
    </row>
    <row r="13" spans="2:16" x14ac:dyDescent="0.25">
      <c r="B13" s="19">
        <v>453</v>
      </c>
      <c r="C13" s="20"/>
      <c r="D13" s="11" t="s">
        <v>29</v>
      </c>
      <c r="E13" s="11">
        <v>5806931.3560889214</v>
      </c>
      <c r="F13" s="11">
        <v>5810457.3899999997</v>
      </c>
      <c r="G13" s="14">
        <f t="shared" si="0"/>
        <v>3526.033911078237</v>
      </c>
      <c r="H13" s="14" t="s">
        <v>29</v>
      </c>
      <c r="I13" s="11">
        <v>6076852.0946217487</v>
      </c>
      <c r="J13" s="14">
        <f t="shared" si="1"/>
        <v>266394.704621749</v>
      </c>
      <c r="K13" s="12"/>
      <c r="L13" s="14">
        <v>6076852.0946217487</v>
      </c>
      <c r="M13" s="14">
        <f t="shared" si="2"/>
        <v>0</v>
      </c>
      <c r="N13" s="12"/>
      <c r="O13" s="14">
        <v>5937845.9526462723</v>
      </c>
      <c r="P13" s="14">
        <f t="shared" si="3"/>
        <v>-139006.14197547641</v>
      </c>
    </row>
    <row r="14" spans="2:16" x14ac:dyDescent="0.25">
      <c r="B14" s="19">
        <v>454</v>
      </c>
      <c r="C14" s="20"/>
      <c r="D14" s="11" t="s">
        <v>30</v>
      </c>
      <c r="E14" s="11">
        <v>215264.76173365774</v>
      </c>
      <c r="F14" s="11">
        <v>215170.98</v>
      </c>
      <c r="G14" s="14">
        <f t="shared" si="0"/>
        <v>-93.781733657728182</v>
      </c>
      <c r="H14" s="14" t="s">
        <v>30</v>
      </c>
      <c r="I14" s="11">
        <v>164844.77426669051</v>
      </c>
      <c r="J14" s="14">
        <f t="shared" si="1"/>
        <v>-50326.2057333095</v>
      </c>
      <c r="K14" s="12"/>
      <c r="L14" s="14">
        <v>164844.77426669051</v>
      </c>
      <c r="M14" s="14">
        <f t="shared" si="2"/>
        <v>0</v>
      </c>
      <c r="N14" s="12"/>
      <c r="O14" s="14">
        <v>161892.44585110396</v>
      </c>
      <c r="P14" s="14">
        <f t="shared" si="3"/>
        <v>-2952.3284155865549</v>
      </c>
    </row>
    <row r="15" spans="2:16" x14ac:dyDescent="0.25">
      <c r="B15" s="19">
        <v>455</v>
      </c>
      <c r="C15" s="20"/>
      <c r="D15" s="11" t="s">
        <v>31</v>
      </c>
      <c r="E15" s="11">
        <v>9857985.8964036256</v>
      </c>
      <c r="F15" s="11">
        <v>5742847.9699999997</v>
      </c>
      <c r="G15" s="14">
        <f t="shared" si="0"/>
        <v>-4115137.9264036259</v>
      </c>
      <c r="H15" s="14" t="s">
        <v>31</v>
      </c>
      <c r="I15" s="11">
        <v>5518776.6624594359</v>
      </c>
      <c r="J15" s="14">
        <f t="shared" si="1"/>
        <v>-224071.30754056387</v>
      </c>
      <c r="K15" s="12"/>
      <c r="L15" s="14">
        <v>5518776.6624594359</v>
      </c>
      <c r="M15" s="14">
        <f t="shared" si="2"/>
        <v>0</v>
      </c>
      <c r="N15" s="12"/>
      <c r="O15" s="14">
        <v>5447431.9479112439</v>
      </c>
      <c r="P15" s="14">
        <f t="shared" si="3"/>
        <v>-71344.714548191987</v>
      </c>
    </row>
    <row r="16" spans="2:16" x14ac:dyDescent="0.25">
      <c r="B16" s="19">
        <v>456</v>
      </c>
      <c r="C16" s="20"/>
      <c r="D16" s="11" t="s">
        <v>32</v>
      </c>
      <c r="E16" s="11">
        <v>21390220.544990078</v>
      </c>
      <c r="F16" s="11">
        <v>21390742.390000001</v>
      </c>
      <c r="G16" s="14">
        <f t="shared" si="0"/>
        <v>521.84500992298126</v>
      </c>
      <c r="H16" s="14" t="s">
        <v>33</v>
      </c>
      <c r="I16" s="11">
        <v>17849148.734718002</v>
      </c>
      <c r="J16" s="14">
        <f t="shared" si="1"/>
        <v>-3541593.6552819982</v>
      </c>
      <c r="K16" s="12"/>
      <c r="L16" s="14">
        <v>17849148.734718002</v>
      </c>
      <c r="M16" s="14">
        <f t="shared" si="2"/>
        <v>0</v>
      </c>
      <c r="N16" s="12"/>
      <c r="O16" s="14">
        <v>17827109.624489509</v>
      </c>
      <c r="P16" s="14">
        <f t="shared" si="3"/>
        <v>-22039.11022849381</v>
      </c>
    </row>
    <row r="17" spans="2:16" x14ac:dyDescent="0.25">
      <c r="B17" s="19">
        <v>457</v>
      </c>
      <c r="C17" s="20"/>
      <c r="D17" s="11" t="s">
        <v>34</v>
      </c>
      <c r="E17" s="11">
        <v>5389636.3040387277</v>
      </c>
      <c r="F17" s="11">
        <v>2187963.94</v>
      </c>
      <c r="G17" s="14">
        <f t="shared" si="0"/>
        <v>-3201672.3640387277</v>
      </c>
      <c r="H17" s="14" t="s">
        <v>35</v>
      </c>
      <c r="I17" s="11">
        <v>1701687.4876996719</v>
      </c>
      <c r="J17" s="14">
        <f t="shared" si="1"/>
        <v>-486276.45230032806</v>
      </c>
      <c r="K17" s="12"/>
      <c r="L17" s="14">
        <v>1701687.4876996719</v>
      </c>
      <c r="M17" s="14">
        <f t="shared" si="2"/>
        <v>0</v>
      </c>
      <c r="N17" s="12"/>
      <c r="O17" s="14">
        <v>1693672.2583509302</v>
      </c>
      <c r="P17" s="14">
        <f t="shared" si="3"/>
        <v>-8015.2293487417046</v>
      </c>
    </row>
    <row r="18" spans="2:16" x14ac:dyDescent="0.25">
      <c r="B18" s="19">
        <v>461</v>
      </c>
      <c r="C18" s="20"/>
      <c r="D18" s="11" t="s">
        <v>36</v>
      </c>
      <c r="E18" s="11">
        <v>1558436.0430935957</v>
      </c>
      <c r="F18" s="11">
        <v>1555872.13</v>
      </c>
      <c r="G18" s="14">
        <f t="shared" si="0"/>
        <v>-2563.9130935957655</v>
      </c>
      <c r="H18" s="14" t="s">
        <v>36</v>
      </c>
      <c r="I18" s="11">
        <v>1454691.805742979</v>
      </c>
      <c r="J18" s="14">
        <f t="shared" si="1"/>
        <v>-101180.32425702084</v>
      </c>
      <c r="K18" s="12"/>
      <c r="L18" s="14">
        <v>1454691.805742979</v>
      </c>
      <c r="M18" s="14">
        <f t="shared" si="2"/>
        <v>0</v>
      </c>
      <c r="N18" s="12"/>
      <c r="O18" s="14">
        <v>1449051.1123525789</v>
      </c>
      <c r="P18" s="14">
        <f t="shared" si="3"/>
        <v>-5640.6933904001489</v>
      </c>
    </row>
    <row r="19" spans="2:16" x14ac:dyDescent="0.25">
      <c r="B19" s="19">
        <v>462</v>
      </c>
      <c r="C19" s="20"/>
      <c r="D19" s="11" t="s">
        <v>37</v>
      </c>
      <c r="E19" s="11">
        <v>3442221.5356712975</v>
      </c>
      <c r="F19" s="11">
        <v>3434594</v>
      </c>
      <c r="G19" s="14">
        <f t="shared" si="0"/>
        <v>-7627.5356712974608</v>
      </c>
      <c r="H19" s="14" t="s">
        <v>37</v>
      </c>
      <c r="I19" s="11">
        <v>3573779.6326192515</v>
      </c>
      <c r="J19" s="14">
        <f t="shared" si="1"/>
        <v>139185.6326192515</v>
      </c>
      <c r="K19" s="12"/>
      <c r="L19" s="14">
        <v>3573779.6326192515</v>
      </c>
      <c r="M19" s="14">
        <f t="shared" si="2"/>
        <v>0</v>
      </c>
      <c r="N19" s="12"/>
      <c r="O19" s="14">
        <v>3573715.3132503862</v>
      </c>
      <c r="P19" s="14">
        <f t="shared" si="3"/>
        <v>-64.319368865340948</v>
      </c>
    </row>
    <row r="20" spans="2:16" x14ac:dyDescent="0.25">
      <c r="B20" s="19">
        <v>463</v>
      </c>
      <c r="C20" s="20"/>
      <c r="D20" s="11" t="s">
        <v>38</v>
      </c>
      <c r="E20" s="11">
        <v>160119.13159044695</v>
      </c>
      <c r="F20" s="11">
        <v>159791</v>
      </c>
      <c r="G20" s="14">
        <f t="shared" si="0"/>
        <v>-328.13159044695203</v>
      </c>
      <c r="H20" s="14" t="s">
        <v>38</v>
      </c>
      <c r="I20" s="11">
        <v>168402.50627376468</v>
      </c>
      <c r="J20" s="14">
        <f t="shared" si="1"/>
        <v>8611.5062737646804</v>
      </c>
      <c r="K20" s="12"/>
      <c r="L20" s="14">
        <v>168402.50627376468</v>
      </c>
      <c r="M20" s="14">
        <f t="shared" si="2"/>
        <v>0</v>
      </c>
      <c r="N20" s="12"/>
      <c r="O20" s="14">
        <v>168400.92523341285</v>
      </c>
      <c r="P20" s="14">
        <f t="shared" si="3"/>
        <v>-1.5810403518262319</v>
      </c>
    </row>
    <row r="21" spans="2:16" x14ac:dyDescent="0.25">
      <c r="B21" s="19">
        <v>464</v>
      </c>
      <c r="C21" s="20"/>
      <c r="D21" s="11" t="s">
        <v>39</v>
      </c>
      <c r="E21" s="11">
        <v>180906.76326110575</v>
      </c>
      <c r="F21" s="11">
        <v>180590</v>
      </c>
      <c r="G21" s="14">
        <f t="shared" si="0"/>
        <v>-316.76326110574882</v>
      </c>
      <c r="H21" s="14" t="s">
        <v>37</v>
      </c>
      <c r="I21" s="11">
        <v>75791.289582225232</v>
      </c>
      <c r="J21" s="14">
        <f t="shared" si="1"/>
        <v>-104798.71041777477</v>
      </c>
      <c r="K21" s="12"/>
      <c r="L21" s="14">
        <v>75791.289582225232</v>
      </c>
      <c r="M21" s="14">
        <f t="shared" si="2"/>
        <v>0</v>
      </c>
      <c r="N21" s="12"/>
      <c r="O21" s="14">
        <v>75791.289582225232</v>
      </c>
      <c r="P21" s="14">
        <f t="shared" si="3"/>
        <v>0</v>
      </c>
    </row>
    <row r="22" spans="2:16" x14ac:dyDescent="0.25">
      <c r="B22" s="19">
        <v>465</v>
      </c>
      <c r="C22" s="20"/>
      <c r="D22" s="11" t="s">
        <v>36</v>
      </c>
      <c r="E22" s="11">
        <v>52439913.304460309</v>
      </c>
      <c r="F22" s="11">
        <v>52256192.280000001</v>
      </c>
      <c r="G22" s="14">
        <f t="shared" si="0"/>
        <v>-183721.02446030825</v>
      </c>
      <c r="H22" s="14" t="s">
        <v>40</v>
      </c>
      <c r="I22" s="11">
        <v>41521607.238158323</v>
      </c>
      <c r="J22" s="14">
        <f t="shared" si="1"/>
        <v>-10734585.041841678</v>
      </c>
      <c r="K22" s="12"/>
      <c r="L22" s="14">
        <v>41521607.238158323</v>
      </c>
      <c r="M22" s="14">
        <f t="shared" si="2"/>
        <v>0</v>
      </c>
      <c r="N22" s="12"/>
      <c r="O22" s="14">
        <v>41418895.294697054</v>
      </c>
      <c r="P22" s="14">
        <f t="shared" si="3"/>
        <v>-102711.94346126914</v>
      </c>
    </row>
    <row r="23" spans="2:16" x14ac:dyDescent="0.25">
      <c r="B23" s="19">
        <v>466</v>
      </c>
      <c r="C23" s="20"/>
      <c r="D23" s="11" t="s">
        <v>41</v>
      </c>
      <c r="E23" s="11">
        <v>38709126.572294377</v>
      </c>
      <c r="F23" s="11">
        <v>38618498</v>
      </c>
      <c r="G23" s="14">
        <f t="shared" si="0"/>
        <v>-90628.572294376791</v>
      </c>
      <c r="H23" s="14" t="s">
        <v>41</v>
      </c>
      <c r="I23" s="11">
        <v>34267008.326213136</v>
      </c>
      <c r="J23" s="14">
        <f t="shared" si="1"/>
        <v>-4351489.6737868637</v>
      </c>
      <c r="K23" s="12"/>
      <c r="L23" s="14">
        <v>34267008.326213136</v>
      </c>
      <c r="M23" s="14">
        <f t="shared" si="2"/>
        <v>0</v>
      </c>
      <c r="N23" s="12"/>
      <c r="O23" s="14">
        <v>34266370.439922377</v>
      </c>
      <c r="P23" s="14">
        <f t="shared" si="3"/>
        <v>-637.88629075884819</v>
      </c>
    </row>
    <row r="24" spans="2:16" x14ac:dyDescent="0.25">
      <c r="B24" s="19">
        <v>467</v>
      </c>
      <c r="C24" s="20"/>
      <c r="D24" s="11" t="s">
        <v>32</v>
      </c>
      <c r="E24" s="11">
        <v>15204607.808950409</v>
      </c>
      <c r="F24" s="11">
        <v>15054403.779999999</v>
      </c>
      <c r="G24" s="14">
        <f t="shared" si="0"/>
        <v>-150204.02895040996</v>
      </c>
      <c r="H24" s="14" t="s">
        <v>32</v>
      </c>
      <c r="I24" s="11">
        <v>12984761.835499279</v>
      </c>
      <c r="J24" s="14">
        <f t="shared" si="1"/>
        <v>-2069641.9445007201</v>
      </c>
      <c r="K24" s="12"/>
      <c r="L24" s="14">
        <v>12984761.835499279</v>
      </c>
      <c r="M24" s="14">
        <f t="shared" si="2"/>
        <v>0</v>
      </c>
      <c r="N24" s="12"/>
      <c r="O24" s="14">
        <v>12858550.915243294</v>
      </c>
      <c r="P24" s="14">
        <f t="shared" si="3"/>
        <v>-126210.92025598511</v>
      </c>
    </row>
    <row r="25" spans="2:16" x14ac:dyDescent="0.25">
      <c r="B25" s="19">
        <v>471</v>
      </c>
      <c r="C25" s="20"/>
      <c r="D25" s="11" t="s">
        <v>36</v>
      </c>
      <c r="E25" s="11">
        <v>1221703.4248884788</v>
      </c>
      <c r="F25" s="11">
        <v>1220453.5</v>
      </c>
      <c r="G25" s="14">
        <f t="shared" si="0"/>
        <v>-1249.9248884788249</v>
      </c>
      <c r="H25" s="14" t="s">
        <v>36</v>
      </c>
      <c r="I25" s="11">
        <v>1133899.1254193704</v>
      </c>
      <c r="J25" s="14">
        <f t="shared" si="1"/>
        <v>-86554.374580629636</v>
      </c>
      <c r="K25" s="12"/>
      <c r="L25" s="14">
        <v>1133899.1254193704</v>
      </c>
      <c r="M25" s="14">
        <f t="shared" si="2"/>
        <v>0</v>
      </c>
      <c r="N25" s="12"/>
      <c r="O25" s="14">
        <v>1132084.7366997972</v>
      </c>
      <c r="P25" s="14">
        <f t="shared" si="3"/>
        <v>-1814.3887195731513</v>
      </c>
    </row>
    <row r="26" spans="2:16" x14ac:dyDescent="0.25">
      <c r="B26" s="19">
        <v>472</v>
      </c>
      <c r="C26" s="20"/>
      <c r="D26" s="11" t="s">
        <v>42</v>
      </c>
      <c r="E26" s="11">
        <v>5945106.233795695</v>
      </c>
      <c r="F26" s="11">
        <v>5938924.4500000002</v>
      </c>
      <c r="G26" s="14">
        <f t="shared" si="0"/>
        <v>-6181.7837956948206</v>
      </c>
      <c r="H26" s="14" t="s">
        <v>42</v>
      </c>
      <c r="I26" s="11">
        <v>5353818.9411516413</v>
      </c>
      <c r="J26" s="14">
        <f t="shared" si="1"/>
        <v>-585105.50884835888</v>
      </c>
      <c r="K26" s="12"/>
      <c r="L26" s="14">
        <v>5353818.9411516413</v>
      </c>
      <c r="M26" s="14">
        <f t="shared" si="2"/>
        <v>0</v>
      </c>
      <c r="N26" s="12"/>
      <c r="O26" s="14">
        <v>5353818.9411516413</v>
      </c>
      <c r="P26" s="14">
        <f t="shared" si="3"/>
        <v>0</v>
      </c>
    </row>
    <row r="27" spans="2:16" x14ac:dyDescent="0.25">
      <c r="B27" s="19">
        <v>472.31</v>
      </c>
      <c r="C27" s="20"/>
      <c r="D27" s="11" t="s">
        <v>42</v>
      </c>
      <c r="E27" s="11">
        <v>1516288.8048157347</v>
      </c>
      <c r="F27" s="11">
        <v>1513399</v>
      </c>
      <c r="G27" s="14">
        <f t="shared" si="0"/>
        <v>-2889.8048157347366</v>
      </c>
      <c r="H27" s="14" t="s">
        <v>42</v>
      </c>
      <c r="I27" s="11">
        <v>1347661.5018095793</v>
      </c>
      <c r="J27" s="14">
        <f t="shared" si="1"/>
        <v>-165737.49819042068</v>
      </c>
      <c r="K27" s="12"/>
      <c r="L27" s="14">
        <v>1347661.5018095793</v>
      </c>
      <c r="M27" s="14">
        <f t="shared" si="2"/>
        <v>0</v>
      </c>
      <c r="N27" s="12"/>
      <c r="O27" s="14">
        <v>1347661.5018095793</v>
      </c>
      <c r="P27" s="14">
        <f t="shared" si="3"/>
        <v>0</v>
      </c>
    </row>
    <row r="28" spans="2:16" x14ac:dyDescent="0.25">
      <c r="B28" s="19">
        <v>472.32</v>
      </c>
      <c r="C28" s="20"/>
      <c r="D28" s="11" t="s">
        <v>42</v>
      </c>
      <c r="E28" s="11">
        <v>1125017.6844728382</v>
      </c>
      <c r="F28" s="11">
        <v>1122873</v>
      </c>
      <c r="G28" s="14">
        <f t="shared" si="0"/>
        <v>-2144.6844728381839</v>
      </c>
      <c r="H28" s="14" t="s">
        <v>42</v>
      </c>
      <c r="I28" s="11">
        <v>1002250.0392801701</v>
      </c>
      <c r="J28" s="14">
        <f t="shared" si="1"/>
        <v>-120622.96071982989</v>
      </c>
      <c r="K28" s="12"/>
      <c r="L28" s="14">
        <v>1002250.0392801701</v>
      </c>
      <c r="M28" s="14">
        <f t="shared" si="2"/>
        <v>0</v>
      </c>
      <c r="N28" s="12"/>
      <c r="O28" s="14">
        <v>1002250.0392801701</v>
      </c>
      <c r="P28" s="14">
        <f t="shared" si="3"/>
        <v>0</v>
      </c>
    </row>
    <row r="29" spans="2:16" x14ac:dyDescent="0.25">
      <c r="B29" s="19">
        <v>472.33</v>
      </c>
      <c r="C29" s="20"/>
      <c r="D29" s="11" t="s">
        <v>42</v>
      </c>
      <c r="E29" s="11">
        <v>2684143.8548188936</v>
      </c>
      <c r="F29" s="11">
        <v>2679028</v>
      </c>
      <c r="G29" s="14">
        <f t="shared" si="0"/>
        <v>-5115.8548188935965</v>
      </c>
      <c r="H29" s="14" t="s">
        <v>42</v>
      </c>
      <c r="I29" s="11">
        <v>2665176.3462873604</v>
      </c>
      <c r="J29" s="14">
        <f t="shared" si="1"/>
        <v>-13851.653712639585</v>
      </c>
      <c r="K29" s="12"/>
      <c r="L29" s="14">
        <v>2665176.3462873604</v>
      </c>
      <c r="M29" s="14">
        <f t="shared" si="2"/>
        <v>0</v>
      </c>
      <c r="N29" s="12"/>
      <c r="O29" s="14">
        <v>2665176.3462873604</v>
      </c>
      <c r="P29" s="14">
        <f t="shared" si="3"/>
        <v>0</v>
      </c>
    </row>
    <row r="30" spans="2:16" x14ac:dyDescent="0.25">
      <c r="B30" s="19">
        <v>472.34</v>
      </c>
      <c r="C30" s="20"/>
      <c r="D30" s="11" t="s">
        <v>42</v>
      </c>
      <c r="E30" s="11">
        <v>798632.72912261228</v>
      </c>
      <c r="F30" s="11">
        <v>797111</v>
      </c>
      <c r="G30" s="14">
        <f t="shared" si="0"/>
        <v>-1521.7291226122761</v>
      </c>
      <c r="H30" s="14" t="s">
        <v>42</v>
      </c>
      <c r="I30" s="11">
        <v>711194.11321475171</v>
      </c>
      <c r="J30" s="14">
        <f t="shared" si="1"/>
        <v>-85916.886785248294</v>
      </c>
      <c r="K30" s="12"/>
      <c r="L30" s="14">
        <v>711194.11321475171</v>
      </c>
      <c r="M30" s="14">
        <f t="shared" si="2"/>
        <v>0</v>
      </c>
      <c r="N30" s="12"/>
      <c r="O30" s="14">
        <v>711194.11321475171</v>
      </c>
      <c r="P30" s="14">
        <f t="shared" si="3"/>
        <v>0</v>
      </c>
    </row>
    <row r="31" spans="2:16" ht="15.75" customHeight="1" x14ac:dyDescent="0.25">
      <c r="B31" s="19">
        <v>472.34999999999997</v>
      </c>
      <c r="C31" s="20"/>
      <c r="D31" s="11" t="s">
        <v>42</v>
      </c>
      <c r="E31" s="11">
        <v>2569080.4030473125</v>
      </c>
      <c r="F31" s="11">
        <v>2564184</v>
      </c>
      <c r="G31" s="14">
        <f t="shared" si="0"/>
        <v>-4896.4030473125167</v>
      </c>
      <c r="H31" s="14" t="s">
        <v>42</v>
      </c>
      <c r="I31" s="11">
        <v>2545307.5566955698</v>
      </c>
      <c r="J31" s="14">
        <f t="shared" si="1"/>
        <v>-18876.443304430228</v>
      </c>
      <c r="K31" s="12"/>
      <c r="L31" s="14">
        <v>2545307.5566955698</v>
      </c>
      <c r="M31" s="14">
        <f t="shared" si="2"/>
        <v>0</v>
      </c>
      <c r="N31" s="12"/>
      <c r="O31" s="14">
        <v>2545307.5566955698</v>
      </c>
      <c r="P31" s="14">
        <f t="shared" si="3"/>
        <v>0</v>
      </c>
    </row>
    <row r="32" spans="2:16" x14ac:dyDescent="0.25">
      <c r="B32" s="19">
        <v>473.01</v>
      </c>
      <c r="C32" s="20"/>
      <c r="D32" s="11" t="s">
        <v>42</v>
      </c>
      <c r="E32" s="11">
        <v>29969149.12937329</v>
      </c>
      <c r="F32" s="11">
        <v>29935691.600000001</v>
      </c>
      <c r="G32" s="14">
        <f t="shared" si="0"/>
        <v>-33457.529373288155</v>
      </c>
      <c r="H32" s="14" t="s">
        <v>43</v>
      </c>
      <c r="I32" s="11">
        <v>25142108.056876078</v>
      </c>
      <c r="J32" s="14">
        <f t="shared" si="1"/>
        <v>-4793583.5431239232</v>
      </c>
      <c r="K32" s="12"/>
      <c r="L32" s="14">
        <v>25142108.056876078</v>
      </c>
      <c r="M32" s="14">
        <f t="shared" si="2"/>
        <v>0</v>
      </c>
      <c r="N32" s="12"/>
      <c r="O32" s="14">
        <v>25017532.605937801</v>
      </c>
      <c r="P32" s="14">
        <f t="shared" si="3"/>
        <v>-124575.45093827695</v>
      </c>
    </row>
    <row r="33" spans="2:16" x14ac:dyDescent="0.25">
      <c r="B33" s="19">
        <v>473.02</v>
      </c>
      <c r="C33" s="20"/>
      <c r="D33" s="11" t="s">
        <v>44</v>
      </c>
      <c r="E33" s="11">
        <v>136735162.34890205</v>
      </c>
      <c r="F33" s="11">
        <v>136597189.34999999</v>
      </c>
      <c r="G33" s="14">
        <f t="shared" si="0"/>
        <v>-137972.99890205264</v>
      </c>
      <c r="H33" s="14" t="s">
        <v>44</v>
      </c>
      <c r="I33" s="11">
        <v>143679530.3096064</v>
      </c>
      <c r="J33" s="14">
        <f t="shared" si="1"/>
        <v>7082340.9596064091</v>
      </c>
      <c r="K33" s="12"/>
      <c r="L33" s="14">
        <v>143679530.3096064</v>
      </c>
      <c r="M33" s="14">
        <f t="shared" si="2"/>
        <v>0</v>
      </c>
      <c r="N33" s="12"/>
      <c r="O33" s="14">
        <v>142867464.53655759</v>
      </c>
      <c r="P33" s="14">
        <f t="shared" si="3"/>
        <v>-812065.77304881811</v>
      </c>
    </row>
    <row r="34" spans="2:16" x14ac:dyDescent="0.25">
      <c r="B34" s="19">
        <v>474</v>
      </c>
      <c r="C34" s="20"/>
      <c r="D34" s="11" t="s">
        <v>45</v>
      </c>
      <c r="E34" s="11">
        <v>46298774.131695598</v>
      </c>
      <c r="F34" s="11">
        <v>46257911.369999997</v>
      </c>
      <c r="G34" s="14">
        <f t="shared" si="0"/>
        <v>-40862.761695601046</v>
      </c>
      <c r="H34" s="14" t="s">
        <v>45</v>
      </c>
      <c r="I34" s="11">
        <v>46264090.518138513</v>
      </c>
      <c r="J34" s="14">
        <f t="shared" si="1"/>
        <v>6179.1481385156512</v>
      </c>
      <c r="K34" s="12"/>
      <c r="L34" s="14">
        <v>46264090.518138513</v>
      </c>
      <c r="M34" s="14">
        <f t="shared" si="2"/>
        <v>0</v>
      </c>
      <c r="N34" s="12"/>
      <c r="O34" s="14">
        <v>46071883.596189722</v>
      </c>
      <c r="P34" s="14">
        <f t="shared" si="3"/>
        <v>-192206.92194879055</v>
      </c>
    </row>
    <row r="35" spans="2:16" x14ac:dyDescent="0.25">
      <c r="B35" s="19">
        <v>475</v>
      </c>
      <c r="C35" s="20"/>
      <c r="D35" s="11" t="s">
        <v>45</v>
      </c>
      <c r="E35" s="11">
        <v>10469398.999999994</v>
      </c>
      <c r="F35" s="11">
        <v>10469399</v>
      </c>
      <c r="G35" s="14">
        <f t="shared" si="0"/>
        <v>0</v>
      </c>
      <c r="H35" s="14" t="s">
        <v>45</v>
      </c>
      <c r="I35" s="11">
        <v>10469398.999999994</v>
      </c>
      <c r="J35" s="14">
        <f t="shared" si="1"/>
        <v>0</v>
      </c>
      <c r="K35" s="12"/>
      <c r="L35" s="14">
        <v>10469398.999999994</v>
      </c>
      <c r="M35" s="14">
        <f t="shared" si="2"/>
        <v>0</v>
      </c>
      <c r="N35" s="12"/>
      <c r="O35" s="14">
        <v>10469398.999999994</v>
      </c>
      <c r="P35" s="14">
        <f t="shared" si="3"/>
        <v>0</v>
      </c>
    </row>
    <row r="36" spans="2:16" x14ac:dyDescent="0.25">
      <c r="B36" s="19">
        <v>475.21</v>
      </c>
      <c r="C36" s="20"/>
      <c r="D36" s="11" t="s">
        <v>31</v>
      </c>
      <c r="E36" s="11">
        <v>129657948.72915734</v>
      </c>
      <c r="F36" s="11">
        <v>127896714.73</v>
      </c>
      <c r="G36" s="14">
        <f t="shared" si="0"/>
        <v>-1761233.9991573393</v>
      </c>
      <c r="H36" s="14" t="s">
        <v>46</v>
      </c>
      <c r="I36" s="11">
        <v>91190794.915291786</v>
      </c>
      <c r="J36" s="14">
        <f t="shared" si="1"/>
        <v>-36705919.814708218</v>
      </c>
      <c r="K36" s="12"/>
      <c r="L36" s="14">
        <v>91190794.915291786</v>
      </c>
      <c r="M36" s="14">
        <f t="shared" si="2"/>
        <v>0</v>
      </c>
      <c r="N36" s="12"/>
      <c r="O36" s="14">
        <v>90877052.828743339</v>
      </c>
      <c r="P36" s="14">
        <f t="shared" si="3"/>
        <v>-313742.08654844761</v>
      </c>
    </row>
    <row r="37" spans="2:16" x14ac:dyDescent="0.25">
      <c r="B37" s="19">
        <v>475.3</v>
      </c>
      <c r="C37" s="20"/>
      <c r="D37" s="11" t="s">
        <v>36</v>
      </c>
      <c r="E37" s="11">
        <v>107007349.73271157</v>
      </c>
      <c r="F37" s="11">
        <v>106589130.66</v>
      </c>
      <c r="G37" s="14">
        <f t="shared" si="0"/>
        <v>-418219.07271157205</v>
      </c>
      <c r="H37" s="14" t="s">
        <v>47</v>
      </c>
      <c r="I37" s="11">
        <v>76298046.398089021</v>
      </c>
      <c r="J37" s="14">
        <f t="shared" si="1"/>
        <v>-30291084.261910975</v>
      </c>
      <c r="K37" s="12"/>
      <c r="L37" s="14">
        <v>76298046.398089021</v>
      </c>
      <c r="M37" s="14">
        <f t="shared" si="2"/>
        <v>0</v>
      </c>
      <c r="N37" s="12"/>
      <c r="O37" s="14">
        <v>75909415.357692286</v>
      </c>
      <c r="P37" s="14">
        <f t="shared" si="3"/>
        <v>-388631.04039673507</v>
      </c>
    </row>
    <row r="38" spans="2:16" x14ac:dyDescent="0.25">
      <c r="B38" s="19">
        <v>476</v>
      </c>
      <c r="C38" s="20"/>
      <c r="D38" s="11" t="s">
        <v>48</v>
      </c>
      <c r="E38" s="11">
        <v>482255.254214613</v>
      </c>
      <c r="F38" s="11">
        <v>481673.49</v>
      </c>
      <c r="G38" s="14">
        <f t="shared" si="0"/>
        <v>-581.76421461300924</v>
      </c>
      <c r="H38" s="14" t="s">
        <v>48</v>
      </c>
      <c r="I38" s="11">
        <v>428702.83184290736</v>
      </c>
      <c r="J38" s="14">
        <f t="shared" si="1"/>
        <v>-52970.658157092636</v>
      </c>
      <c r="K38" s="12"/>
      <c r="L38" s="14">
        <v>428702.83184290736</v>
      </c>
      <c r="M38" s="14">
        <f t="shared" si="2"/>
        <v>0</v>
      </c>
      <c r="N38" s="12"/>
      <c r="O38" s="14">
        <v>432135.11761849839</v>
      </c>
      <c r="P38" s="14">
        <f t="shared" si="3"/>
        <v>3432.2857755910372</v>
      </c>
    </row>
    <row r="39" spans="2:16" x14ac:dyDescent="0.25">
      <c r="B39" s="19">
        <v>477</v>
      </c>
      <c r="C39" s="20"/>
      <c r="D39" s="11" t="s">
        <v>30</v>
      </c>
      <c r="E39" s="11">
        <v>22352065.190000001</v>
      </c>
      <c r="F39" s="11">
        <v>22216070.18</v>
      </c>
      <c r="G39" s="14">
        <f t="shared" si="0"/>
        <v>-135995.01000000164</v>
      </c>
      <c r="H39" s="14" t="s">
        <v>30</v>
      </c>
      <c r="I39" s="11">
        <v>19140096.204177573</v>
      </c>
      <c r="J39" s="14">
        <f t="shared" si="1"/>
        <v>-3075973.9758224264</v>
      </c>
      <c r="K39" s="12"/>
      <c r="L39" s="14">
        <v>19140096.204177573</v>
      </c>
      <c r="M39" s="14">
        <f t="shared" si="2"/>
        <v>0</v>
      </c>
      <c r="N39" s="12"/>
      <c r="O39" s="14">
        <v>18989161.012509488</v>
      </c>
      <c r="P39" s="14">
        <f t="shared" si="3"/>
        <v>-150935.19166808575</v>
      </c>
    </row>
    <row r="40" spans="2:16" x14ac:dyDescent="0.25">
      <c r="B40" s="19">
        <v>477.01</v>
      </c>
      <c r="C40" s="20"/>
      <c r="D40" s="11" t="s">
        <v>34</v>
      </c>
      <c r="E40" s="11">
        <v>14156539.43</v>
      </c>
      <c r="F40" s="11">
        <v>14140277.640000001</v>
      </c>
      <c r="G40" s="14">
        <f t="shared" si="0"/>
        <v>-16261.789999999106</v>
      </c>
      <c r="H40" s="14" t="s">
        <v>34</v>
      </c>
      <c r="I40" s="11">
        <v>12298832.503310032</v>
      </c>
      <c r="J40" s="14">
        <f t="shared" si="1"/>
        <v>-1841445.1366899684</v>
      </c>
      <c r="K40" s="12"/>
      <c r="L40" s="14">
        <v>12298832.503310032</v>
      </c>
      <c r="M40" s="14">
        <f t="shared" si="2"/>
        <v>0</v>
      </c>
      <c r="N40" s="12"/>
      <c r="O40" s="14">
        <v>12241007.694016863</v>
      </c>
      <c r="P40" s="14">
        <f t="shared" si="3"/>
        <v>-57824.809293169528</v>
      </c>
    </row>
    <row r="41" spans="2:16" x14ac:dyDescent="0.25">
      <c r="B41" s="19">
        <v>478</v>
      </c>
      <c r="C41" s="20"/>
      <c r="D41" s="11" t="s">
        <v>49</v>
      </c>
      <c r="E41" s="11">
        <v>119877761.13627365</v>
      </c>
      <c r="F41" s="11">
        <v>119843265.5</v>
      </c>
      <c r="G41" s="14">
        <f t="shared" si="0"/>
        <v>-34495.636273652315</v>
      </c>
      <c r="H41" s="14" t="s">
        <v>49</v>
      </c>
      <c r="I41" s="11">
        <v>104640752.69852936</v>
      </c>
      <c r="J41" s="14">
        <f t="shared" si="1"/>
        <v>-15202512.801470637</v>
      </c>
      <c r="K41" s="12"/>
      <c r="L41" s="14">
        <v>104640752.69852936</v>
      </c>
      <c r="M41" s="14">
        <f t="shared" si="2"/>
        <v>0</v>
      </c>
      <c r="N41" s="12"/>
      <c r="O41" s="14">
        <v>104896364.49835867</v>
      </c>
      <c r="P41" s="14">
        <f t="shared" si="3"/>
        <v>255611.79982930422</v>
      </c>
    </row>
    <row r="42" spans="2:16" x14ac:dyDescent="0.25">
      <c r="B42" s="19">
        <v>482</v>
      </c>
      <c r="C42" s="20"/>
      <c r="D42" s="11" t="s">
        <v>50</v>
      </c>
      <c r="E42" s="11">
        <v>302463.27778912766</v>
      </c>
      <c r="F42" s="11">
        <v>301835.89</v>
      </c>
      <c r="G42" s="14">
        <f t="shared" si="0"/>
        <v>-627.38778912764974</v>
      </c>
      <c r="H42" s="14" t="s">
        <v>50</v>
      </c>
      <c r="I42" s="11">
        <v>211441.18077080257</v>
      </c>
      <c r="J42" s="14">
        <f t="shared" si="1"/>
        <v>-90394.70922919744</v>
      </c>
      <c r="K42" s="12"/>
      <c r="L42" s="14">
        <v>211441.18077080257</v>
      </c>
      <c r="M42" s="14">
        <f t="shared" si="2"/>
        <v>0</v>
      </c>
      <c r="N42" s="12"/>
      <c r="O42" s="14">
        <v>211053.080587768</v>
      </c>
      <c r="P42" s="14">
        <f t="shared" si="3"/>
        <v>-388.10018303457764</v>
      </c>
    </row>
    <row r="43" spans="2:16" x14ac:dyDescent="0.25">
      <c r="B43" s="19">
        <v>482.01</v>
      </c>
      <c r="C43" s="20"/>
      <c r="D43" s="11" t="s">
        <v>50</v>
      </c>
      <c r="E43" s="11">
        <v>5780345.7108142851</v>
      </c>
      <c r="F43" s="11">
        <v>5780087.1699999999</v>
      </c>
      <c r="G43" s="14">
        <f t="shared" si="0"/>
        <v>-258.54081428516656</v>
      </c>
      <c r="H43" s="14" t="s">
        <v>50</v>
      </c>
      <c r="I43" s="11">
        <v>5592729.704018875</v>
      </c>
      <c r="J43" s="14">
        <f t="shared" si="1"/>
        <v>-187357.4659811249</v>
      </c>
      <c r="K43" s="12"/>
      <c r="L43" s="14">
        <v>5592729.704018875</v>
      </c>
      <c r="M43" s="14">
        <f t="shared" si="2"/>
        <v>0</v>
      </c>
      <c r="N43" s="12"/>
      <c r="O43" s="14">
        <v>5592729.704018875</v>
      </c>
      <c r="P43" s="14">
        <f t="shared" si="3"/>
        <v>0</v>
      </c>
    </row>
    <row r="44" spans="2:16" x14ac:dyDescent="0.25">
      <c r="B44" s="19">
        <v>482.04</v>
      </c>
      <c r="C44" s="20"/>
      <c r="D44" s="11" t="s">
        <v>50</v>
      </c>
      <c r="E44" s="11">
        <v>0</v>
      </c>
      <c r="F44" s="11">
        <v>0</v>
      </c>
      <c r="G44" s="14">
        <f t="shared" si="0"/>
        <v>0</v>
      </c>
      <c r="H44" s="14" t="s">
        <v>50</v>
      </c>
      <c r="I44" s="11">
        <v>0</v>
      </c>
      <c r="J44" s="14">
        <f t="shared" si="1"/>
        <v>0</v>
      </c>
      <c r="K44" s="12"/>
      <c r="L44" s="14">
        <v>0</v>
      </c>
      <c r="M44" s="14">
        <f t="shared" si="2"/>
        <v>0</v>
      </c>
      <c r="N44" s="12"/>
      <c r="O44" s="14">
        <v>0</v>
      </c>
      <c r="P44" s="14">
        <f t="shared" si="3"/>
        <v>0</v>
      </c>
    </row>
    <row r="45" spans="2:16" x14ac:dyDescent="0.25">
      <c r="B45" s="19">
        <v>482.05</v>
      </c>
      <c r="C45" s="20"/>
      <c r="D45" s="11" t="s">
        <v>50</v>
      </c>
      <c r="E45" s="11">
        <v>1562381.1158111384</v>
      </c>
      <c r="F45" s="11">
        <v>1562381.12</v>
      </c>
      <c r="G45" s="14">
        <f t="shared" si="0"/>
        <v>4.1888616979122162E-3</v>
      </c>
      <c r="H45" s="14" t="s">
        <v>50</v>
      </c>
      <c r="I45" s="11">
        <v>1404042.2292322479</v>
      </c>
      <c r="J45" s="14">
        <f t="shared" si="1"/>
        <v>-158338.89076775219</v>
      </c>
      <c r="K45" s="12"/>
      <c r="L45" s="14">
        <v>1404042.2292322479</v>
      </c>
      <c r="M45" s="14">
        <f t="shared" si="2"/>
        <v>0</v>
      </c>
      <c r="N45" s="12"/>
      <c r="O45" s="14">
        <v>1404042.2292322479</v>
      </c>
      <c r="P45" s="14">
        <f t="shared" si="3"/>
        <v>0</v>
      </c>
    </row>
    <row r="46" spans="2:16" x14ac:dyDescent="0.25">
      <c r="B46" s="19">
        <v>482.51</v>
      </c>
      <c r="C46" s="20"/>
      <c r="D46" s="11" t="s">
        <v>50</v>
      </c>
      <c r="E46" s="11">
        <v>4945675.7457771497</v>
      </c>
      <c r="F46" s="11">
        <v>4922024</v>
      </c>
      <c r="G46" s="14">
        <f t="shared" si="0"/>
        <v>-23651.745777149685</v>
      </c>
      <c r="H46" s="14" t="s">
        <v>50</v>
      </c>
      <c r="I46" s="11">
        <v>4238568.9268084746</v>
      </c>
      <c r="J46" s="14">
        <f t="shared" si="1"/>
        <v>-683455.07319152541</v>
      </c>
      <c r="K46" s="12"/>
      <c r="L46" s="14">
        <v>4238568.9268084746</v>
      </c>
      <c r="M46" s="14">
        <f t="shared" si="2"/>
        <v>0</v>
      </c>
      <c r="N46" s="12"/>
      <c r="O46" s="14">
        <v>4238568.9268084746</v>
      </c>
      <c r="P46" s="14">
        <f t="shared" si="3"/>
        <v>0</v>
      </c>
    </row>
    <row r="47" spans="2:16" x14ac:dyDescent="0.25">
      <c r="B47" s="19">
        <v>482.52</v>
      </c>
      <c r="C47" s="20"/>
      <c r="D47" s="11" t="s">
        <v>50</v>
      </c>
      <c r="E47" s="11">
        <v>3164179.7893923931</v>
      </c>
      <c r="F47" s="11">
        <v>3149048</v>
      </c>
      <c r="G47" s="14">
        <f t="shared" si="0"/>
        <v>-15131.789392393082</v>
      </c>
      <c r="H47" s="14" t="s">
        <v>50</v>
      </c>
      <c r="I47" s="11">
        <v>3114435.8317041774</v>
      </c>
      <c r="J47" s="14">
        <f t="shared" si="1"/>
        <v>-34612.168295822572</v>
      </c>
      <c r="K47" s="12"/>
      <c r="L47" s="14">
        <v>3114435.8317041774</v>
      </c>
      <c r="M47" s="14">
        <f t="shared" si="2"/>
        <v>0</v>
      </c>
      <c r="N47" s="12"/>
      <c r="O47" s="14">
        <v>3114435.8317041774</v>
      </c>
      <c r="P47" s="14">
        <f t="shared" si="3"/>
        <v>0</v>
      </c>
    </row>
    <row r="48" spans="2:16" x14ac:dyDescent="0.25">
      <c r="B48" s="19">
        <v>483</v>
      </c>
      <c r="C48" s="20"/>
      <c r="D48" s="11" t="s">
        <v>51</v>
      </c>
      <c r="E48" s="11">
        <v>1732766.597137141</v>
      </c>
      <c r="F48" s="11">
        <v>1732744.91</v>
      </c>
      <c r="G48" s="14">
        <f t="shared" si="0"/>
        <v>-21.687137141125277</v>
      </c>
      <c r="H48" s="14" t="s">
        <v>51</v>
      </c>
      <c r="I48" s="11">
        <v>1889205.20573788</v>
      </c>
      <c r="J48" s="14">
        <f t="shared" si="1"/>
        <v>156460.29573788005</v>
      </c>
      <c r="K48" s="12"/>
      <c r="L48" s="14">
        <v>1889205.2057378797</v>
      </c>
      <c r="M48" s="14">
        <f t="shared" si="2"/>
        <v>0</v>
      </c>
      <c r="N48" s="12"/>
      <c r="O48" s="14">
        <v>1896629.5887864099</v>
      </c>
      <c r="P48" s="14">
        <f t="shared" si="3"/>
        <v>7424.3830485302024</v>
      </c>
    </row>
    <row r="49" spans="2:16" x14ac:dyDescent="0.25">
      <c r="B49" s="19">
        <v>484</v>
      </c>
      <c r="C49" s="20"/>
      <c r="D49" s="11" t="s">
        <v>52</v>
      </c>
      <c r="E49" s="11">
        <v>6708608.3079909924</v>
      </c>
      <c r="F49" s="11">
        <v>6707505.04</v>
      </c>
      <c r="G49" s="14">
        <f t="shared" si="0"/>
        <v>-1103.2679909924045</v>
      </c>
      <c r="H49" s="14" t="s">
        <v>52</v>
      </c>
      <c r="I49" s="11">
        <v>5439791.0642254064</v>
      </c>
      <c r="J49" s="14">
        <f t="shared" si="1"/>
        <v>-1267713.9757745937</v>
      </c>
      <c r="K49" s="12"/>
      <c r="L49" s="14">
        <v>5439791.0642254064</v>
      </c>
      <c r="M49" s="14">
        <f t="shared" si="2"/>
        <v>0</v>
      </c>
      <c r="N49" s="12"/>
      <c r="O49" s="14">
        <v>5373696.3321820432</v>
      </c>
      <c r="P49" s="14">
        <f t="shared" si="3"/>
        <v>-66094.732043363154</v>
      </c>
    </row>
    <row r="50" spans="2:16" x14ac:dyDescent="0.25">
      <c r="B50" s="19">
        <v>485</v>
      </c>
      <c r="C50" s="20"/>
      <c r="D50" s="11" t="s">
        <v>53</v>
      </c>
      <c r="E50" s="11">
        <v>4305665.6973208394</v>
      </c>
      <c r="F50" s="11">
        <v>4305034.59</v>
      </c>
      <c r="G50" s="14">
        <f t="shared" si="0"/>
        <v>-631.10732083953917</v>
      </c>
      <c r="H50" s="14" t="s">
        <v>53</v>
      </c>
      <c r="I50" s="11">
        <v>3287869.2449862347</v>
      </c>
      <c r="J50" s="14">
        <f t="shared" si="1"/>
        <v>-1017165.3450137652</v>
      </c>
      <c r="K50" s="12"/>
      <c r="L50" s="14">
        <v>3287869.2449862347</v>
      </c>
      <c r="M50" s="14">
        <f t="shared" si="2"/>
        <v>0</v>
      </c>
      <c r="N50" s="12"/>
      <c r="O50" s="14">
        <v>3256373.8968638191</v>
      </c>
      <c r="P50" s="14">
        <f t="shared" si="3"/>
        <v>-31495.348122415598</v>
      </c>
    </row>
    <row r="51" spans="2:16" x14ac:dyDescent="0.25">
      <c r="B51" s="19">
        <v>486</v>
      </c>
      <c r="C51" s="20"/>
      <c r="D51" s="11" t="s">
        <v>51</v>
      </c>
      <c r="E51" s="11">
        <v>10258875.323009007</v>
      </c>
      <c r="F51" s="11">
        <v>10256847.390000001</v>
      </c>
      <c r="G51" s="14">
        <f t="shared" si="0"/>
        <v>-2027.933009006083</v>
      </c>
      <c r="H51" s="14" t="s">
        <v>51</v>
      </c>
      <c r="I51" s="11">
        <v>10256847.389079478</v>
      </c>
      <c r="J51" s="14">
        <f t="shared" si="1"/>
        <v>-9.2052295804023743E-4</v>
      </c>
      <c r="K51" s="12"/>
      <c r="L51" s="14">
        <v>10256847.389079478</v>
      </c>
      <c r="M51" s="14">
        <f t="shared" si="2"/>
        <v>0</v>
      </c>
      <c r="N51" s="12"/>
      <c r="O51" s="14">
        <v>10144572.763729598</v>
      </c>
      <c r="P51" s="14">
        <f t="shared" si="3"/>
        <v>-112274.62534987926</v>
      </c>
    </row>
    <row r="52" spans="2:16" x14ac:dyDescent="0.25">
      <c r="B52" s="19">
        <v>487.7</v>
      </c>
      <c r="C52" s="20"/>
      <c r="D52" s="11" t="s">
        <v>51</v>
      </c>
      <c r="E52" s="11">
        <v>250901.89051300395</v>
      </c>
      <c r="F52" s="11">
        <v>250901.89050000001</v>
      </c>
      <c r="G52" s="14">
        <f t="shared" si="0"/>
        <v>-1.30039406940341E-5</v>
      </c>
      <c r="H52" s="14" t="s">
        <v>51</v>
      </c>
      <c r="I52" s="11">
        <v>250901.89051300395</v>
      </c>
      <c r="J52" s="14">
        <f t="shared" si="1"/>
        <v>1.30039406940341E-5</v>
      </c>
      <c r="K52" s="12"/>
      <c r="L52" s="14">
        <v>250901.89051300395</v>
      </c>
      <c r="M52" s="14">
        <f t="shared" si="2"/>
        <v>0</v>
      </c>
      <c r="N52" s="12"/>
      <c r="O52" s="14">
        <v>250901.89051300395</v>
      </c>
      <c r="P52" s="14">
        <f t="shared" si="3"/>
        <v>0</v>
      </c>
    </row>
    <row r="53" spans="2:16" x14ac:dyDescent="0.25">
      <c r="B53" s="19">
        <v>487.8</v>
      </c>
      <c r="C53" s="20"/>
      <c r="D53" s="11" t="s">
        <v>54</v>
      </c>
      <c r="E53" s="11">
        <v>352999.46241158951</v>
      </c>
      <c r="F53" s="11">
        <v>352999.46240000002</v>
      </c>
      <c r="G53" s="14">
        <f t="shared" si="0"/>
        <v>-1.1589494533836842E-5</v>
      </c>
      <c r="H53" s="14" t="s">
        <v>54</v>
      </c>
      <c r="I53" s="11">
        <v>357019.71195661719</v>
      </c>
      <c r="J53" s="14">
        <f t="shared" si="1"/>
        <v>4020.249556617171</v>
      </c>
      <c r="K53" s="12"/>
      <c r="L53" s="14">
        <v>357019.71195661719</v>
      </c>
      <c r="M53" s="14">
        <f t="shared" si="2"/>
        <v>0</v>
      </c>
      <c r="N53" s="12"/>
      <c r="O53" s="14">
        <v>357019.71195661719</v>
      </c>
      <c r="P53" s="14">
        <f t="shared" si="3"/>
        <v>0</v>
      </c>
    </row>
    <row r="54" spans="2:16" x14ac:dyDescent="0.25">
      <c r="B54" s="19">
        <v>488</v>
      </c>
      <c r="C54" s="20"/>
      <c r="D54" s="11" t="s">
        <v>55</v>
      </c>
      <c r="E54" s="11">
        <v>2088745.7030375265</v>
      </c>
      <c r="F54" s="11">
        <v>2087726.98</v>
      </c>
      <c r="G54" s="14">
        <f t="shared" si="0"/>
        <v>-1018.7230375264771</v>
      </c>
      <c r="H54" s="14" t="s">
        <v>55</v>
      </c>
      <c r="I54" s="11">
        <v>2087726.9821929038</v>
      </c>
      <c r="J54" s="14">
        <f t="shared" si="1"/>
        <v>2.1929037757217884E-3</v>
      </c>
      <c r="K54" s="12"/>
      <c r="L54" s="14">
        <v>2087726.9821929038</v>
      </c>
      <c r="M54" s="14">
        <f t="shared" si="2"/>
        <v>0</v>
      </c>
      <c r="N54" s="12"/>
      <c r="O54" s="14">
        <v>1953193.7690592115</v>
      </c>
      <c r="P54" s="14">
        <f t="shared" si="3"/>
        <v>-134533.21313369228</v>
      </c>
    </row>
    <row r="55" spans="2:16" x14ac:dyDescent="0.25">
      <c r="B55" s="19">
        <v>490</v>
      </c>
      <c r="C55" s="20"/>
      <c r="D55" s="11" t="s">
        <v>56</v>
      </c>
      <c r="E55" s="11">
        <v>3990450.4013626473</v>
      </c>
      <c r="F55" s="11">
        <v>3981922.89</v>
      </c>
      <c r="G55" s="14">
        <f t="shared" si="0"/>
        <v>-8527.5113626471721</v>
      </c>
      <c r="H55" s="14" t="s">
        <v>56</v>
      </c>
      <c r="I55" s="11">
        <v>4208365.9135997985</v>
      </c>
      <c r="J55" s="14">
        <f t="shared" si="1"/>
        <v>226443.02359979833</v>
      </c>
      <c r="K55" s="12"/>
      <c r="L55" s="14">
        <v>4208365.9135997985</v>
      </c>
      <c r="M55" s="14">
        <f t="shared" si="2"/>
        <v>0</v>
      </c>
      <c r="N55" s="12"/>
      <c r="O55" s="14">
        <v>4208365.9135997985</v>
      </c>
      <c r="P55" s="14">
        <f t="shared" si="3"/>
        <v>0</v>
      </c>
    </row>
    <row r="56" spans="2:16" x14ac:dyDescent="0.25">
      <c r="B56" s="19" t="s">
        <v>57</v>
      </c>
      <c r="C56" s="20"/>
      <c r="D56" s="11" t="s">
        <v>56</v>
      </c>
      <c r="E56" s="11">
        <v>1958106.8324633576</v>
      </c>
      <c r="F56" s="11">
        <v>1950065.15</v>
      </c>
      <c r="G56" s="14">
        <f t="shared" si="0"/>
        <v>-8041.6824633576907</v>
      </c>
      <c r="H56" s="14" t="s">
        <v>56</v>
      </c>
      <c r="I56" s="11">
        <v>1950065.1462952381</v>
      </c>
      <c r="J56" s="14">
        <f t="shared" si="1"/>
        <v>-3.704761853441596E-3</v>
      </c>
      <c r="K56" s="12"/>
      <c r="L56" s="14">
        <v>1950065.1462952381</v>
      </c>
      <c r="M56" s="14">
        <f t="shared" si="2"/>
        <v>0</v>
      </c>
      <c r="N56" s="12"/>
      <c r="O56" s="14">
        <v>1034802.8487744534</v>
      </c>
      <c r="P56" s="14">
        <f t="shared" si="3"/>
        <v>-915262.29752078466</v>
      </c>
    </row>
    <row r="57" spans="2:16" x14ac:dyDescent="0.25">
      <c r="B57" s="19">
        <v>490.3</v>
      </c>
      <c r="C57" s="20"/>
      <c r="D57" s="11" t="s">
        <v>55</v>
      </c>
      <c r="E57" s="11">
        <v>0</v>
      </c>
      <c r="F57" s="11">
        <v>0</v>
      </c>
      <c r="G57" s="14">
        <f t="shared" si="0"/>
        <v>0</v>
      </c>
      <c r="H57" s="14" t="s">
        <v>55</v>
      </c>
      <c r="I57" s="11">
        <v>0</v>
      </c>
      <c r="J57" s="14">
        <f t="shared" si="1"/>
        <v>0</v>
      </c>
      <c r="K57" s="12"/>
      <c r="L57" s="14">
        <v>0</v>
      </c>
      <c r="M57" s="14">
        <f t="shared" si="2"/>
        <v>0</v>
      </c>
      <c r="N57" s="12"/>
      <c r="O57" s="14">
        <v>0</v>
      </c>
      <c r="P57" s="14">
        <f t="shared" si="3"/>
        <v>0</v>
      </c>
    </row>
    <row r="58" spans="2:16" x14ac:dyDescent="0.25">
      <c r="B58" s="19">
        <v>491.01</v>
      </c>
      <c r="C58" s="20"/>
      <c r="D58" s="11" t="s">
        <v>56</v>
      </c>
      <c r="E58" s="11">
        <v>10638821.243181173</v>
      </c>
      <c r="F58" s="11">
        <v>10594292.109999999</v>
      </c>
      <c r="G58" s="14">
        <f t="shared" si="0"/>
        <v>-44529.133181173354</v>
      </c>
      <c r="H58" s="14" t="s">
        <v>56</v>
      </c>
      <c r="I58" s="11">
        <v>10765494.538410313</v>
      </c>
      <c r="J58" s="14">
        <f t="shared" si="1"/>
        <v>171202.42841031402</v>
      </c>
      <c r="K58" s="12"/>
      <c r="L58" s="14">
        <v>-208429.23874235322</v>
      </c>
      <c r="M58" s="14">
        <f t="shared" si="2"/>
        <v>-10973923.777152667</v>
      </c>
      <c r="N58" s="12"/>
      <c r="O58" s="14">
        <v>-0.26974018663167953</v>
      </c>
      <c r="P58" s="14">
        <f t="shared" si="3"/>
        <v>208428.96900216659</v>
      </c>
    </row>
    <row r="59" spans="2:16" x14ac:dyDescent="0.25">
      <c r="B59" s="19" t="s">
        <v>58</v>
      </c>
      <c r="C59" s="20"/>
      <c r="D59" s="11" t="s">
        <v>56</v>
      </c>
      <c r="E59" s="11">
        <v>2158742.0681419442</v>
      </c>
      <c r="F59" s="11">
        <v>2143865.4</v>
      </c>
      <c r="G59" s="14">
        <f t="shared" si="0"/>
        <v>-14876.668141944334</v>
      </c>
      <c r="H59" s="14" t="s">
        <v>56</v>
      </c>
      <c r="I59" s="11">
        <v>2143865.3955261577</v>
      </c>
      <c r="J59" s="14">
        <f t="shared" si="1"/>
        <v>-4.4738422147929668E-3</v>
      </c>
      <c r="K59" s="12"/>
      <c r="L59" s="14">
        <v>2143865.3955261577</v>
      </c>
      <c r="M59" s="14">
        <f t="shared" si="2"/>
        <v>0</v>
      </c>
      <c r="N59" s="12"/>
      <c r="O59" s="14">
        <v>1044803.7357179812</v>
      </c>
      <c r="P59" s="14">
        <f t="shared" si="3"/>
        <v>-1099061.6598081766</v>
      </c>
    </row>
    <row r="60" spans="2:16" x14ac:dyDescent="0.25">
      <c r="B60" s="19">
        <v>491.02</v>
      </c>
      <c r="C60" s="20"/>
      <c r="D60" s="11" t="s">
        <v>56</v>
      </c>
      <c r="E60" s="11">
        <v>3730250.6511174566</v>
      </c>
      <c r="F60" s="11">
        <v>3716631.09</v>
      </c>
      <c r="G60" s="14">
        <f t="shared" si="0"/>
        <v>-13619.56111745676</v>
      </c>
      <c r="H60" s="14" t="s">
        <v>56</v>
      </c>
      <c r="I60" s="11">
        <v>3810281.3400302841</v>
      </c>
      <c r="J60" s="14">
        <f t="shared" si="1"/>
        <v>93650.250030284282</v>
      </c>
      <c r="K60" s="12"/>
      <c r="L60" s="14">
        <v>0</v>
      </c>
      <c r="M60" s="14">
        <f t="shared" si="2"/>
        <v>-3810281.3400302841</v>
      </c>
      <c r="N60" s="12"/>
      <c r="O60" s="14">
        <v>0</v>
      </c>
      <c r="P60" s="14">
        <f t="shared" si="3"/>
        <v>0</v>
      </c>
    </row>
    <row r="61" spans="2:16" x14ac:dyDescent="0.25">
      <c r="B61" s="19" t="s">
        <v>59</v>
      </c>
      <c r="C61" s="20"/>
      <c r="D61" s="11" t="s">
        <v>56</v>
      </c>
      <c r="E61" s="11">
        <v>2520836.5941211362</v>
      </c>
      <c r="F61" s="11">
        <v>2507291.5099999998</v>
      </c>
      <c r="G61" s="14">
        <f t="shared" si="0"/>
        <v>-13545.08412113646</v>
      </c>
      <c r="H61" s="14" t="s">
        <v>56</v>
      </c>
      <c r="I61" s="11">
        <v>2507291.5149958832</v>
      </c>
      <c r="J61" s="14">
        <f t="shared" si="1"/>
        <v>4.9958834424614906E-3</v>
      </c>
      <c r="K61" s="12"/>
      <c r="L61" s="14">
        <v>2507291.5149958832</v>
      </c>
      <c r="M61" s="14">
        <f t="shared" si="2"/>
        <v>0</v>
      </c>
      <c r="N61" s="12"/>
      <c r="O61" s="14">
        <v>1578842.9402403424</v>
      </c>
      <c r="P61" s="14">
        <f t="shared" si="3"/>
        <v>-928448.57475554082</v>
      </c>
    </row>
    <row r="62" spans="2:16" x14ac:dyDescent="0.25">
      <c r="B62" s="19">
        <v>491.03</v>
      </c>
      <c r="C62" s="20"/>
      <c r="D62" s="11" t="s">
        <v>55</v>
      </c>
      <c r="E62" s="11">
        <v>9922379.0401694328</v>
      </c>
      <c r="F62" s="11">
        <v>9801007.8399999999</v>
      </c>
      <c r="G62" s="14">
        <f t="shared" si="0"/>
        <v>-121371.20016943291</v>
      </c>
      <c r="H62" s="14" t="s">
        <v>55</v>
      </c>
      <c r="I62" s="11">
        <v>9987936.3570413087</v>
      </c>
      <c r="J62" s="14">
        <f t="shared" si="1"/>
        <v>186928.51704130881</v>
      </c>
      <c r="K62" s="12"/>
      <c r="L62" s="14">
        <v>4629675.9201552514</v>
      </c>
      <c r="M62" s="14">
        <f t="shared" si="2"/>
        <v>-5358260.4368860573</v>
      </c>
      <c r="N62" s="12"/>
      <c r="O62" s="14">
        <v>4629675.9201552514</v>
      </c>
      <c r="P62" s="14">
        <f t="shared" si="3"/>
        <v>0</v>
      </c>
    </row>
    <row r="63" spans="2:16" x14ac:dyDescent="0.25">
      <c r="B63" s="19" t="s">
        <v>60</v>
      </c>
      <c r="C63" s="20"/>
      <c r="D63" s="11" t="s">
        <v>55</v>
      </c>
      <c r="E63" s="11"/>
      <c r="F63" s="11"/>
      <c r="G63" s="14">
        <f t="shared" si="0"/>
        <v>0</v>
      </c>
      <c r="H63" s="14" t="s">
        <v>55</v>
      </c>
      <c r="I63" s="11"/>
      <c r="J63" s="14">
        <f t="shared" si="1"/>
        <v>0</v>
      </c>
      <c r="K63" s="12"/>
      <c r="L63" s="14"/>
      <c r="M63" s="14">
        <f t="shared" si="2"/>
        <v>0</v>
      </c>
      <c r="N63" s="12"/>
      <c r="O63" s="14"/>
      <c r="P63" s="14">
        <f t="shared" si="3"/>
        <v>0</v>
      </c>
    </row>
    <row r="64" spans="2:16" x14ac:dyDescent="0.25">
      <c r="B64" s="32">
        <v>491.04</v>
      </c>
      <c r="C64" s="33"/>
      <c r="D64" s="13" t="s">
        <v>55</v>
      </c>
      <c r="E64" s="13">
        <v>9153052.1943266019</v>
      </c>
      <c r="F64" s="13">
        <v>6961941.0599999996</v>
      </c>
      <c r="G64" s="15">
        <f t="shared" si="0"/>
        <v>-2191111.1343266023</v>
      </c>
      <c r="H64" s="15" t="s">
        <v>55</v>
      </c>
      <c r="I64" s="13">
        <v>7011021.9507625625</v>
      </c>
      <c r="J64" s="15">
        <f t="shared" si="1"/>
        <v>49080.890762562864</v>
      </c>
      <c r="K64" s="12"/>
      <c r="L64" s="15">
        <v>7011021.9507625625</v>
      </c>
      <c r="M64" s="14">
        <f t="shared" si="2"/>
        <v>0</v>
      </c>
      <c r="N64" s="12"/>
      <c r="O64" s="15">
        <v>7011021.9507625625</v>
      </c>
      <c r="P64" s="14">
        <f t="shared" si="3"/>
        <v>0</v>
      </c>
    </row>
    <row r="65" spans="1:16" x14ac:dyDescent="0.25">
      <c r="B65" s="30" t="s">
        <v>61</v>
      </c>
      <c r="C65" s="20"/>
      <c r="D65" s="11"/>
      <c r="E65" s="11">
        <f>SUM(E8:E64)</f>
        <v>877451863.03492379</v>
      </c>
      <c r="F65" s="11">
        <f>SUM(F8:F64)</f>
        <v>864640604.54289973</v>
      </c>
      <c r="G65" s="14">
        <f>SUM(G8:G64)</f>
        <v>-12811258.492023733</v>
      </c>
      <c r="H65" s="14"/>
      <c r="I65" s="11">
        <f>SUM(I8:I64)</f>
        <v>754646059.45232987</v>
      </c>
      <c r="J65" s="14">
        <f>SUM(J8:J64)</f>
        <v>-109994545.09057002</v>
      </c>
      <c r="K65" s="12"/>
      <c r="L65" s="31">
        <f>SUM(L8:L64)</f>
        <v>734503593.89826083</v>
      </c>
      <c r="M65" s="34">
        <f>SUM(M8:M64)</f>
        <v>-20142465.554069009</v>
      </c>
      <c r="N65" s="12"/>
      <c r="O65" s="31">
        <f>SUM(O8:O64)</f>
        <v>729207864.59509051</v>
      </c>
      <c r="P65" s="34">
        <f>SUM(P8:P64)</f>
        <v>-5295729.303170315</v>
      </c>
    </row>
    <row r="66" spans="1:16" ht="15.75" thickBot="1" x14ac:dyDescent="0.3">
      <c r="B66" s="30" t="s">
        <v>62</v>
      </c>
      <c r="C66" s="20"/>
      <c r="D66" s="11"/>
      <c r="E66" s="31">
        <v>1532525.55</v>
      </c>
      <c r="F66" s="31">
        <v>1532525.55</v>
      </c>
      <c r="G66" s="11">
        <f>F66-E66</f>
        <v>0</v>
      </c>
      <c r="H66" s="42"/>
      <c r="I66" s="31">
        <v>1532525.55</v>
      </c>
      <c r="J66" s="11">
        <f>F66-I66</f>
        <v>0</v>
      </c>
      <c r="K66" s="12"/>
      <c r="L66" s="31">
        <v>1532525.55</v>
      </c>
      <c r="M66" s="14">
        <f t="shared" si="2"/>
        <v>0</v>
      </c>
      <c r="N66" s="12"/>
      <c r="O66" s="31">
        <v>975992.7</v>
      </c>
      <c r="P66" s="14">
        <f t="shared" si="3"/>
        <v>-556532.85000000009</v>
      </c>
    </row>
    <row r="67" spans="1:16" ht="42" customHeight="1" thickBot="1" x14ac:dyDescent="0.3">
      <c r="B67" s="22" t="s">
        <v>63</v>
      </c>
      <c r="C67" s="24"/>
      <c r="D67" s="25"/>
      <c r="E67" s="26">
        <f>SUM(E65:E66)</f>
        <v>878984388.58492374</v>
      </c>
      <c r="F67" s="26">
        <f>SUM(F65:F66)</f>
        <v>866173130.09289968</v>
      </c>
      <c r="G67" s="27">
        <f>SUM(G65:G66)</f>
        <v>-12811258.492023733</v>
      </c>
      <c r="H67" s="27"/>
      <c r="I67" s="26">
        <f>SUM(I65:I66)</f>
        <v>756178585.00232983</v>
      </c>
      <c r="J67" s="27">
        <f>SUM(J8:J64)</f>
        <v>-109994545.09057002</v>
      </c>
      <c r="K67" s="28"/>
      <c r="L67" s="29">
        <f>L66+L65</f>
        <v>736036119.44826078</v>
      </c>
      <c r="M67" s="23">
        <f>SUM(M65:M66)</f>
        <v>-20142465.554069009</v>
      </c>
      <c r="N67" s="28"/>
      <c r="O67" s="29">
        <f>O66+O65</f>
        <v>730183857.29509056</v>
      </c>
      <c r="P67" s="23">
        <f>SUM(P65:P66)</f>
        <v>-5852262.1531703155</v>
      </c>
    </row>
    <row r="69" spans="1:16" x14ac:dyDescent="0.25">
      <c r="D69" s="16"/>
      <c r="E69" s="16"/>
      <c r="F69" s="17"/>
      <c r="G69" s="17"/>
      <c r="H69" s="17"/>
      <c r="I69" s="17"/>
      <c r="J69" s="17"/>
      <c r="K69" s="16"/>
      <c r="L69" s="17"/>
      <c r="M69" s="17"/>
      <c r="N69" s="16"/>
      <c r="O69" s="17"/>
      <c r="P69" s="17"/>
    </row>
    <row r="70" spans="1:16" x14ac:dyDescent="0.25"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 x14ac:dyDescent="0.25">
      <c r="A71" s="46" t="s">
        <v>70</v>
      </c>
      <c r="D71" s="18"/>
      <c r="E71" s="18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 ht="14.45" customHeight="1" x14ac:dyDescent="0.25">
      <c r="A72" s="45" t="s">
        <v>64</v>
      </c>
      <c r="B72" s="53" t="s">
        <v>71</v>
      </c>
      <c r="C72" s="52"/>
      <c r="D72" s="52"/>
      <c r="E72" s="52"/>
      <c r="F72" s="52"/>
      <c r="G72" s="44"/>
      <c r="H72" s="44"/>
      <c r="K72" s="16"/>
      <c r="L72" s="16"/>
      <c r="M72" s="16"/>
      <c r="N72" s="16"/>
      <c r="O72" s="16"/>
      <c r="P72" s="16"/>
    </row>
    <row r="73" spans="1:16" x14ac:dyDescent="0.25">
      <c r="A73" s="47" t="s">
        <v>65</v>
      </c>
      <c r="B73" s="48" t="s">
        <v>72</v>
      </c>
      <c r="C73" s="48"/>
      <c r="D73" s="49"/>
      <c r="E73" s="49"/>
      <c r="F73" s="49"/>
      <c r="I73" s="37"/>
      <c r="J73" s="37"/>
      <c r="K73" s="21"/>
      <c r="L73" s="21"/>
      <c r="M73" s="21"/>
      <c r="N73" s="21"/>
      <c r="O73" s="21"/>
      <c r="P73" s="21"/>
    </row>
    <row r="74" spans="1:16" x14ac:dyDescent="0.25">
      <c r="A74" s="45" t="s">
        <v>66</v>
      </c>
      <c r="B74" s="48" t="s">
        <v>76</v>
      </c>
      <c r="C74" s="48"/>
      <c r="D74" s="49"/>
      <c r="E74" s="49"/>
      <c r="F74" s="49"/>
      <c r="I74" s="37"/>
      <c r="J74" s="37"/>
      <c r="K74" s="21"/>
      <c r="L74" s="21"/>
      <c r="M74" s="21"/>
      <c r="N74" s="21"/>
      <c r="O74" s="21"/>
      <c r="P74" s="21"/>
    </row>
    <row r="75" spans="1:16" x14ac:dyDescent="0.25">
      <c r="A75" s="47" t="s">
        <v>67</v>
      </c>
      <c r="B75" s="48" t="s">
        <v>75</v>
      </c>
      <c r="C75" s="48"/>
      <c r="D75" s="49"/>
      <c r="E75" s="49"/>
      <c r="F75" s="49"/>
      <c r="I75" s="37"/>
      <c r="J75" s="37"/>
      <c r="K75" s="21"/>
      <c r="L75" s="21"/>
      <c r="M75" s="21"/>
      <c r="N75" s="21"/>
      <c r="O75" s="21"/>
      <c r="P75" s="21"/>
    </row>
    <row r="76" spans="1:16" x14ac:dyDescent="0.25">
      <c r="A76" s="45" t="s">
        <v>68</v>
      </c>
      <c r="B76" s="48" t="s">
        <v>73</v>
      </c>
      <c r="C76" s="48"/>
      <c r="D76" s="50"/>
      <c r="E76" s="50"/>
      <c r="F76" s="50"/>
      <c r="I76" s="38"/>
      <c r="J76" s="38"/>
    </row>
    <row r="77" spans="1:16" x14ac:dyDescent="0.25">
      <c r="A77" s="47" t="s">
        <v>69</v>
      </c>
      <c r="B77" s="51" t="s">
        <v>74</v>
      </c>
      <c r="C77" s="51"/>
      <c r="D77" s="51"/>
      <c r="E77" s="51"/>
      <c r="F77" s="51"/>
    </row>
  </sheetData>
  <mergeCells count="5">
    <mergeCell ref="O4:P4"/>
    <mergeCell ref="B5:B6"/>
    <mergeCell ref="D5:D6"/>
    <mergeCell ref="L4:M4"/>
    <mergeCell ref="H5:H6"/>
  </mergeCells>
  <conditionalFormatting sqref="B8:B10 B48:B66 C67:D67 F67:J67">
    <cfRule type="expression" dxfId="45" priority="53">
      <formula>MOD(ROW(),2)=0</formula>
    </cfRule>
  </conditionalFormatting>
  <conditionalFormatting sqref="B11:B17">
    <cfRule type="expression" dxfId="44" priority="52">
      <formula>MOD(ROW(),2)=0</formula>
    </cfRule>
  </conditionalFormatting>
  <conditionalFormatting sqref="B18">
    <cfRule type="expression" dxfId="43" priority="51">
      <formula>MOD(ROW(),2)=0</formula>
    </cfRule>
  </conditionalFormatting>
  <conditionalFormatting sqref="B19:B24">
    <cfRule type="expression" dxfId="42" priority="50">
      <formula>MOD(ROW(),2)=0</formula>
    </cfRule>
  </conditionalFormatting>
  <conditionalFormatting sqref="B25:B41">
    <cfRule type="expression" dxfId="41" priority="49">
      <formula>MOD(ROW(),2)=0</formula>
    </cfRule>
  </conditionalFormatting>
  <conditionalFormatting sqref="B42:B47">
    <cfRule type="expression" dxfId="40" priority="48">
      <formula>MOD(ROW(),2)=0</formula>
    </cfRule>
  </conditionalFormatting>
  <conditionalFormatting sqref="C8:D66">
    <cfRule type="expression" dxfId="39" priority="47">
      <formula>MOD(ROW(),2)=0</formula>
    </cfRule>
  </conditionalFormatting>
  <conditionalFormatting sqref="J8:J64">
    <cfRule type="expression" dxfId="38" priority="46">
      <formula>MOD(ROW(),2)=0</formula>
    </cfRule>
  </conditionalFormatting>
  <conditionalFormatting sqref="F8:F10 I8:I10">
    <cfRule type="expression" dxfId="37" priority="45">
      <formula>MOD(ROW(),2)=0</formula>
    </cfRule>
  </conditionalFormatting>
  <conditionalFormatting sqref="F11:F17 I11:I17">
    <cfRule type="expression" dxfId="36" priority="44">
      <formula>MOD(ROW(),2)=0</formula>
    </cfRule>
  </conditionalFormatting>
  <conditionalFormatting sqref="F18:F24 I18:I24">
    <cfRule type="expression" dxfId="35" priority="43">
      <formula>MOD(ROW(),2)=0</formula>
    </cfRule>
  </conditionalFormatting>
  <conditionalFormatting sqref="F25:F41 I25:I41">
    <cfRule type="expression" dxfId="34" priority="42">
      <formula>MOD(ROW(),2)=0</formula>
    </cfRule>
  </conditionalFormatting>
  <conditionalFormatting sqref="F42:F55 I42:I55">
    <cfRule type="expression" dxfId="33" priority="41">
      <formula>MOD(ROW(),2)=0</formula>
    </cfRule>
  </conditionalFormatting>
  <conditionalFormatting sqref="F56 F59 F61 F63 I63 I61 I59 I56">
    <cfRule type="expression" dxfId="32" priority="40">
      <formula>MOD(ROW(),2)=0</formula>
    </cfRule>
  </conditionalFormatting>
  <conditionalFormatting sqref="F57 I57">
    <cfRule type="expression" dxfId="31" priority="39">
      <formula>MOD(ROW(),2)=0</formula>
    </cfRule>
  </conditionalFormatting>
  <conditionalFormatting sqref="F58 I58">
    <cfRule type="expression" dxfId="30" priority="38">
      <formula>MOD(ROW(),2)=0</formula>
    </cfRule>
  </conditionalFormatting>
  <conditionalFormatting sqref="F60 I60">
    <cfRule type="expression" dxfId="29" priority="37">
      <formula>MOD(ROW(),2)=0</formula>
    </cfRule>
  </conditionalFormatting>
  <conditionalFormatting sqref="F62 I62">
    <cfRule type="expression" dxfId="28" priority="36">
      <formula>MOD(ROW(),2)=0</formula>
    </cfRule>
  </conditionalFormatting>
  <conditionalFormatting sqref="F64:F65 I64:I65">
    <cfRule type="expression" dxfId="27" priority="35">
      <formula>MOD(ROW(),2)=0</formula>
    </cfRule>
  </conditionalFormatting>
  <conditionalFormatting sqref="O8:P66">
    <cfRule type="expression" dxfId="26" priority="32">
      <formula>MOD(ROW(),2)=0</formula>
    </cfRule>
  </conditionalFormatting>
  <conditionalFormatting sqref="O67">
    <cfRule type="expression" dxfId="25" priority="31">
      <formula>MOD(ROW(),2)=0</formula>
    </cfRule>
  </conditionalFormatting>
  <conditionalFormatting sqref="P67">
    <cfRule type="expression" dxfId="24" priority="30">
      <formula>MOD(ROW(),2)=0</formula>
    </cfRule>
  </conditionalFormatting>
  <conditionalFormatting sqref="B67">
    <cfRule type="expression" dxfId="23" priority="29">
      <formula>MOD(ROW(),2)=0</formula>
    </cfRule>
  </conditionalFormatting>
  <conditionalFormatting sqref="J65">
    <cfRule type="expression" dxfId="22" priority="28">
      <formula>MOD(ROW(),2)=0</formula>
    </cfRule>
  </conditionalFormatting>
  <conditionalFormatting sqref="J66">
    <cfRule type="expression" dxfId="21" priority="27">
      <formula>MOD(ROW(),2)=0</formula>
    </cfRule>
  </conditionalFormatting>
  <conditionalFormatting sqref="L8:M65 M66">
    <cfRule type="expression" dxfId="20" priority="25">
      <formula>MOD(ROW(),2)=0</formula>
    </cfRule>
  </conditionalFormatting>
  <conditionalFormatting sqref="L67">
    <cfRule type="expression" dxfId="19" priority="24">
      <formula>MOD(ROW(),2)=0</formula>
    </cfRule>
  </conditionalFormatting>
  <conditionalFormatting sqref="M67">
    <cfRule type="expression" dxfId="18" priority="23">
      <formula>MOD(ROW(),2)=0</formula>
    </cfRule>
  </conditionalFormatting>
  <conditionalFormatting sqref="E67">
    <cfRule type="expression" dxfId="17" priority="21">
      <formula>MOD(ROW(),2)=0</formula>
    </cfRule>
  </conditionalFormatting>
  <conditionalFormatting sqref="E8:E10">
    <cfRule type="expression" dxfId="16" priority="20">
      <formula>MOD(ROW(),2)=0</formula>
    </cfRule>
  </conditionalFormatting>
  <conditionalFormatting sqref="E11:E17">
    <cfRule type="expression" dxfId="15" priority="19">
      <formula>MOD(ROW(),2)=0</formula>
    </cfRule>
  </conditionalFormatting>
  <conditionalFormatting sqref="E18:E24">
    <cfRule type="expression" dxfId="14" priority="18">
      <formula>MOD(ROW(),2)=0</formula>
    </cfRule>
  </conditionalFormatting>
  <conditionalFormatting sqref="E25:E41">
    <cfRule type="expression" dxfId="13" priority="17">
      <formula>MOD(ROW(),2)=0</formula>
    </cfRule>
  </conditionalFormatting>
  <conditionalFormatting sqref="E42:E55">
    <cfRule type="expression" dxfId="12" priority="16">
      <formula>MOD(ROW(),2)=0</formula>
    </cfRule>
  </conditionalFormatting>
  <conditionalFormatting sqref="E56 E59 E61 E63">
    <cfRule type="expression" dxfId="11" priority="15">
      <formula>MOD(ROW(),2)=0</formula>
    </cfRule>
  </conditionalFormatting>
  <conditionalFormatting sqref="E57">
    <cfRule type="expression" dxfId="10" priority="14">
      <formula>MOD(ROW(),2)=0</formula>
    </cfRule>
  </conditionalFormatting>
  <conditionalFormatting sqref="E58">
    <cfRule type="expression" dxfId="9" priority="13">
      <formula>MOD(ROW(),2)=0</formula>
    </cfRule>
  </conditionalFormatting>
  <conditionalFormatting sqref="E60">
    <cfRule type="expression" dxfId="8" priority="12">
      <formula>MOD(ROW(),2)=0</formula>
    </cfRule>
  </conditionalFormatting>
  <conditionalFormatting sqref="E62">
    <cfRule type="expression" dxfId="7" priority="11">
      <formula>MOD(ROW(),2)=0</formula>
    </cfRule>
  </conditionalFormatting>
  <conditionalFormatting sqref="E64:E65">
    <cfRule type="expression" dxfId="6" priority="10">
      <formula>MOD(ROW(),2)=0</formula>
    </cfRule>
  </conditionalFormatting>
  <conditionalFormatting sqref="G8:H64">
    <cfRule type="expression" dxfId="5" priority="9">
      <formula>MOD(ROW(),2)=0</formula>
    </cfRule>
  </conditionalFormatting>
  <conditionalFormatting sqref="G65:H65">
    <cfRule type="expression" dxfId="4" priority="8">
      <formula>MOD(ROW(),2)=0</formula>
    </cfRule>
  </conditionalFormatting>
  <conditionalFormatting sqref="G66:H66">
    <cfRule type="expression" dxfId="3" priority="7">
      <formula>MOD(ROW(),2)=0</formula>
    </cfRule>
  </conditionalFormatting>
  <conditionalFormatting sqref="E66:F66">
    <cfRule type="expression" dxfId="2" priority="3">
      <formula>MOD(ROW(),2)=0</formula>
    </cfRule>
  </conditionalFormatting>
  <conditionalFormatting sqref="I66">
    <cfRule type="expression" dxfId="1" priority="2">
      <formula>MOD(ROW(),2)=0</formula>
    </cfRule>
  </conditionalFormatting>
  <conditionalFormatting sqref="L66">
    <cfRule type="expression" dxfId="0" priority="1">
      <formula>MOD(ROW(),2)=0</formula>
    </cfRule>
  </conditionalFormatting>
  <pageMargins left="0.7" right="0.7" top="0.75" bottom="0.75" header="0.3" footer="0.3"/>
  <pageSetup scale="40" orientation="landscape" r:id="rId1"/>
  <headerFooter>
    <oddHeader>&amp;R&amp;"Arial,Regular"&amp;10Filed: 2024-03-15
EB-2022-0200
DRO Response
Attachment 8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E4D423B1DE4CB1730F6A38FCA8AB" ma:contentTypeVersion="8" ma:contentTypeDescription="Create a new document." ma:contentTypeScope="" ma:versionID="bff721e5b0ca07b4aef3a7f1fc1b1f90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2b327a5e-a9b9-42ef-8f0e-d75e289b8b9c" targetNamespace="http://schemas.microsoft.com/office/2006/metadata/properties" ma:root="true" ma:fieldsID="643f24c61bc7d1ee9054c428dab75c76" ns1:_="" ns2:_="" ns3:_="">
    <xsd:import namespace="http://schemas.microsoft.com/sharepoint/v3"/>
    <xsd:import namespace="bc9be6ef-036f-4d38-ab45-2a4da0c93cb0"/>
    <xsd:import namespace="2b327a5e-a9b9-42ef-8f0e-d75e289b8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27a5e-a9b9-42ef-8f0e-d75e289b8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C6U45NHNYSXQ-170716136-240</_dlc_DocId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https://enbridge.sharepoint.com/teams/EB-2022-02002024Rebasing/_layouts/15/DocIdRedir.aspx?ID=C6U45NHNYSXQ-170716136-240</Url>
      <Description>C6U45NHNYSXQ-170716136-240</Description>
    </_dlc_DocIdUrl>
    <_ip_UnifiedCompliancePolicyProperties xmlns="http://schemas.microsoft.com/sharepoint/v3" xsi:nil="true"/>
    <SharedWithUsers xmlns="bc9be6ef-036f-4d38-ab45-2a4da0c93cb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B508072-73A8-4242-A132-AAAF841766F0}"/>
</file>

<file path=customXml/itemProps2.xml><?xml version="1.0" encoding="utf-8"?>
<ds:datastoreItem xmlns:ds="http://schemas.openxmlformats.org/officeDocument/2006/customXml" ds:itemID="{5A9F78AF-1028-4A0B-BFBA-5CB41F3C3C81}"/>
</file>

<file path=customXml/itemProps3.xml><?xml version="1.0" encoding="utf-8"?>
<ds:datastoreItem xmlns:ds="http://schemas.openxmlformats.org/officeDocument/2006/customXml" ds:itemID="{8404F7A2-2D00-47DC-BECA-289699337577}"/>
</file>

<file path=customXml/itemProps4.xml><?xml version="1.0" encoding="utf-8"?>
<ds:datastoreItem xmlns:ds="http://schemas.openxmlformats.org/officeDocument/2006/customXml" ds:itemID="{97354DD4-F092-4923-A882-959B9BAEE9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 Comparison</vt:lpstr>
      <vt:lpstr>'Update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2024-03-15T17:59:43Z</dcterms:created>
  <dcterms:modified xsi:type="dcterms:W3CDTF">2024-03-15T17:59:51Z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2024-03-15T17:59:51Z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4e05d56d-8fda-41e2-ad1e-7073af8f7139</vt:lpwstr>
  </property>
  <property fmtid="{D5CDD505-2E9C-101B-9397-08002B2CF9AE}" pid="8" name="MSIP_Label_b1a6f161-e42b-4c47-8f69-f6a81e023e2d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0x01010023BCE4D423B1DE4CB1730F6A38FCA8AB</vt:lpwstr>
  </property>
  <property fmtid="{D5CDD505-2E9C-101B-9397-08002B2CF9AE}" pid="11" name="_EmailSubject">
    <vt:lpwstr>J17.9</vt:lpwstr>
  </property>
  <property fmtid="{D5CDD505-2E9C-101B-9397-08002B2CF9AE}" pid="12" name="_NewReviewCycle">
    <vt:lpwstr/>
  </property>
  <property fmtid="{D5CDD505-2E9C-101B-9397-08002B2CF9AE}" pid="13" name="_ReviewingToolsShownOnce">
    <vt:lpwstr/>
  </property>
  <property fmtid="{D5CDD505-2E9C-101B-9397-08002B2CF9AE}" pid="14" name="_AuthorEmailDisplayName">
    <vt:lpwstr>Danielle Dreveny</vt:lpwstr>
  </property>
  <property fmtid="{D5CDD505-2E9C-101B-9397-08002B2CF9AE}" pid="15" name="_AdHocReviewCycleID">
    <vt:i4>1125414655</vt:i4>
  </property>
  <property fmtid="{D5CDD505-2E9C-101B-9397-08002B2CF9AE}" pid="16" name="_AuthorEmail">
    <vt:lpwstr>Danielle.Dreveny@enbridge.com</vt:lpwstr>
  </property>
  <property fmtid="{D5CDD505-2E9C-101B-9397-08002B2CF9AE}" pid="17" name="_dlc_DocIdItemGuid">
    <vt:lpwstr>586f45ed-8189-46e7-a380-fb5ad5fe6d84</vt:lpwstr>
  </property>
  <property fmtid="{D5CDD505-2E9C-101B-9397-08002B2CF9AE}" pid="18" name="{A44787D4-0540-4523-9961-78E4036D8C6D}">
    <vt:lpwstr>{9E94BE81-22C1-45E2-A5C7-60BAD89EF518}</vt:lpwstr>
  </property>
</Properties>
</file>