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hydro.torontohydro.com/divisions/regulatorylegal/2025RateApp/Exhibits/2024 Interrogatories (IRs)/IRR Exhibit 1B/SEC/1B-SEC-28/"/>
    </mc:Choice>
  </mc:AlternateContent>
  <xr:revisionPtr revIDLastSave="0" documentId="13_ncr:1_{8009F62F-69E7-42E2-8339-FCBF3DE59F3B}" xr6:coauthVersionLast="47" xr6:coauthVersionMax="47" xr10:uidLastSave="{00000000-0000-0000-0000-000000000000}"/>
  <bookViews>
    <workbookView xWindow="28680" yWindow="-120" windowWidth="29040" windowHeight="15840" xr2:uid="{51389CF7-5166-4214-9554-7EC012C1F2AD}"/>
  </bookViews>
  <sheets>
    <sheet name="Asset Categories" sheetId="1" r:id="rId1"/>
    <sheet name="Maintenance Program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3" i="1"/>
  <c r="D6" i="2"/>
  <c r="D7" i="2"/>
  <c r="D3" i="2"/>
  <c r="D4" i="2"/>
  <c r="D5" i="2"/>
  <c r="N4" i="1" l="1"/>
  <c r="N5" i="1"/>
  <c r="N6" i="1"/>
  <c r="N7" i="1"/>
  <c r="N8" i="1"/>
  <c r="N9" i="1"/>
  <c r="N10" i="1"/>
  <c r="K4" i="1"/>
  <c r="K5" i="1"/>
  <c r="K6" i="1"/>
  <c r="K7" i="1"/>
  <c r="K8" i="1"/>
  <c r="K9" i="1"/>
  <c r="K10" i="1"/>
  <c r="N3" i="1"/>
  <c r="K3" i="1"/>
  <c r="H4" i="1"/>
  <c r="D4" i="1" s="1"/>
  <c r="E4" i="1" s="1"/>
  <c r="H5" i="1"/>
  <c r="D5" i="1" s="1"/>
  <c r="E5" i="1" s="1"/>
  <c r="H6" i="1"/>
  <c r="H7" i="1"/>
  <c r="H8" i="1"/>
  <c r="D8" i="1" s="1"/>
  <c r="E8" i="1" s="1"/>
  <c r="H9" i="1"/>
  <c r="H10" i="1"/>
  <c r="D10" i="1" s="1"/>
  <c r="E10" i="1" s="1"/>
  <c r="H3" i="1"/>
  <c r="D3" i="1" s="1"/>
  <c r="E3" i="1" s="1"/>
  <c r="D9" i="1" l="1"/>
  <c r="E9" i="1" s="1"/>
  <c r="D7" i="1"/>
  <c r="E7" i="1" s="1"/>
  <c r="D6" i="1"/>
  <c r="E6" i="1" s="1"/>
</calcChain>
</file>

<file path=xl/sharedStrings.xml><?xml version="1.0" encoding="utf-8"?>
<sst xmlns="http://schemas.openxmlformats.org/spreadsheetml/2006/main" count="56" uniqueCount="29">
  <si>
    <t>Asset Category / Capital</t>
  </si>
  <si>
    <t>Unit of Measure</t>
  </si>
  <si>
    <t>Wood Poles Installed / Replaced</t>
  </si>
  <si>
    <t>Each</t>
  </si>
  <si>
    <t>UG Cable Installed / Replaced</t>
  </si>
  <si>
    <t>Meter / Feet</t>
  </si>
  <si>
    <t>Pole Top Transformers Installed / Replaced</t>
  </si>
  <si>
    <t>Padmount Transformers Installed / Replaced</t>
  </si>
  <si>
    <t>Vault Transformers Installed / Replaced</t>
  </si>
  <si>
    <t>Network Transformers / Protectors Installed / Replaced</t>
  </si>
  <si>
    <t>Breakers Installed / Replaced</t>
  </si>
  <si>
    <t>Cable Chambers / Manholes Installed / Replaced</t>
  </si>
  <si>
    <t>No. Units</t>
  </si>
  <si>
    <t>Unit Cost</t>
  </si>
  <si>
    <t>Total Cost</t>
  </si>
  <si>
    <t>2020- 2022
 3 Year Wt Avg</t>
  </si>
  <si>
    <t>No. of Units</t>
  </si>
  <si>
    <t>Cost</t>
  </si>
  <si>
    <t>Units</t>
  </si>
  <si>
    <t>Avg. Unit Cost</t>
  </si>
  <si>
    <t>Vegetation Management (Inspected / Trimmed)</t>
  </si>
  <si>
    <t>Kilometer / Mile</t>
  </si>
  <si>
    <t>Pole Test and Treat</t>
  </si>
  <si>
    <t>Overhead Line Patrol &amp; IR Scanning</t>
  </si>
  <si>
    <t>Substation Maintenance (Inspection, Test)</t>
  </si>
  <si>
    <t>Building Vault Inspections (Building, Network &amp; Submersible)</t>
  </si>
  <si>
    <t>Actual (3-YR Period)</t>
  </si>
  <si>
    <t>Total MVA*</t>
  </si>
  <si>
    <t>*The unit of measure for stations maintenance was the Total MVA in the system in 2022 in alignment with APB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</si>
</sst>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&quot;$&quot;* #,##0.0_-;\-&quot;$&quot;* #,##0.0_-;_-&quot;$&quot;* &quot;-&quot;??_-;_-@_-"/>
    <numFmt numFmtId="166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/>
    <xf numFmtId="0" fontId="3" fillId="0" borderId="1" xfId="0" applyFont="1" applyBorder="1" applyAlignment="1"/>
    <xf numFmtId="0" fontId="0" fillId="0" borderId="1" xfId="0" applyBorder="1"/>
    <xf numFmtId="0" fontId="4" fillId="2" borderId="1" xfId="0" applyFont="1" applyFill="1" applyBorder="1" applyAlignment="1"/>
    <xf numFmtId="44" fontId="6" fillId="2" borderId="1" xfId="2" applyFont="1" applyFill="1" applyBorder="1"/>
    <xf numFmtId="0" fontId="6" fillId="2" borderId="1" xfId="2" applyNumberFormat="1" applyFont="1" applyFill="1" applyBorder="1"/>
    <xf numFmtId="0" fontId="0" fillId="0" borderId="0" xfId="0" applyNumberFormat="1"/>
    <xf numFmtId="166" fontId="5" fillId="4" borderId="1" xfId="0" applyNumberFormat="1" applyFont="1" applyFill="1" applyBorder="1"/>
    <xf numFmtId="0" fontId="4" fillId="0" borderId="1" xfId="0" applyFont="1" applyBorder="1"/>
    <xf numFmtId="0" fontId="3" fillId="0" borderId="1" xfId="0" applyFont="1" applyBorder="1"/>
    <xf numFmtId="44" fontId="6" fillId="0" borderId="1" xfId="2" applyFont="1" applyFill="1" applyBorder="1"/>
    <xf numFmtId="0" fontId="6" fillId="0" borderId="1" xfId="2" applyNumberFormat="1" applyFont="1" applyFill="1" applyBorder="1"/>
    <xf numFmtId="44" fontId="0" fillId="0" borderId="0" xfId="0" applyNumberFormat="1"/>
    <xf numFmtId="166" fontId="6" fillId="2" borderId="1" xfId="2" applyNumberFormat="1" applyFont="1" applyFill="1" applyBorder="1"/>
    <xf numFmtId="0" fontId="0" fillId="0" borderId="1" xfId="0" applyFont="1" applyBorder="1"/>
    <xf numFmtId="0" fontId="3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top" wrapText="1"/>
    </xf>
    <xf numFmtId="165" fontId="5" fillId="3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0" fillId="0" borderId="1" xfId="1" applyFont="1" applyFill="1" applyBorder="1"/>
    <xf numFmtId="0" fontId="7" fillId="0" borderId="2" xfId="0" applyFont="1" applyFill="1" applyBorder="1"/>
  </cellXfs>
  <cellStyles count="3">
    <cellStyle name="Currency" xfId="1" builtinId="4"/>
    <cellStyle name="Currency 2" xfId="2" xr:uid="{FA102D2E-CD14-4B9D-B8E1-392DE199C01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3B14C-B96B-4B8D-B4F5-759752313659}">
  <dimension ref="A1:N10"/>
  <sheetViews>
    <sheetView tabSelected="1" workbookViewId="0">
      <selection activeCell="A29" sqref="A29"/>
    </sheetView>
  </sheetViews>
  <sheetFormatPr defaultRowHeight="15" x14ac:dyDescent="0.25"/>
  <cols>
    <col min="1" max="1" width="45.42578125" bestFit="1" customWidth="1"/>
    <col min="2" max="2" width="13.7109375" bestFit="1" customWidth="1"/>
    <col min="3" max="3" width="24.85546875" style="10" customWidth="1"/>
    <col min="4" max="5" width="19.140625" customWidth="1"/>
    <col min="6" max="6" width="12.5703125" bestFit="1" customWidth="1"/>
    <col min="8" max="8" width="15.28515625" bestFit="1" customWidth="1"/>
    <col min="9" max="9" width="12.5703125" bestFit="1" customWidth="1"/>
    <col min="11" max="11" width="15.28515625" bestFit="1" customWidth="1"/>
    <col min="12" max="12" width="12.5703125" bestFit="1" customWidth="1"/>
    <col min="14" max="14" width="15.28515625" bestFit="1" customWidth="1"/>
    <col min="15" max="15" width="12.5703125" bestFit="1" customWidth="1"/>
    <col min="17" max="17" width="15.28515625" bestFit="1" customWidth="1"/>
  </cols>
  <sheetData>
    <row r="1" spans="1:14" ht="15" customHeight="1" x14ac:dyDescent="0.25">
      <c r="A1" s="6"/>
      <c r="B1" s="6"/>
      <c r="C1" s="22" t="s">
        <v>26</v>
      </c>
      <c r="D1" s="22"/>
      <c r="E1" s="23" t="s">
        <v>15</v>
      </c>
      <c r="F1" s="27">
        <v>2020</v>
      </c>
      <c r="G1" s="27"/>
      <c r="H1" s="27"/>
      <c r="I1" s="27">
        <v>2021</v>
      </c>
      <c r="J1" s="27"/>
      <c r="K1" s="27"/>
      <c r="L1" s="27">
        <v>2022</v>
      </c>
      <c r="M1" s="27"/>
      <c r="N1" s="27"/>
    </row>
    <row r="2" spans="1:14" x14ac:dyDescent="0.25">
      <c r="A2" s="3" t="s">
        <v>0</v>
      </c>
      <c r="B2" s="2" t="s">
        <v>1</v>
      </c>
      <c r="C2" s="19" t="s">
        <v>16</v>
      </c>
      <c r="D2" s="1" t="s">
        <v>17</v>
      </c>
      <c r="E2" s="24"/>
      <c r="F2" s="28" t="s">
        <v>13</v>
      </c>
      <c r="G2" s="28" t="s">
        <v>12</v>
      </c>
      <c r="H2" s="28" t="s">
        <v>14</v>
      </c>
      <c r="I2" s="28" t="s">
        <v>13</v>
      </c>
      <c r="J2" s="28" t="s">
        <v>12</v>
      </c>
      <c r="K2" s="28" t="s">
        <v>14</v>
      </c>
      <c r="L2" s="28" t="s">
        <v>13</v>
      </c>
      <c r="M2" s="28" t="s">
        <v>12</v>
      </c>
      <c r="N2" s="28" t="s">
        <v>14</v>
      </c>
    </row>
    <row r="3" spans="1:14" x14ac:dyDescent="0.25">
      <c r="A3" s="5" t="s">
        <v>2</v>
      </c>
      <c r="B3" s="1" t="s">
        <v>3</v>
      </c>
      <c r="C3" s="9">
        <f>SUM(G3,J3,M3)</f>
        <v>6051</v>
      </c>
      <c r="D3" s="17">
        <f>SUM(H3,K3,N3)</f>
        <v>50328844.579999998</v>
      </c>
      <c r="E3" s="11">
        <f>D3/C3</f>
        <v>8317.4425020657745</v>
      </c>
      <c r="F3" s="29">
        <v>8713.70272972973</v>
      </c>
      <c r="G3" s="28">
        <v>2220</v>
      </c>
      <c r="H3" s="29">
        <f>F3*G3</f>
        <v>19344420.060000002</v>
      </c>
      <c r="I3" s="29">
        <v>7905.7158999037511</v>
      </c>
      <c r="J3" s="28">
        <v>2078</v>
      </c>
      <c r="K3" s="29">
        <f>I3*J3</f>
        <v>16428077.639999995</v>
      </c>
      <c r="L3" s="29">
        <v>8303.6776269252714</v>
      </c>
      <c r="M3" s="28">
        <v>1753</v>
      </c>
      <c r="N3" s="29">
        <f>L3*M3</f>
        <v>14556346.880000001</v>
      </c>
    </row>
    <row r="4" spans="1:14" x14ac:dyDescent="0.25">
      <c r="A4" s="4" t="s">
        <v>4</v>
      </c>
      <c r="B4" s="1" t="s">
        <v>5</v>
      </c>
      <c r="C4" s="9">
        <f t="shared" ref="C4:C10" si="0">SUM(G4,J4,M4)</f>
        <v>741042</v>
      </c>
      <c r="D4" s="17">
        <f t="shared" ref="D4:D10" si="1">SUM(H4,K4,N4)</f>
        <v>96965193.399999976</v>
      </c>
      <c r="E4" s="11">
        <f t="shared" ref="E4:E10" si="2">D4/C4</f>
        <v>130.84979447858552</v>
      </c>
      <c r="F4" s="29">
        <v>128.52131444159889</v>
      </c>
      <c r="G4" s="28">
        <v>251468</v>
      </c>
      <c r="H4" s="29">
        <f t="shared" ref="H4:H10" si="3">F4*G4</f>
        <v>32318997.899999991</v>
      </c>
      <c r="I4" s="29">
        <v>141.44806699491414</v>
      </c>
      <c r="J4" s="28">
        <v>234376</v>
      </c>
      <c r="K4" s="29">
        <f t="shared" ref="K4:K10" si="4">I4*J4</f>
        <v>33152032.149999999</v>
      </c>
      <c r="L4" s="29">
        <v>123.41069816377866</v>
      </c>
      <c r="M4" s="28">
        <v>255198</v>
      </c>
      <c r="N4" s="29">
        <f t="shared" ref="N4:N10" si="5">L4*M4</f>
        <v>31494163.349999987</v>
      </c>
    </row>
    <row r="5" spans="1:14" x14ac:dyDescent="0.25">
      <c r="A5" s="4" t="s">
        <v>6</v>
      </c>
      <c r="B5" s="1" t="s">
        <v>3</v>
      </c>
      <c r="C5" s="9">
        <f t="shared" si="0"/>
        <v>2020</v>
      </c>
      <c r="D5" s="17">
        <f t="shared" si="1"/>
        <v>37755366.420000002</v>
      </c>
      <c r="E5" s="11">
        <f t="shared" si="2"/>
        <v>18690.775455445546</v>
      </c>
      <c r="F5" s="29">
        <v>17800.546525096524</v>
      </c>
      <c r="G5" s="28">
        <v>518</v>
      </c>
      <c r="H5" s="29">
        <f t="shared" si="3"/>
        <v>9220683.0999999996</v>
      </c>
      <c r="I5" s="29">
        <v>19879.752480446925</v>
      </c>
      <c r="J5" s="28">
        <v>895</v>
      </c>
      <c r="K5" s="29">
        <f t="shared" si="4"/>
        <v>17792378.469999999</v>
      </c>
      <c r="L5" s="29">
        <v>17697.372075782532</v>
      </c>
      <c r="M5" s="28">
        <v>607</v>
      </c>
      <c r="N5" s="29">
        <f t="shared" si="5"/>
        <v>10742304.849999998</v>
      </c>
    </row>
    <row r="6" spans="1:14" x14ac:dyDescent="0.25">
      <c r="A6" s="4" t="s">
        <v>7</v>
      </c>
      <c r="B6" s="1" t="s">
        <v>3</v>
      </c>
      <c r="C6" s="9">
        <f t="shared" si="0"/>
        <v>1022</v>
      </c>
      <c r="D6" s="17">
        <f t="shared" si="1"/>
        <v>38194904.740000002</v>
      </c>
      <c r="E6" s="11">
        <f t="shared" si="2"/>
        <v>37372.705225048929</v>
      </c>
      <c r="F6" s="29">
        <v>38851.799354838702</v>
      </c>
      <c r="G6" s="28">
        <v>341</v>
      </c>
      <c r="H6" s="29">
        <f t="shared" si="3"/>
        <v>13248463.579999998</v>
      </c>
      <c r="I6" s="29">
        <v>42432.68512738854</v>
      </c>
      <c r="J6" s="28">
        <v>314</v>
      </c>
      <c r="K6" s="29">
        <f t="shared" si="4"/>
        <v>13323863.130000001</v>
      </c>
      <c r="L6" s="29">
        <v>31669.149945504087</v>
      </c>
      <c r="M6" s="28">
        <v>367</v>
      </c>
      <c r="N6" s="29">
        <f t="shared" si="5"/>
        <v>11622578.029999999</v>
      </c>
    </row>
    <row r="7" spans="1:14" x14ac:dyDescent="0.25">
      <c r="A7" s="4" t="s">
        <v>8</v>
      </c>
      <c r="B7" s="1" t="s">
        <v>3</v>
      </c>
      <c r="C7" s="9">
        <f t="shared" si="0"/>
        <v>1022</v>
      </c>
      <c r="D7" s="17">
        <f t="shared" si="1"/>
        <v>38194904.740000002</v>
      </c>
      <c r="E7" s="11">
        <f t="shared" si="2"/>
        <v>37372.705225048929</v>
      </c>
      <c r="F7" s="29">
        <v>38851.799354838702</v>
      </c>
      <c r="G7" s="28">
        <v>341</v>
      </c>
      <c r="H7" s="29">
        <f t="shared" si="3"/>
        <v>13248463.579999998</v>
      </c>
      <c r="I7" s="29">
        <v>42432.68512738854</v>
      </c>
      <c r="J7" s="28">
        <v>314</v>
      </c>
      <c r="K7" s="29">
        <f t="shared" si="4"/>
        <v>13323863.130000001</v>
      </c>
      <c r="L7" s="29">
        <v>31669.149945504087</v>
      </c>
      <c r="M7" s="28">
        <v>367</v>
      </c>
      <c r="N7" s="29">
        <f t="shared" si="5"/>
        <v>11622578.029999999</v>
      </c>
    </row>
    <row r="8" spans="1:14" x14ac:dyDescent="0.25">
      <c r="A8" s="4" t="s">
        <v>9</v>
      </c>
      <c r="B8" s="1" t="s">
        <v>3</v>
      </c>
      <c r="C8" s="9">
        <f t="shared" si="0"/>
        <v>199</v>
      </c>
      <c r="D8" s="17">
        <f t="shared" si="1"/>
        <v>25402193.209999997</v>
      </c>
      <c r="E8" s="11">
        <f t="shared" si="2"/>
        <v>127649.21211055275</v>
      </c>
      <c r="F8" s="29">
        <v>139856.95307692306</v>
      </c>
      <c r="G8" s="28">
        <v>65</v>
      </c>
      <c r="H8" s="29">
        <f t="shared" si="3"/>
        <v>9090701.9499999993</v>
      </c>
      <c r="I8" s="29">
        <v>121787.36288888889</v>
      </c>
      <c r="J8" s="28">
        <v>45</v>
      </c>
      <c r="K8" s="29">
        <f t="shared" si="4"/>
        <v>5480431.3300000001</v>
      </c>
      <c r="L8" s="29">
        <v>121697.30258426964</v>
      </c>
      <c r="M8" s="28">
        <v>89</v>
      </c>
      <c r="N8" s="29">
        <f t="shared" si="5"/>
        <v>10831059.929999998</v>
      </c>
    </row>
    <row r="9" spans="1:14" x14ac:dyDescent="0.25">
      <c r="A9" s="7" t="s">
        <v>10</v>
      </c>
      <c r="B9" s="1" t="s">
        <v>3</v>
      </c>
      <c r="C9" s="9">
        <f t="shared" si="0"/>
        <v>89</v>
      </c>
      <c r="D9" s="17">
        <f t="shared" si="1"/>
        <v>3380516.88</v>
      </c>
      <c r="E9" s="11">
        <f t="shared" si="2"/>
        <v>37983.335730337079</v>
      </c>
      <c r="F9" s="29">
        <v>41371.606170212763</v>
      </c>
      <c r="G9" s="28">
        <v>47</v>
      </c>
      <c r="H9" s="29">
        <f t="shared" si="3"/>
        <v>1944465.4899999998</v>
      </c>
      <c r="I9" s="29">
        <v>2263.1287500000003</v>
      </c>
      <c r="J9" s="28">
        <v>24</v>
      </c>
      <c r="K9" s="29">
        <f t="shared" si="4"/>
        <v>54315.090000000011</v>
      </c>
      <c r="L9" s="29">
        <v>76763.127777777787</v>
      </c>
      <c r="M9" s="28">
        <v>18</v>
      </c>
      <c r="N9" s="29">
        <f t="shared" si="5"/>
        <v>1381736.3000000003</v>
      </c>
    </row>
    <row r="10" spans="1:14" x14ac:dyDescent="0.25">
      <c r="A10" s="4" t="s">
        <v>11</v>
      </c>
      <c r="B10" s="1" t="s">
        <v>3</v>
      </c>
      <c r="C10" s="9">
        <f t="shared" si="0"/>
        <v>78</v>
      </c>
      <c r="D10" s="17">
        <f t="shared" si="1"/>
        <v>10639915.59</v>
      </c>
      <c r="E10" s="11">
        <f t="shared" si="2"/>
        <v>136409.17423076922</v>
      </c>
      <c r="F10" s="29">
        <v>161748.17153846152</v>
      </c>
      <c r="G10" s="28">
        <v>13</v>
      </c>
      <c r="H10" s="29">
        <f t="shared" si="3"/>
        <v>2102726.23</v>
      </c>
      <c r="I10" s="29">
        <v>122837.34576923076</v>
      </c>
      <c r="J10" s="28">
        <v>52</v>
      </c>
      <c r="K10" s="29">
        <f t="shared" si="4"/>
        <v>6387541.9799999995</v>
      </c>
      <c r="L10" s="29">
        <v>165357.49076923076</v>
      </c>
      <c r="M10" s="28">
        <v>13</v>
      </c>
      <c r="N10" s="29">
        <f t="shared" si="5"/>
        <v>2149647.38</v>
      </c>
    </row>
  </sheetData>
  <mergeCells count="5">
    <mergeCell ref="C1:D1"/>
    <mergeCell ref="E1:E2"/>
    <mergeCell ref="I1:K1"/>
    <mergeCell ref="L1:N1"/>
    <mergeCell ref="F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BF18-4F0E-4D9C-AFD3-4F23EB47F86E}">
  <dimension ref="A1:N14"/>
  <sheetViews>
    <sheetView workbookViewId="0">
      <selection activeCell="B14" sqref="B14"/>
    </sheetView>
  </sheetViews>
  <sheetFormatPr defaultRowHeight="15" x14ac:dyDescent="0.25"/>
  <cols>
    <col min="1" max="1" width="47.28515625" customWidth="1"/>
    <col min="2" max="2" width="20.42578125" customWidth="1"/>
    <col min="3" max="3" width="24.85546875" style="10" customWidth="1"/>
    <col min="4" max="4" width="19.140625" customWidth="1"/>
    <col min="5" max="5" width="13.5703125" customWidth="1"/>
    <col min="6" max="6" width="9.140625" style="10"/>
    <col min="7" max="7" width="17.85546875" customWidth="1"/>
    <col min="8" max="8" width="19" customWidth="1"/>
    <col min="9" max="9" width="9.140625" style="10"/>
    <col min="10" max="10" width="19.7109375" customWidth="1"/>
    <col min="11" max="11" width="15.85546875" customWidth="1"/>
    <col min="12" max="12" width="14.5703125" style="10" customWidth="1"/>
    <col min="13" max="13" width="18.140625" customWidth="1"/>
    <col min="14" max="14" width="14.7109375" customWidth="1"/>
  </cols>
  <sheetData>
    <row r="1" spans="1:14" x14ac:dyDescent="0.25">
      <c r="A1" s="18"/>
      <c r="B1" s="26" t="s">
        <v>1</v>
      </c>
      <c r="C1" s="22" t="s">
        <v>26</v>
      </c>
      <c r="D1" s="22"/>
      <c r="E1" s="23" t="s">
        <v>13</v>
      </c>
      <c r="F1" s="25">
        <v>2020</v>
      </c>
      <c r="G1" s="25"/>
      <c r="H1" s="25"/>
      <c r="I1" s="25">
        <v>2021</v>
      </c>
      <c r="J1" s="25"/>
      <c r="K1" s="25"/>
      <c r="L1" s="25">
        <v>2022</v>
      </c>
      <c r="M1" s="25"/>
      <c r="N1" s="25"/>
    </row>
    <row r="2" spans="1:14" x14ac:dyDescent="0.25">
      <c r="A2" s="18"/>
      <c r="B2" s="26"/>
      <c r="C2" s="19" t="s">
        <v>16</v>
      </c>
      <c r="D2" s="1" t="s">
        <v>17</v>
      </c>
      <c r="E2" s="24"/>
      <c r="F2" s="20" t="s">
        <v>18</v>
      </c>
      <c r="G2" s="21" t="s">
        <v>17</v>
      </c>
      <c r="H2" s="21" t="s">
        <v>19</v>
      </c>
      <c r="I2" s="20" t="s">
        <v>18</v>
      </c>
      <c r="J2" s="21" t="s">
        <v>17</v>
      </c>
      <c r="K2" s="21" t="s">
        <v>19</v>
      </c>
      <c r="L2" s="20" t="s">
        <v>18</v>
      </c>
      <c r="M2" s="21" t="s">
        <v>17</v>
      </c>
      <c r="N2" s="21" t="s">
        <v>19</v>
      </c>
    </row>
    <row r="3" spans="1:14" x14ac:dyDescent="0.25">
      <c r="A3" s="12" t="s">
        <v>20</v>
      </c>
      <c r="B3" s="12" t="s">
        <v>21</v>
      </c>
      <c r="C3" s="9">
        <v>4195</v>
      </c>
      <c r="D3" s="8">
        <f t="shared" ref="D3:D7" si="0">SUM(G3,J3,M3)</f>
        <v>9124475.1698064003</v>
      </c>
      <c r="E3" s="11">
        <v>2175.0834731823597</v>
      </c>
      <c r="F3" s="15">
        <v>1234.3527437744779</v>
      </c>
      <c r="G3" s="14">
        <v>2647160.06</v>
      </c>
      <c r="H3" s="14">
        <v>2144.5733995821611</v>
      </c>
      <c r="I3" s="15">
        <v>1401.59248</v>
      </c>
      <c r="J3" s="14">
        <v>3238982.1098063998</v>
      </c>
      <c r="K3" s="14">
        <v>2310.9299999999998</v>
      </c>
      <c r="L3" s="15">
        <v>1559.53</v>
      </c>
      <c r="M3" s="14">
        <v>3238333</v>
      </c>
      <c r="N3" s="14">
        <v>2076.4800933614615</v>
      </c>
    </row>
    <row r="4" spans="1:14" x14ac:dyDescent="0.25">
      <c r="A4" s="12" t="s">
        <v>22</v>
      </c>
      <c r="B4" s="12" t="s">
        <v>3</v>
      </c>
      <c r="C4" s="9">
        <v>43204</v>
      </c>
      <c r="D4" s="8">
        <f t="shared" si="0"/>
        <v>746599.55</v>
      </c>
      <c r="E4" s="11">
        <v>17.280807332654383</v>
      </c>
      <c r="F4" s="15">
        <v>14312</v>
      </c>
      <c r="G4" s="14">
        <v>251093.13</v>
      </c>
      <c r="H4" s="14">
        <v>17.544237702627168</v>
      </c>
      <c r="I4" s="15">
        <v>14287</v>
      </c>
      <c r="J4" s="14">
        <v>239760.65</v>
      </c>
      <c r="K4" s="14">
        <v>16.781735143837054</v>
      </c>
      <c r="L4" s="15">
        <v>14605</v>
      </c>
      <c r="M4" s="14">
        <v>255745.77</v>
      </c>
      <c r="N4" s="14">
        <v>17.510836699760354</v>
      </c>
    </row>
    <row r="5" spans="1:14" x14ac:dyDescent="0.25">
      <c r="A5" s="12" t="s">
        <v>23</v>
      </c>
      <c r="B5" s="12" t="s">
        <v>21</v>
      </c>
      <c r="C5" s="9">
        <v>20052.66</v>
      </c>
      <c r="D5" s="8">
        <f>SUM(G5,J5,M5)</f>
        <v>456313.62</v>
      </c>
      <c r="E5" s="11">
        <v>22.637876471251193</v>
      </c>
      <c r="F5" s="15">
        <v>5861.63</v>
      </c>
      <c r="G5" s="14">
        <v>113056.51</v>
      </c>
      <c r="H5" s="14">
        <v>19.287554826899683</v>
      </c>
      <c r="I5" s="15">
        <v>7576.2000000000007</v>
      </c>
      <c r="J5" s="14">
        <v>177301.94</v>
      </c>
      <c r="K5" s="14">
        <v>23.402489374620519</v>
      </c>
      <c r="L5" s="15">
        <v>6614.83</v>
      </c>
      <c r="M5" s="14">
        <v>165955.16999999998</v>
      </c>
      <c r="N5" s="14">
        <v>25.088349965154052</v>
      </c>
    </row>
    <row r="6" spans="1:14" x14ac:dyDescent="0.25">
      <c r="A6" s="13" t="s">
        <v>24</v>
      </c>
      <c r="B6" s="12" t="s">
        <v>27</v>
      </c>
      <c r="C6" s="9">
        <v>7853</v>
      </c>
      <c r="D6" s="8">
        <f t="shared" si="0"/>
        <v>13448037.339999985</v>
      </c>
      <c r="E6" s="11">
        <v>1712.4713281548452</v>
      </c>
      <c r="F6" s="15"/>
      <c r="G6" s="14">
        <v>4393349.1499999911</v>
      </c>
      <c r="H6" s="14"/>
      <c r="I6" s="15"/>
      <c r="J6" s="14">
        <v>5009813.4599999925</v>
      </c>
      <c r="K6" s="14"/>
      <c r="L6" s="15"/>
      <c r="M6" s="14">
        <v>4044874.7300000014</v>
      </c>
      <c r="N6" s="14"/>
    </row>
    <row r="7" spans="1:14" x14ac:dyDescent="0.25">
      <c r="A7" s="13" t="s">
        <v>25</v>
      </c>
      <c r="B7" s="12" t="s">
        <v>3</v>
      </c>
      <c r="C7" s="9">
        <v>18633</v>
      </c>
      <c r="D7" s="8">
        <f t="shared" si="0"/>
        <v>4801112.1999999993</v>
      </c>
      <c r="E7" s="11">
        <v>257.57951966940374</v>
      </c>
      <c r="F7" s="15">
        <v>5850</v>
      </c>
      <c r="G7" s="14">
        <v>1569317.53</v>
      </c>
      <c r="H7" s="14">
        <v>268.25940683760683</v>
      </c>
      <c r="I7" s="15">
        <v>6012</v>
      </c>
      <c r="J7" s="14">
        <v>1602275.73</v>
      </c>
      <c r="K7" s="14">
        <v>266.51292914171654</v>
      </c>
      <c r="L7" s="15">
        <v>6771</v>
      </c>
      <c r="M7" s="14">
        <v>1629518.94</v>
      </c>
      <c r="N7" s="14">
        <v>240.66148870181655</v>
      </c>
    </row>
    <row r="8" spans="1:14" x14ac:dyDescent="0.25">
      <c r="B8" s="30" t="s">
        <v>28</v>
      </c>
    </row>
    <row r="10" spans="1:14" x14ac:dyDescent="0.25">
      <c r="E10" s="16"/>
    </row>
    <row r="11" spans="1:14" x14ac:dyDescent="0.25">
      <c r="E11" s="16"/>
    </row>
    <row r="12" spans="1:14" x14ac:dyDescent="0.25">
      <c r="E12" s="16"/>
    </row>
    <row r="13" spans="1:14" x14ac:dyDescent="0.25">
      <c r="E13" s="16"/>
    </row>
    <row r="14" spans="1:14" x14ac:dyDescent="0.25">
      <c r="E14" s="16"/>
    </row>
  </sheetData>
  <mergeCells count="6">
    <mergeCell ref="L1:N1"/>
    <mergeCell ref="B1:B2"/>
    <mergeCell ref="C1:D1"/>
    <mergeCell ref="E1:E2"/>
    <mergeCell ref="F1:H1"/>
    <mergeCell ref="I1:K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AACFF67256049A485179023DD9F32" ma:contentTypeVersion="0" ma:contentTypeDescription="Create a new document." ma:contentTypeScope="" ma:versionID="8af12ab99f0670eb2585e48d1431ba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F01724-ADEB-4034-A8F5-7308E18CC4D5}">
  <ds:schemaRefs>
    <ds:schemaRef ds:uri="d178a8d1-16ff-473a-8ed0-d41f4478457a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sharepoint/v3/fields"/>
    <ds:schemaRef ds:uri="http://schemas.microsoft.com/office/infopath/2007/PartnerControls"/>
    <ds:schemaRef ds:uri="http://schemas.openxmlformats.org/package/2006/metadata/core-properties"/>
    <ds:schemaRef ds:uri="12f68b52-648b-46a0-8463-d3282342a499"/>
  </ds:schemaRefs>
</ds:datastoreItem>
</file>

<file path=customXml/itemProps2.xml><?xml version="1.0" encoding="utf-8"?>
<ds:datastoreItem xmlns:ds="http://schemas.openxmlformats.org/officeDocument/2006/customXml" ds:itemID="{A0FF031A-9AEF-45AE-88A3-77B5031891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75D06C-2945-4406-98B9-14FB6396D9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Categories</vt:lpstr>
      <vt:lpstr>Maintenance Programs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Michele D'Mello</dc:creator>
  <cp:lastModifiedBy>Michele D'Mello</cp:lastModifiedBy>
  <dcterms:created xsi:type="dcterms:W3CDTF">2024-02-27T18:05:50Z</dcterms:created>
  <dcterms:modified xsi:type="dcterms:W3CDTF">2024-02-28T16:29:19Z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4f3ae17-4131-4cab-af65-6307e1627001_Enabled">
    <vt:lpwstr>true</vt:lpwstr>
  </property>
  <property fmtid="{D5CDD505-2E9C-101B-9397-08002B2CF9AE}" pid="3" name="MSIP_Label_84f3ae17-4131-4cab-af65-6307e1627001_SetDate">
    <vt:lpwstr>2024-02-27T18:30:17Z</vt:lpwstr>
  </property>
  <property fmtid="{D5CDD505-2E9C-101B-9397-08002B2CF9AE}" pid="4" name="MSIP_Label_84f3ae17-4131-4cab-af65-6307e1627001_Method">
    <vt:lpwstr>Privileged</vt:lpwstr>
  </property>
  <property fmtid="{D5CDD505-2E9C-101B-9397-08002B2CF9AE}" pid="5" name="MSIP_Label_84f3ae17-4131-4cab-af65-6307e1627001_Name">
    <vt:lpwstr>Confidential - Anyone (not protected)</vt:lpwstr>
  </property>
  <property fmtid="{D5CDD505-2E9C-101B-9397-08002B2CF9AE}" pid="6" name="MSIP_Label_84f3ae17-4131-4cab-af65-6307e1627001_SiteId">
    <vt:lpwstr>cecf09d6-44f1-4c40-95a1-cbafb9319d75</vt:lpwstr>
  </property>
  <property fmtid="{D5CDD505-2E9C-101B-9397-08002B2CF9AE}" pid="7" name="MSIP_Label_84f3ae17-4131-4cab-af65-6307e1627001_ActionId">
    <vt:lpwstr>380bd2f4-bd95-4d7c-8549-40ec370b3a75</vt:lpwstr>
  </property>
  <property fmtid="{D5CDD505-2E9C-101B-9397-08002B2CF9AE}" pid="8" name="MSIP_Label_84f3ae17-4131-4cab-af65-6307e1627001_ContentBits">
    <vt:lpwstr>0</vt:lpwstr>
  </property>
  <property fmtid="{D5CDD505-2E9C-101B-9397-08002B2CF9AE}" pid="9" name="ContentTypeId">
    <vt:lpwstr>0x0101002EDAACFF67256049A485179023DD9F32</vt:lpwstr>
  </property>
</Properties>
</file>