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fileSharing readOnlyRecommended="1"/>
  <workbookPr filterPrivacy="1" defaultThemeVersion="166925"/>
  <xr:revisionPtr revIDLastSave="0" documentId="13_ncr:101_{ED2FCED2-95BD-4140-824B-3CC98E0E8DA6}" xr6:coauthVersionLast="47" xr6:coauthVersionMax="47" xr10:uidLastSave="{00000000-0000-0000-0000-000000000000}"/>
  <bookViews>
    <workbookView xWindow="57480" yWindow="-6660" windowWidth="29040" windowHeight="15840" xr2:uid="{2A379785-F9FE-40F7-896A-338CDED1217D}"/>
  </bookViews>
  <sheets>
    <sheet name="8.1.2.1" sheetId="1" r:id="rId1"/>
  </sheets>
  <definedNames>
    <definedName name="_xlnm.Print_Area" localSheetId="0">'8.1.2.1'!$A$1:$J$62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7" i="1" l="1"/>
  <c r="G35" i="1"/>
  <c r="A27" i="1"/>
  <c r="G27" i="1"/>
  <c r="A30" i="1" l="1"/>
  <c r="A31" i="1" s="1"/>
  <c r="A32" i="1" s="1"/>
  <c r="A33" i="1" s="1"/>
  <c r="A34" i="1" s="1"/>
  <c r="A35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9" i="1" s="1"/>
  <c r="G49" i="1"/>
  <c r="E46" i="1" l="1"/>
  <c r="E43" i="1"/>
  <c r="I49" i="1"/>
  <c r="E17" i="1"/>
  <c r="I17" i="1" s="1"/>
  <c r="E39" i="1"/>
  <c r="I39" i="1" s="1"/>
  <c r="E44" i="1"/>
  <c r="I44" i="1" s="1"/>
  <c r="E25" i="1"/>
  <c r="E42" i="1"/>
  <c r="I42" i="1" s="1"/>
  <c r="E33" i="1"/>
  <c r="I33" i="1" s="1"/>
  <c r="E19" i="1"/>
  <c r="I19" i="1" s="1"/>
  <c r="E16" i="1"/>
  <c r="E40" i="1"/>
  <c r="I40" i="1" s="1"/>
  <c r="E22" i="1"/>
  <c r="I22" i="1" s="1"/>
  <c r="E38" i="1"/>
  <c r="E30" i="1"/>
  <c r="E31" i="1"/>
  <c r="I31" i="1" s="1"/>
  <c r="E34" i="1"/>
  <c r="I34" i="1" s="1"/>
  <c r="E41" i="1"/>
  <c r="I41" i="1" s="1"/>
  <c r="E23" i="1"/>
  <c r="I23" i="1" s="1"/>
  <c r="E21" i="1"/>
  <c r="I21" i="1" s="1"/>
  <c r="E24" i="1"/>
  <c r="I24" i="1" s="1"/>
  <c r="I26" i="1" s="1"/>
  <c r="E45" i="1"/>
  <c r="I45" i="1" s="1"/>
  <c r="E32" i="1"/>
  <c r="I32" i="1" s="1"/>
  <c r="E18" i="1"/>
  <c r="I18" i="1" s="1"/>
  <c r="E20" i="1"/>
  <c r="I20" i="1" s="1"/>
  <c r="E26" i="1"/>
  <c r="I30" i="1" l="1"/>
  <c r="E35" i="1"/>
  <c r="I38" i="1"/>
  <c r="E47" i="1"/>
  <c r="I16" i="1"/>
  <c r="E27" i="1"/>
</calcChain>
</file>

<file path=xl/sharedStrings.xml><?xml version="1.0" encoding="utf-8"?>
<sst xmlns="http://schemas.openxmlformats.org/spreadsheetml/2006/main" count="54" uniqueCount="53">
  <si>
    <t>Particulars</t>
  </si>
  <si>
    <t>(a)</t>
  </si>
  <si>
    <t>(b)</t>
  </si>
  <si>
    <t>EGD Rate Zone</t>
  </si>
  <si>
    <t>Rate 1</t>
  </si>
  <si>
    <t>Rate 6</t>
  </si>
  <si>
    <t>Rate 100</t>
  </si>
  <si>
    <t>Rate 110</t>
  </si>
  <si>
    <t>Rate 115</t>
  </si>
  <si>
    <t>Rate 125</t>
  </si>
  <si>
    <t>Rate 135</t>
  </si>
  <si>
    <t>Rate 145</t>
  </si>
  <si>
    <t>Rate 170</t>
  </si>
  <si>
    <t>Total EGD Rate Zone</t>
  </si>
  <si>
    <t>Union North Rate Zone</t>
  </si>
  <si>
    <t>Rate 01</t>
  </si>
  <si>
    <t>Rate 10</t>
  </si>
  <si>
    <t>Rate 20</t>
  </si>
  <si>
    <t>Rate 25</t>
  </si>
  <si>
    <t>Total Union North Rate Zone</t>
  </si>
  <si>
    <t>Union South Rate Zone</t>
  </si>
  <si>
    <t>Rate M1</t>
  </si>
  <si>
    <t>Rate M2</t>
  </si>
  <si>
    <t>Total Union South Rate Zone</t>
  </si>
  <si>
    <t>Notes:</t>
  </si>
  <si>
    <t>(1)</t>
  </si>
  <si>
    <t>2024 Monthly Charge</t>
  </si>
  <si>
    <t>Derivation of Energy Transition Technology Fund Rider Unit Rates</t>
  </si>
  <si>
    <t>2024 Forecast</t>
  </si>
  <si>
    <t xml:space="preserve">Number of </t>
  </si>
  <si>
    <t>Customers</t>
  </si>
  <si>
    <t>(c) = (a/b/12*1000)</t>
  </si>
  <si>
    <t>ETTF balance of $5 million allocated to rate classes based on number of customers from column (b).</t>
  </si>
  <si>
    <t>(2)</t>
  </si>
  <si>
    <t xml:space="preserve">Rate M4 </t>
  </si>
  <si>
    <t xml:space="preserve">Rate M5 </t>
  </si>
  <si>
    <t xml:space="preserve">Rate M7 </t>
  </si>
  <si>
    <t xml:space="preserve">Rate T1 </t>
  </si>
  <si>
    <t xml:space="preserve">Rate T2 </t>
  </si>
  <si>
    <t>2024 ETTF</t>
  </si>
  <si>
    <t xml:space="preserve">Allocation </t>
  </si>
  <si>
    <t>($/month)</t>
  </si>
  <si>
    <t>per Customer</t>
  </si>
  <si>
    <t>Rate 200 (2)</t>
  </si>
  <si>
    <t>Rate M9 (2)</t>
  </si>
  <si>
    <t>Rate T3 (2)</t>
  </si>
  <si>
    <t>Rate 300 (3)</t>
  </si>
  <si>
    <t>(3)</t>
  </si>
  <si>
    <t>Wholesale rate classes are excluded from the allocation of the ETTF.</t>
  </si>
  <si>
    <t xml:space="preserve">The ETTF rate rider is applicable to rate classes with no forecast of customers. </t>
  </si>
  <si>
    <t xml:space="preserve">Total </t>
  </si>
  <si>
    <t>Line
No.</t>
  </si>
  <si>
    <t>($000s)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</si>
</sst>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9"/>
      <color theme="1"/>
      <name val="Arial"/>
      <family val="2"/>
    </font>
    <font>
      <sz val="9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 vertical="center" indent="1"/>
    </xf>
    <xf numFmtId="164" fontId="2" fillId="0" borderId="0" xfId="0" applyNumberFormat="1" applyFont="1" applyAlignment="1">
      <alignment horizontal="center"/>
    </xf>
    <xf numFmtId="164" fontId="3" fillId="0" borderId="0" xfId="0" applyNumberFormat="1" applyFont="1"/>
    <xf numFmtId="43" fontId="3" fillId="0" borderId="0" xfId="0" applyNumberFormat="1" applyFo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vertical="center" inden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1" xfId="0" quotePrefix="1" applyFont="1" applyBorder="1" applyAlignment="1">
      <alignment horizontal="center" wrapText="1"/>
    </xf>
    <xf numFmtId="0" fontId="3" fillId="0" borderId="0" xfId="0" quotePrefix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quotePrefix="1" applyFont="1" applyAlignment="1">
      <alignment horizontal="center" wrapText="1"/>
    </xf>
    <xf numFmtId="0" fontId="3" fillId="0" borderId="0" xfId="0" quotePrefix="1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3" fillId="0" borderId="0" xfId="0" applyFont="1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164" fontId="3" fillId="0" borderId="0" xfId="1" applyNumberFormat="1" applyFont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43" fontId="3" fillId="0" borderId="0" xfId="1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164" fontId="3" fillId="0" borderId="2" xfId="1" applyNumberFormat="1" applyFont="1" applyBorder="1" applyAlignment="1">
      <alignment horizontal="center"/>
    </xf>
    <xf numFmtId="43" fontId="3" fillId="0" borderId="0" xfId="1" applyNumberFormat="1" applyFont="1" applyBorder="1" applyAlignment="1">
      <alignment horizontal="center"/>
    </xf>
    <xf numFmtId="43" fontId="3" fillId="0" borderId="0" xfId="0" quotePrefix="1" applyNumberFormat="1" applyFont="1" applyAlignment="1">
      <alignment horizontal="center" wrapText="1"/>
    </xf>
    <xf numFmtId="43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Border="1" applyAlignment="1">
      <alignment horizontal="left" vertical="center" indent="1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64" fontId="3" fillId="0" borderId="2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43" fontId="3" fillId="0" borderId="0" xfId="0" applyNumberFormat="1" applyFont="1" applyBorder="1" applyAlignment="1">
      <alignment horizontal="center"/>
    </xf>
    <xf numFmtId="164" fontId="3" fillId="0" borderId="3" xfId="1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13427-2285-48F3-9299-D22F0880AB98}">
  <dimension ref="A1:AA63"/>
  <sheetViews>
    <sheetView tabSelected="1" zoomScaleNormal="100" workbookViewId="0">
      <selection activeCell="M6" sqref="M6"/>
    </sheetView>
  </sheetViews>
  <sheetFormatPr defaultColWidth="9.109375" defaultRowHeight="12.75" customHeight="1" x14ac:dyDescent="0.25"/>
  <cols>
    <col min="1" max="1" width="5.5546875" style="1" customWidth="1"/>
    <col min="2" max="2" width="1.6640625" style="1" customWidth="1"/>
    <col min="3" max="3" width="23.6640625" style="1" customWidth="1"/>
    <col min="4" max="4" width="1.6640625" style="13" customWidth="1"/>
    <col min="5" max="5" width="16.5546875" style="1" customWidth="1"/>
    <col min="6" max="6" width="1.6640625" style="13" customWidth="1"/>
    <col min="7" max="7" width="16.5546875" style="1" customWidth="1"/>
    <col min="8" max="8" width="1.6640625" style="1" customWidth="1"/>
    <col min="9" max="9" width="17.88671875" style="1" bestFit="1" customWidth="1"/>
    <col min="10" max="10" width="1.6640625" style="1" customWidth="1"/>
    <col min="11" max="16384" width="9.109375" style="3"/>
  </cols>
  <sheetData>
    <row r="1" spans="1:14" ht="12.75" customHeight="1" x14ac:dyDescent="0.25">
      <c r="I1" s="2"/>
    </row>
    <row r="2" spans="1:14" ht="12.75" customHeight="1" x14ac:dyDescent="0.25">
      <c r="I2" s="2"/>
    </row>
    <row r="3" spans="1:14" ht="12.75" customHeight="1" x14ac:dyDescent="0.25">
      <c r="I3" s="2"/>
    </row>
    <row r="4" spans="1:14" ht="12.75" customHeight="1" x14ac:dyDescent="0.25">
      <c r="I4" s="2"/>
    </row>
    <row r="5" spans="1:14" ht="12.75" customHeight="1" x14ac:dyDescent="0.25">
      <c r="I5" s="4"/>
    </row>
    <row r="6" spans="1:14" ht="12.75" customHeight="1" x14ac:dyDescent="0.25">
      <c r="I6" s="4"/>
    </row>
    <row r="7" spans="1:14" ht="12.75" customHeight="1" x14ac:dyDescent="0.25">
      <c r="A7" s="55" t="s">
        <v>27</v>
      </c>
      <c r="B7" s="55"/>
      <c r="C7" s="55"/>
      <c r="D7" s="55"/>
      <c r="E7" s="55"/>
      <c r="F7" s="55"/>
      <c r="G7" s="55"/>
      <c r="H7" s="55"/>
      <c r="I7" s="55"/>
      <c r="J7" s="55"/>
    </row>
    <row r="8" spans="1:14" ht="12.75" customHeight="1" x14ac:dyDescent="0.25">
      <c r="A8" s="16"/>
      <c r="B8" s="16"/>
      <c r="C8" s="16"/>
      <c r="D8" s="17"/>
      <c r="E8" s="16"/>
      <c r="F8" s="17"/>
      <c r="G8" s="16"/>
      <c r="H8" s="16"/>
      <c r="I8" s="16"/>
      <c r="J8" s="16"/>
    </row>
    <row r="9" spans="1:14" ht="12.75" customHeight="1" x14ac:dyDescent="0.25">
      <c r="A9" s="16"/>
      <c r="B9" s="16"/>
      <c r="C9" s="16"/>
      <c r="D9" s="17"/>
      <c r="E9" s="18"/>
      <c r="F9" s="19"/>
      <c r="G9" s="18"/>
      <c r="H9" s="18"/>
      <c r="I9" s="18"/>
      <c r="J9" s="16"/>
      <c r="K9" s="5"/>
      <c r="L9" s="5"/>
      <c r="M9" s="5"/>
    </row>
    <row r="10" spans="1:14" ht="12.75" customHeight="1" x14ac:dyDescent="0.25">
      <c r="A10" s="16"/>
      <c r="B10" s="16"/>
      <c r="C10" s="16"/>
      <c r="D10" s="17"/>
      <c r="E10" s="18" t="s">
        <v>39</v>
      </c>
      <c r="F10" s="19"/>
      <c r="G10" s="18" t="s">
        <v>28</v>
      </c>
      <c r="H10" s="18"/>
      <c r="I10" s="18" t="s">
        <v>26</v>
      </c>
      <c r="J10" s="16"/>
      <c r="K10" s="5"/>
      <c r="L10" s="5"/>
      <c r="M10" s="5"/>
    </row>
    <row r="11" spans="1:14" ht="12.75" customHeight="1" x14ac:dyDescent="0.25">
      <c r="A11" s="56" t="s">
        <v>51</v>
      </c>
      <c r="B11" s="18"/>
      <c r="C11" s="18"/>
      <c r="D11" s="19"/>
      <c r="E11" s="18" t="s">
        <v>40</v>
      </c>
      <c r="F11" s="19"/>
      <c r="G11" s="18" t="s">
        <v>29</v>
      </c>
      <c r="H11" s="18"/>
      <c r="I11" s="18" t="s">
        <v>42</v>
      </c>
      <c r="J11" s="20"/>
    </row>
    <row r="12" spans="1:14" ht="12.75" customHeight="1" x14ac:dyDescent="0.25">
      <c r="A12" s="57"/>
      <c r="B12" s="20"/>
      <c r="C12" s="21" t="s">
        <v>0</v>
      </c>
      <c r="D12" s="22"/>
      <c r="E12" s="23" t="s">
        <v>52</v>
      </c>
      <c r="F12" s="24"/>
      <c r="G12" s="25" t="s">
        <v>30</v>
      </c>
      <c r="H12" s="26"/>
      <c r="I12" s="23" t="s">
        <v>41</v>
      </c>
      <c r="J12" s="20"/>
    </row>
    <row r="13" spans="1:14" ht="12.75" customHeight="1" x14ac:dyDescent="0.25">
      <c r="A13" s="16"/>
      <c r="B13" s="16"/>
      <c r="C13" s="16"/>
      <c r="D13" s="17"/>
      <c r="E13" s="27" t="s">
        <v>1</v>
      </c>
      <c r="F13" s="24"/>
      <c r="G13" s="27" t="s">
        <v>2</v>
      </c>
      <c r="H13" s="24"/>
      <c r="I13" s="28" t="s">
        <v>31</v>
      </c>
      <c r="J13" s="27"/>
    </row>
    <row r="14" spans="1:14" ht="12.75" customHeight="1" x14ac:dyDescent="0.25">
      <c r="A14" s="16"/>
      <c r="B14" s="16"/>
      <c r="C14" s="16"/>
      <c r="D14" s="17"/>
      <c r="E14" s="27"/>
      <c r="F14" s="24"/>
      <c r="G14" s="27"/>
      <c r="H14" s="27"/>
      <c r="I14" s="27"/>
      <c r="J14" s="27"/>
    </row>
    <row r="15" spans="1:14" ht="12.75" customHeight="1" x14ac:dyDescent="0.25">
      <c r="A15" s="18"/>
      <c r="B15" s="18"/>
      <c r="C15" s="29" t="s">
        <v>3</v>
      </c>
      <c r="D15" s="30"/>
      <c r="E15" s="18"/>
      <c r="F15" s="19"/>
      <c r="G15" s="18"/>
      <c r="H15" s="18"/>
      <c r="I15" s="27"/>
      <c r="J15" s="27"/>
    </row>
    <row r="16" spans="1:14" ht="12.75" customHeight="1" x14ac:dyDescent="0.25">
      <c r="A16" s="18">
        <v>1</v>
      </c>
      <c r="B16" s="18"/>
      <c r="C16" s="31" t="s">
        <v>4</v>
      </c>
      <c r="D16" s="32"/>
      <c r="E16" s="33">
        <f t="shared" ref="E16:E26" si="0">G16/G$49*E$49</f>
        <v>2757.3421333535075</v>
      </c>
      <c r="F16" s="34"/>
      <c r="G16" s="33">
        <v>2163088.1666666665</v>
      </c>
      <c r="H16" s="18"/>
      <c r="I16" s="35">
        <f t="shared" ref="I16:I24" si="1">E16*1000/G16/12</f>
        <v>0.10622706677133857</v>
      </c>
      <c r="J16" s="34"/>
      <c r="L16" s="12"/>
      <c r="N16" s="6"/>
    </row>
    <row r="17" spans="1:26" ht="12.75" customHeight="1" x14ac:dyDescent="0.25">
      <c r="A17" s="18">
        <v>2</v>
      </c>
      <c r="B17" s="18"/>
      <c r="C17" s="31" t="s">
        <v>5</v>
      </c>
      <c r="D17" s="32"/>
      <c r="E17" s="33">
        <f t="shared" si="0"/>
        <v>220.49477890780011</v>
      </c>
      <c r="F17" s="34"/>
      <c r="G17" s="33">
        <v>172974.41666666669</v>
      </c>
      <c r="H17" s="18"/>
      <c r="I17" s="35">
        <f t="shared" si="1"/>
        <v>0.10622706677133859</v>
      </c>
      <c r="J17" s="34"/>
      <c r="O17" s="6"/>
      <c r="Y17" s="6"/>
      <c r="Z17" s="6"/>
    </row>
    <row r="18" spans="1:26" ht="12.75" customHeight="1" x14ac:dyDescent="0.25">
      <c r="A18" s="18">
        <v>3</v>
      </c>
      <c r="B18" s="18"/>
      <c r="C18" s="31" t="s">
        <v>6</v>
      </c>
      <c r="D18" s="32"/>
      <c r="E18" s="33">
        <f t="shared" si="0"/>
        <v>1.784614721758488E-2</v>
      </c>
      <c r="F18" s="34"/>
      <c r="G18" s="33">
        <v>14</v>
      </c>
      <c r="H18" s="18"/>
      <c r="I18" s="35">
        <f t="shared" si="1"/>
        <v>0.10622706677133859</v>
      </c>
      <c r="J18" s="34"/>
    </row>
    <row r="19" spans="1:26" ht="12.75" customHeight="1" x14ac:dyDescent="0.25">
      <c r="A19" s="18">
        <v>4</v>
      </c>
      <c r="B19" s="18"/>
      <c r="C19" s="31" t="s">
        <v>7</v>
      </c>
      <c r="D19" s="32"/>
      <c r="E19" s="33">
        <f t="shared" si="0"/>
        <v>0.53028551732252216</v>
      </c>
      <c r="F19" s="34"/>
      <c r="G19" s="33">
        <v>416</v>
      </c>
      <c r="H19" s="18"/>
      <c r="I19" s="35">
        <f t="shared" si="1"/>
        <v>0.10622706677133859</v>
      </c>
      <c r="J19" s="34"/>
      <c r="R19" s="6"/>
      <c r="S19" s="6"/>
    </row>
    <row r="20" spans="1:26" ht="12.75" customHeight="1" x14ac:dyDescent="0.25">
      <c r="A20" s="18">
        <v>5</v>
      </c>
      <c r="B20" s="18"/>
      <c r="C20" s="31" t="s">
        <v>8</v>
      </c>
      <c r="D20" s="32"/>
      <c r="E20" s="33">
        <f t="shared" si="0"/>
        <v>2.8043945627633383E-2</v>
      </c>
      <c r="F20" s="34"/>
      <c r="G20" s="33">
        <v>22</v>
      </c>
      <c r="H20" s="18"/>
      <c r="I20" s="35">
        <f t="shared" si="1"/>
        <v>0.10622706677133859</v>
      </c>
      <c r="J20" s="34"/>
    </row>
    <row r="21" spans="1:26" ht="12.75" customHeight="1" x14ac:dyDescent="0.25">
      <c r="A21" s="18">
        <v>6</v>
      </c>
      <c r="B21" s="18"/>
      <c r="C21" s="31" t="s">
        <v>9</v>
      </c>
      <c r="D21" s="32"/>
      <c r="E21" s="33">
        <f t="shared" si="0"/>
        <v>5.0988992050242515E-3</v>
      </c>
      <c r="F21" s="34"/>
      <c r="G21" s="33">
        <v>4</v>
      </c>
      <c r="H21" s="18"/>
      <c r="I21" s="35">
        <f t="shared" si="1"/>
        <v>0.10622706677133857</v>
      </c>
      <c r="J21" s="34"/>
    </row>
    <row r="22" spans="1:26" ht="12.75" customHeight="1" x14ac:dyDescent="0.25">
      <c r="A22" s="18">
        <v>7</v>
      </c>
      <c r="B22" s="18"/>
      <c r="C22" s="31" t="s">
        <v>10</v>
      </c>
      <c r="D22" s="32"/>
      <c r="E22" s="33">
        <f t="shared" si="0"/>
        <v>5.2263716851498575E-2</v>
      </c>
      <c r="F22" s="34"/>
      <c r="G22" s="33">
        <v>41</v>
      </c>
      <c r="H22" s="18"/>
      <c r="I22" s="35">
        <f t="shared" si="1"/>
        <v>0.10622706677133857</v>
      </c>
      <c r="J22" s="34"/>
    </row>
    <row r="23" spans="1:26" ht="12.75" customHeight="1" x14ac:dyDescent="0.25">
      <c r="A23" s="18">
        <v>8</v>
      </c>
      <c r="B23" s="18"/>
      <c r="C23" s="31" t="s">
        <v>11</v>
      </c>
      <c r="D23" s="32"/>
      <c r="E23" s="33">
        <f t="shared" si="0"/>
        <v>6.3736240062803144E-3</v>
      </c>
      <c r="F23" s="34"/>
      <c r="G23" s="33">
        <v>5</v>
      </c>
      <c r="H23" s="18"/>
      <c r="I23" s="35">
        <f t="shared" si="1"/>
        <v>0.10622706677133857</v>
      </c>
      <c r="J23" s="34"/>
    </row>
    <row r="24" spans="1:26" ht="12.75" customHeight="1" x14ac:dyDescent="0.25">
      <c r="A24" s="18">
        <v>9</v>
      </c>
      <c r="B24" s="18"/>
      <c r="C24" s="31" t="s">
        <v>12</v>
      </c>
      <c r="D24" s="32"/>
      <c r="E24" s="33">
        <f t="shared" si="0"/>
        <v>1.4021972813816692E-2</v>
      </c>
      <c r="F24" s="34"/>
      <c r="G24" s="33">
        <v>11</v>
      </c>
      <c r="H24" s="18"/>
      <c r="I24" s="35">
        <f t="shared" si="1"/>
        <v>0.10622706677133859</v>
      </c>
      <c r="J24" s="34"/>
    </row>
    <row r="25" spans="1:26" ht="12.75" customHeight="1" x14ac:dyDescent="0.25">
      <c r="A25" s="18">
        <v>10</v>
      </c>
      <c r="B25" s="18"/>
      <c r="C25" s="31" t="s">
        <v>43</v>
      </c>
      <c r="D25" s="32"/>
      <c r="E25" s="33">
        <f t="shared" si="0"/>
        <v>0</v>
      </c>
      <c r="F25" s="34"/>
      <c r="G25" s="33">
        <v>0</v>
      </c>
      <c r="H25" s="18"/>
      <c r="I25" s="35">
        <v>0</v>
      </c>
      <c r="J25" s="34"/>
    </row>
    <row r="26" spans="1:26" ht="12.75" customHeight="1" x14ac:dyDescent="0.25">
      <c r="A26" s="18">
        <v>11</v>
      </c>
      <c r="B26" s="18"/>
      <c r="C26" s="31" t="s">
        <v>46</v>
      </c>
      <c r="D26" s="32"/>
      <c r="E26" s="33">
        <f t="shared" si="0"/>
        <v>0</v>
      </c>
      <c r="F26" s="34"/>
      <c r="G26" s="33">
        <v>0</v>
      </c>
      <c r="H26" s="18"/>
      <c r="I26" s="35">
        <f>I24</f>
        <v>0.10622706677133859</v>
      </c>
      <c r="J26" s="34"/>
    </row>
    <row r="27" spans="1:26" ht="12.75" customHeight="1" x14ac:dyDescent="0.25">
      <c r="A27" s="18">
        <f>A26+1</f>
        <v>12</v>
      </c>
      <c r="B27" s="18"/>
      <c r="C27" s="36" t="s">
        <v>13</v>
      </c>
      <c r="D27" s="37"/>
      <c r="E27" s="38">
        <f>SUM(E16:E26)</f>
        <v>2978.4908460843521</v>
      </c>
      <c r="F27" s="34"/>
      <c r="G27" s="38">
        <f>SUM(G16:G26)</f>
        <v>2336575.583333333</v>
      </c>
      <c r="H27" s="34"/>
      <c r="I27" s="39"/>
      <c r="J27" s="34"/>
    </row>
    <row r="28" spans="1:26" ht="12.75" customHeight="1" x14ac:dyDescent="0.25">
      <c r="A28" s="18"/>
      <c r="B28" s="18"/>
      <c r="C28" s="29"/>
      <c r="D28" s="30"/>
      <c r="E28" s="18"/>
      <c r="F28" s="19"/>
      <c r="G28" s="18"/>
      <c r="H28" s="18"/>
      <c r="I28" s="40"/>
      <c r="J28" s="27"/>
    </row>
    <row r="29" spans="1:26" ht="12.75" customHeight="1" x14ac:dyDescent="0.25">
      <c r="A29" s="18"/>
      <c r="B29" s="18"/>
      <c r="C29" s="29" t="s">
        <v>14</v>
      </c>
      <c r="D29" s="30"/>
      <c r="E29" s="18"/>
      <c r="F29" s="19"/>
      <c r="G29" s="18"/>
      <c r="H29" s="18"/>
      <c r="I29" s="41"/>
      <c r="J29" s="18"/>
    </row>
    <row r="30" spans="1:26" ht="12.75" customHeight="1" x14ac:dyDescent="0.25">
      <c r="A30" s="18">
        <f>A27+1</f>
        <v>13</v>
      </c>
      <c r="B30" s="18"/>
      <c r="C30" s="42" t="s">
        <v>15</v>
      </c>
      <c r="D30" s="43"/>
      <c r="E30" s="33">
        <f>G30/G$49*E$49</f>
        <v>471.48373696538118</v>
      </c>
      <c r="F30" s="34"/>
      <c r="G30" s="33">
        <v>369871</v>
      </c>
      <c r="H30" s="18"/>
      <c r="I30" s="35">
        <f t="shared" ref="I30:I34" si="2">E30*1000/G30/12</f>
        <v>0.10622706677133857</v>
      </c>
      <c r="J30" s="34"/>
      <c r="Q30" s="6"/>
      <c r="R30" s="6"/>
    </row>
    <row r="31" spans="1:26" ht="12.75" customHeight="1" x14ac:dyDescent="0.25">
      <c r="A31" s="18">
        <f>A30+1</f>
        <v>14</v>
      </c>
      <c r="B31" s="18"/>
      <c r="C31" s="42" t="s">
        <v>16</v>
      </c>
      <c r="D31" s="43"/>
      <c r="E31" s="33">
        <f>G31/G$49*E$49</f>
        <v>2.8108744138363897</v>
      </c>
      <c r="F31" s="34"/>
      <c r="G31" s="33">
        <v>2205.083333333333</v>
      </c>
      <c r="H31" s="18"/>
      <c r="I31" s="35">
        <f t="shared" si="2"/>
        <v>0.10622706677133857</v>
      </c>
      <c r="J31" s="34"/>
      <c r="L31" s="6"/>
      <c r="M31" s="6"/>
      <c r="N31" s="6"/>
      <c r="O31" s="6"/>
      <c r="P31" s="6"/>
      <c r="Q31" s="6"/>
      <c r="R31" s="6"/>
    </row>
    <row r="32" spans="1:26" ht="12.75" customHeight="1" x14ac:dyDescent="0.25">
      <c r="A32" s="18">
        <f t="shared" ref="A32:A35" si="3">A31+1</f>
        <v>15</v>
      </c>
      <c r="B32" s="18"/>
      <c r="C32" s="42" t="s">
        <v>17</v>
      </c>
      <c r="D32" s="43"/>
      <c r="E32" s="33">
        <f>G32/G$49*E$49</f>
        <v>7.9032937677875892E-2</v>
      </c>
      <c r="F32" s="34"/>
      <c r="G32" s="33">
        <v>62</v>
      </c>
      <c r="H32" s="18"/>
      <c r="I32" s="35">
        <f t="shared" si="2"/>
        <v>0.10622706677133857</v>
      </c>
      <c r="J32" s="34"/>
    </row>
    <row r="33" spans="1:27" ht="12.75" customHeight="1" x14ac:dyDescent="0.25">
      <c r="A33" s="18">
        <f t="shared" si="3"/>
        <v>16</v>
      </c>
      <c r="B33" s="18"/>
      <c r="C33" s="42" t="s">
        <v>18</v>
      </c>
      <c r="D33" s="43"/>
      <c r="E33" s="33">
        <f>G33/G$49*E$49</f>
        <v>5.0988992050242515E-3</v>
      </c>
      <c r="F33" s="34"/>
      <c r="G33" s="33">
        <v>4</v>
      </c>
      <c r="H33" s="18"/>
      <c r="I33" s="35">
        <f t="shared" si="2"/>
        <v>0.10622706677133857</v>
      </c>
      <c r="J33" s="34"/>
    </row>
    <row r="34" spans="1:27" ht="12.75" customHeight="1" x14ac:dyDescent="0.25">
      <c r="A34" s="18">
        <f t="shared" si="3"/>
        <v>17</v>
      </c>
      <c r="B34" s="18"/>
      <c r="C34" s="42" t="s">
        <v>6</v>
      </c>
      <c r="D34" s="43"/>
      <c r="E34" s="33">
        <f>G34/G$49*E$49</f>
        <v>1.5296697615072753E-2</v>
      </c>
      <c r="F34" s="34"/>
      <c r="G34" s="33">
        <v>12</v>
      </c>
      <c r="H34" s="18"/>
      <c r="I34" s="35">
        <f t="shared" si="2"/>
        <v>0.10622706677133857</v>
      </c>
      <c r="J34" s="34"/>
    </row>
    <row r="35" spans="1:27" ht="12.75" customHeight="1" x14ac:dyDescent="0.25">
      <c r="A35" s="18">
        <f t="shared" si="3"/>
        <v>18</v>
      </c>
      <c r="B35" s="18"/>
      <c r="C35" s="44" t="s">
        <v>19</v>
      </c>
      <c r="D35" s="45"/>
      <c r="E35" s="46">
        <f>SUM(E30:E34)</f>
        <v>474.39403991371563</v>
      </c>
      <c r="F35" s="47"/>
      <c r="G35" s="46">
        <f>SUM(G30:G34)</f>
        <v>372154.08333333331</v>
      </c>
      <c r="H35" s="48"/>
      <c r="I35" s="41"/>
      <c r="J35" s="48"/>
    </row>
    <row r="36" spans="1:27" ht="12.75" customHeight="1" x14ac:dyDescent="0.25">
      <c r="A36" s="18"/>
      <c r="B36" s="18"/>
      <c r="C36" s="36"/>
      <c r="D36" s="37"/>
      <c r="E36" s="18"/>
      <c r="F36" s="19"/>
      <c r="G36" s="18"/>
      <c r="H36" s="18"/>
      <c r="I36" s="41"/>
      <c r="J36" s="18"/>
    </row>
    <row r="37" spans="1:27" ht="12.75" customHeight="1" x14ac:dyDescent="0.25">
      <c r="A37" s="18"/>
      <c r="B37" s="18"/>
      <c r="C37" s="29" t="s">
        <v>20</v>
      </c>
      <c r="D37" s="30"/>
      <c r="E37" s="18"/>
      <c r="F37" s="19"/>
      <c r="G37" s="18"/>
      <c r="H37" s="18"/>
      <c r="I37" s="41"/>
      <c r="J37" s="18"/>
    </row>
    <row r="38" spans="1:27" ht="12.75" customHeight="1" x14ac:dyDescent="0.25">
      <c r="A38" s="18">
        <f>A35+1</f>
        <v>19</v>
      </c>
      <c r="B38" s="18"/>
      <c r="C38" s="42" t="s">
        <v>21</v>
      </c>
      <c r="D38" s="43"/>
      <c r="E38" s="33">
        <f t="shared" ref="E38:E46" si="4">G38/G$49*E$49</f>
        <v>1536.2965246136716</v>
      </c>
      <c r="F38" s="34"/>
      <c r="G38" s="33">
        <v>1205198.5833333333</v>
      </c>
      <c r="H38" s="18"/>
      <c r="I38" s="35">
        <f t="shared" ref="I38:I45" si="5">E38*1000/G38/12</f>
        <v>0.10622706677133857</v>
      </c>
      <c r="J38" s="34"/>
      <c r="AA38" s="6"/>
    </row>
    <row r="39" spans="1:27" ht="12.75" customHeight="1" x14ac:dyDescent="0.25">
      <c r="A39" s="18">
        <f>A38+1</f>
        <v>20</v>
      </c>
      <c r="B39" s="18"/>
      <c r="C39" s="42" t="s">
        <v>22</v>
      </c>
      <c r="D39" s="43"/>
      <c r="E39" s="33">
        <f t="shared" si="4"/>
        <v>10.295952219745219</v>
      </c>
      <c r="F39" s="34"/>
      <c r="G39" s="33">
        <v>8077</v>
      </c>
      <c r="H39" s="18"/>
      <c r="I39" s="35">
        <f t="shared" si="5"/>
        <v>0.10622706677133857</v>
      </c>
      <c r="J39" s="34"/>
    </row>
    <row r="40" spans="1:27" ht="12.75" customHeight="1" x14ac:dyDescent="0.25">
      <c r="A40" s="18">
        <f t="shared" ref="A40:A47" si="6">A39+1</f>
        <v>21</v>
      </c>
      <c r="B40" s="18"/>
      <c r="C40" s="42" t="s">
        <v>34</v>
      </c>
      <c r="D40" s="43"/>
      <c r="E40" s="33">
        <f t="shared" si="4"/>
        <v>0.28681308028261415</v>
      </c>
      <c r="F40" s="34"/>
      <c r="G40" s="33">
        <v>225</v>
      </c>
      <c r="H40" s="18"/>
      <c r="I40" s="35">
        <f t="shared" si="5"/>
        <v>0.10622706677133859</v>
      </c>
      <c r="J40" s="34"/>
    </row>
    <row r="41" spans="1:27" ht="12.75" customHeight="1" x14ac:dyDescent="0.25">
      <c r="A41" s="18">
        <f t="shared" si="6"/>
        <v>22</v>
      </c>
      <c r="B41" s="18"/>
      <c r="C41" s="42" t="s">
        <v>35</v>
      </c>
      <c r="D41" s="43"/>
      <c r="E41" s="33">
        <f t="shared" si="4"/>
        <v>4.7164817646474323E-2</v>
      </c>
      <c r="F41" s="34"/>
      <c r="G41" s="33">
        <v>37</v>
      </c>
      <c r="H41" s="18"/>
      <c r="I41" s="35">
        <f t="shared" si="5"/>
        <v>0.10622706677133857</v>
      </c>
      <c r="J41" s="34"/>
    </row>
    <row r="42" spans="1:27" ht="12.75" customHeight="1" x14ac:dyDescent="0.25">
      <c r="A42" s="18">
        <f t="shared" si="6"/>
        <v>23</v>
      </c>
      <c r="B42" s="18"/>
      <c r="C42" s="42" t="s">
        <v>36</v>
      </c>
      <c r="D42" s="43"/>
      <c r="E42" s="33">
        <f t="shared" si="4"/>
        <v>7.7758212876619826E-2</v>
      </c>
      <c r="F42" s="34"/>
      <c r="G42" s="33">
        <v>61</v>
      </c>
      <c r="H42" s="18"/>
      <c r="I42" s="35">
        <f t="shared" si="5"/>
        <v>0.10622706677133854</v>
      </c>
      <c r="J42" s="34"/>
    </row>
    <row r="43" spans="1:27" ht="12.75" customHeight="1" x14ac:dyDescent="0.25">
      <c r="A43" s="18">
        <f t="shared" si="6"/>
        <v>24</v>
      </c>
      <c r="B43" s="18"/>
      <c r="C43" s="42" t="s">
        <v>44</v>
      </c>
      <c r="D43" s="43"/>
      <c r="E43" s="33">
        <f t="shared" si="4"/>
        <v>0</v>
      </c>
      <c r="F43" s="34"/>
      <c r="G43" s="33"/>
      <c r="H43" s="18"/>
      <c r="I43" s="35">
        <v>0</v>
      </c>
      <c r="J43" s="34"/>
    </row>
    <row r="44" spans="1:27" ht="12.75" customHeight="1" x14ac:dyDescent="0.25">
      <c r="A44" s="18">
        <f t="shared" si="6"/>
        <v>25</v>
      </c>
      <c r="B44" s="18"/>
      <c r="C44" s="42" t="s">
        <v>37</v>
      </c>
      <c r="D44" s="43"/>
      <c r="E44" s="33">
        <f t="shared" si="4"/>
        <v>5.8637340857778893E-2</v>
      </c>
      <c r="F44" s="34"/>
      <c r="G44" s="33">
        <v>46</v>
      </c>
      <c r="H44" s="18"/>
      <c r="I44" s="35">
        <f t="shared" si="5"/>
        <v>0.10622706677133859</v>
      </c>
      <c r="J44" s="34"/>
    </row>
    <row r="45" spans="1:27" ht="12.75" customHeight="1" x14ac:dyDescent="0.25">
      <c r="A45" s="18">
        <f t="shared" si="6"/>
        <v>26</v>
      </c>
      <c r="B45" s="18"/>
      <c r="C45" s="42" t="s">
        <v>38</v>
      </c>
      <c r="D45" s="43"/>
      <c r="E45" s="33">
        <f t="shared" si="4"/>
        <v>5.2263716851498575E-2</v>
      </c>
      <c r="F45" s="34"/>
      <c r="G45" s="33">
        <v>41</v>
      </c>
      <c r="H45" s="18"/>
      <c r="I45" s="35">
        <f t="shared" si="5"/>
        <v>0.10622706677133857</v>
      </c>
      <c r="J45" s="34"/>
    </row>
    <row r="46" spans="1:27" ht="12.75" customHeight="1" x14ac:dyDescent="0.25">
      <c r="A46" s="18">
        <f t="shared" si="6"/>
        <v>27</v>
      </c>
      <c r="B46" s="18"/>
      <c r="C46" s="42" t="s">
        <v>45</v>
      </c>
      <c r="D46" s="43"/>
      <c r="E46" s="33">
        <f t="shared" si="4"/>
        <v>0</v>
      </c>
      <c r="F46" s="34"/>
      <c r="G46" s="33">
        <v>0</v>
      </c>
      <c r="H46" s="18"/>
      <c r="I46" s="35">
        <v>0</v>
      </c>
      <c r="J46" s="34"/>
    </row>
    <row r="47" spans="1:27" ht="12.75" customHeight="1" x14ac:dyDescent="0.25">
      <c r="A47" s="18">
        <f t="shared" si="6"/>
        <v>28</v>
      </c>
      <c r="B47" s="18"/>
      <c r="C47" s="36" t="s">
        <v>23</v>
      </c>
      <c r="D47" s="37"/>
      <c r="E47" s="46">
        <f>SUM(E38:E46)</f>
        <v>1547.1151140019319</v>
      </c>
      <c r="F47" s="47"/>
      <c r="G47" s="46">
        <f>SUM(G38:G46)</f>
        <v>1213685.5833333333</v>
      </c>
      <c r="H47" s="48"/>
      <c r="I47" s="49"/>
      <c r="J47" s="48"/>
    </row>
    <row r="48" spans="1:27" ht="12.75" customHeight="1" x14ac:dyDescent="0.25">
      <c r="A48" s="18"/>
      <c r="B48" s="18"/>
      <c r="C48" s="18"/>
      <c r="D48" s="19"/>
      <c r="E48" s="18"/>
      <c r="F48" s="19"/>
      <c r="G48" s="18"/>
      <c r="H48" s="18"/>
      <c r="I48" s="41"/>
      <c r="J48" s="18"/>
      <c r="K48" s="16"/>
    </row>
    <row r="49" spans="1:11" ht="12.75" customHeight="1" thickBot="1" x14ac:dyDescent="0.3">
      <c r="A49" s="18">
        <f>A47+1</f>
        <v>29</v>
      </c>
      <c r="B49" s="18"/>
      <c r="C49" s="36" t="s">
        <v>50</v>
      </c>
      <c r="D49" s="30"/>
      <c r="E49" s="50">
        <v>5000</v>
      </c>
      <c r="F49" s="51"/>
      <c r="G49" s="52">
        <f>G27+G35+G47</f>
        <v>3922415.25</v>
      </c>
      <c r="H49" s="18"/>
      <c r="I49" s="41">
        <f>E49*1000/G49/12</f>
        <v>0.10622706677133857</v>
      </c>
      <c r="J49" s="18"/>
      <c r="K49" s="11"/>
    </row>
    <row r="50" spans="1:11" ht="12.75" customHeight="1" thickTop="1" x14ac:dyDescent="0.25">
      <c r="A50" s="18"/>
      <c r="B50" s="18"/>
      <c r="C50" s="31"/>
      <c r="D50" s="32"/>
      <c r="E50" s="33"/>
      <c r="F50" s="34"/>
      <c r="G50" s="18"/>
      <c r="H50" s="34"/>
      <c r="I50" s="18"/>
      <c r="J50" s="48"/>
      <c r="K50" s="11"/>
    </row>
    <row r="51" spans="1:11" ht="12.75" customHeight="1" x14ac:dyDescent="0.25">
      <c r="A51" s="29" t="s">
        <v>24</v>
      </c>
      <c r="B51" s="18"/>
      <c r="C51" s="31"/>
      <c r="D51" s="32"/>
      <c r="E51" s="33"/>
      <c r="F51" s="34"/>
      <c r="G51" s="18"/>
      <c r="H51" s="34"/>
      <c r="I51" s="18"/>
      <c r="J51" s="48"/>
    </row>
    <row r="52" spans="1:11" ht="12.75" customHeight="1" x14ac:dyDescent="0.25">
      <c r="A52" s="28" t="s">
        <v>25</v>
      </c>
      <c r="B52" s="18"/>
      <c r="C52" s="53" t="s">
        <v>32</v>
      </c>
      <c r="D52" s="54"/>
      <c r="E52" s="33"/>
      <c r="F52" s="34"/>
      <c r="G52" s="18"/>
      <c r="H52" s="34"/>
      <c r="I52" s="18"/>
      <c r="J52" s="48"/>
    </row>
    <row r="53" spans="1:11" ht="12.75" customHeight="1" x14ac:dyDescent="0.25">
      <c r="A53" s="28" t="s">
        <v>33</v>
      </c>
      <c r="B53" s="18"/>
      <c r="C53" s="53" t="s">
        <v>48</v>
      </c>
      <c r="D53" s="54"/>
      <c r="E53" s="33"/>
      <c r="F53" s="34"/>
      <c r="G53" s="18"/>
      <c r="H53" s="34"/>
      <c r="I53" s="18"/>
      <c r="J53" s="48"/>
    </row>
    <row r="54" spans="1:11" ht="12.75" customHeight="1" x14ac:dyDescent="0.25">
      <c r="A54" s="28" t="s">
        <v>47</v>
      </c>
      <c r="B54" s="18"/>
      <c r="C54" s="53" t="s">
        <v>49</v>
      </c>
      <c r="D54" s="43"/>
      <c r="E54" s="33"/>
      <c r="F54" s="34"/>
      <c r="G54" s="18"/>
      <c r="H54" s="34"/>
      <c r="I54" s="18"/>
      <c r="J54" s="48"/>
    </row>
    <row r="55" spans="1:11" ht="12.75" customHeight="1" x14ac:dyDescent="0.25">
      <c r="C55" s="9"/>
      <c r="D55" s="15"/>
      <c r="E55" s="6"/>
      <c r="F55" s="7"/>
      <c r="H55" s="7"/>
      <c r="J55" s="10"/>
    </row>
    <row r="56" spans="1:11" ht="12.75" customHeight="1" x14ac:dyDescent="0.25">
      <c r="C56" s="9"/>
      <c r="D56" s="15"/>
      <c r="E56" s="6"/>
      <c r="F56" s="7"/>
      <c r="H56" s="7"/>
      <c r="J56" s="10"/>
    </row>
    <row r="57" spans="1:11" ht="12.75" customHeight="1" x14ac:dyDescent="0.25">
      <c r="C57" s="9"/>
      <c r="D57" s="15"/>
      <c r="E57" s="7"/>
      <c r="F57" s="7"/>
      <c r="H57" s="7"/>
      <c r="J57" s="10"/>
    </row>
    <row r="58" spans="1:11" ht="12.75" customHeight="1" x14ac:dyDescent="0.25">
      <c r="C58" s="8"/>
      <c r="D58" s="14"/>
      <c r="E58" s="7"/>
      <c r="F58" s="7"/>
      <c r="H58" s="7"/>
      <c r="J58" s="10"/>
    </row>
    <row r="59" spans="1:11" ht="12.75" customHeight="1" x14ac:dyDescent="0.25">
      <c r="C59" s="8"/>
      <c r="D59" s="14"/>
      <c r="E59" s="7"/>
      <c r="F59" s="7"/>
      <c r="H59" s="7"/>
      <c r="J59" s="10"/>
    </row>
    <row r="60" spans="1:11" ht="12.75" customHeight="1" x14ac:dyDescent="0.25">
      <c r="C60" s="8"/>
      <c r="D60" s="14"/>
      <c r="E60" s="7"/>
      <c r="F60" s="7"/>
      <c r="G60" s="7"/>
      <c r="H60" s="7"/>
      <c r="I60" s="7"/>
      <c r="J60" s="7"/>
    </row>
    <row r="61" spans="1:11" ht="12.75" customHeight="1" x14ac:dyDescent="0.25">
      <c r="H61" s="7"/>
      <c r="I61" s="7"/>
    </row>
    <row r="63" spans="1:11" ht="12.75" customHeight="1" x14ac:dyDescent="0.25">
      <c r="C63" s="8"/>
      <c r="D63" s="14"/>
    </row>
  </sheetData>
  <mergeCells count="2">
    <mergeCell ref="A7:J7"/>
    <mergeCell ref="A11:A12"/>
  </mergeCells>
  <printOptions horizontalCentered="1"/>
  <pageMargins left="0.7" right="0.7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8.1.2.1</vt:lpstr>
      <vt:lpstr>'8.1.2.1'!Print_Area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2024-04-26T17:13:42Z</dcterms:created>
  <dcterms:modified xsi:type="dcterms:W3CDTF">2024-04-26T17:13:51Z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2024-04-26T17:13:48Z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b644202d-5789-4a52-874d-54e6495cf64c</vt:lpwstr>
  </property>
  <property fmtid="{D5CDD505-2E9C-101B-9397-08002B2CF9AE}" pid="8" name="MSIP_Label_b1a6f161-e42b-4c47-8f69-f6a81e023e2d_ContentBits">
    <vt:lpwstr>0</vt:lpwstr>
  </property>
</Properties>
</file>