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996" documentId="8_{C58D1D12-A1BF-42CB-8E38-001A8EF545FF}" xr6:coauthVersionLast="47" xr6:coauthVersionMax="47" xr10:uidLastSave="{3AA6B871-5328-475C-A3AC-98E2CBD0BCAB}"/>
  <bookViews>
    <workbookView xWindow="57480" yWindow="-6660" windowWidth="29040" windowHeight="15840" tabRatio="777" activeTab="33" xr2:uid="{89A21B40-E010-4BFB-A364-71356F3D5971}"/>
  </bookViews>
  <sheets>
    <sheet name="1.3.1 - Table 1" sheetId="34" r:id="rId1"/>
    <sheet name="1.7.1 - Table 1" sheetId="17" r:id="rId2"/>
    <sheet name="1.13.2 Table 2" sheetId="1" r:id="rId3"/>
    <sheet name="1.13.4 - Table 1" sheetId="18" r:id="rId4"/>
    <sheet name="1.13.4 - Table 3" sheetId="19" r:id="rId5"/>
    <sheet name="1.13.4.1 - Table 1" sheetId="20" r:id="rId6"/>
    <sheet name="1.13.4.1 - Table 2" sheetId="21" r:id="rId7"/>
    <sheet name="1.13.4.1 - Appendix B" sheetId="22" r:id="rId8"/>
    <sheet name="1.13.4.2 - Table 1" sheetId="35" r:id="rId9"/>
    <sheet name="1.13.4.2 - Table 2" sheetId="36" r:id="rId10"/>
    <sheet name="1.13.4.2 - Table B1" sheetId="37" r:id="rId11"/>
    <sheet name="1.13.4.2 - Table B2" sheetId="38" r:id="rId12"/>
    <sheet name="1.16.1 - Table 1" sheetId="23" r:id="rId13"/>
    <sheet name="1.16.1 - Table 3" sheetId="24" r:id="rId14"/>
    <sheet name="1.16.1 - Table 4" sheetId="28" r:id="rId15"/>
    <sheet name="1.16.1 - Table 5" sheetId="29" r:id="rId16"/>
    <sheet name="1.16.1 - Table 7" sheetId="30" r:id="rId17"/>
    <sheet name="1.16.1 - Table 8" sheetId="31" r:id="rId18"/>
    <sheet name="1.16.1 - Table 9" sheetId="32" r:id="rId19"/>
    <sheet name="1.16.1 - Table 10" sheetId="33" r:id="rId20"/>
    <sheet name="4.2.1 - Table 1" sheetId="27" r:id="rId21"/>
    <sheet name="4.2.1 - Table 2" sheetId="26" r:id="rId22"/>
    <sheet name="4.2.1 - Table 3" sheetId="3" r:id="rId23"/>
    <sheet name="4.2.1 - Table 4" sheetId="4" r:id="rId24"/>
    <sheet name="4.2.4 Table 1" sheetId="7" r:id="rId25"/>
    <sheet name="4.2.4 Table 2" sheetId="8" r:id="rId26"/>
    <sheet name="4.2.4 Table 3" sheetId="9" r:id="rId27"/>
    <sheet name="4.2.4 Table 4" sheetId="10" r:id="rId28"/>
    <sheet name="4.2.5 - Table 1" sheetId="5" r:id="rId29"/>
    <sheet name="4.2.5 - Table 2" sheetId="6" r:id="rId30"/>
    <sheet name="4.2.9 Table 1" sheetId="2" r:id="rId31"/>
    <sheet name="4.5.2 Table 1" sheetId="14" r:id="rId32"/>
    <sheet name="4.5.2 Table 2" sheetId="16" r:id="rId33"/>
    <sheet name="4.5.2 Table 3" sheetId="15" r:id="rId34"/>
  </sheets>
  <definedNames>
    <definedName name="_Hlk163646747" localSheetId="9">'1.13.4.2 - Table 2'!$A$4</definedName>
    <definedName name="_xlnm.Print_Area" localSheetId="31">'4.5.2 Table 1'!$A$1:$J$44</definedName>
    <definedName name="_xlnm.Print_Area" localSheetId="32">'4.5.2 Table 2'!$A$1:$I$24</definedName>
    <definedName name="_xlnm.Print_Area" localSheetId="33">'4.5.2 Table 3'!$A$1:$I$24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I23" i="16"/>
  <c r="H23" i="16"/>
  <c r="G23" i="16"/>
  <c r="F23" i="16"/>
  <c r="E23" i="16"/>
  <c r="E14" i="15"/>
  <c r="E23" i="15" s="1"/>
  <c r="F23" i="15"/>
  <c r="G23" i="15"/>
  <c r="H23" i="15"/>
  <c r="I23" i="15"/>
  <c r="H36" i="14"/>
  <c r="E36" i="14"/>
  <c r="I35" i="14"/>
  <c r="I34" i="14"/>
  <c r="I33" i="14"/>
  <c r="I32" i="14"/>
  <c r="I31" i="14"/>
  <c r="I30" i="14"/>
  <c r="I29" i="14"/>
  <c r="H25" i="14"/>
  <c r="E25" i="14"/>
  <c r="I24" i="14"/>
  <c r="I23" i="14"/>
  <c r="I22" i="14"/>
  <c r="I21" i="14"/>
  <c r="I20" i="14"/>
  <c r="I19" i="14"/>
  <c r="H15" i="14"/>
  <c r="H39" i="14" s="1"/>
  <c r="E15" i="14"/>
  <c r="I14" i="14"/>
  <c r="I13" i="14"/>
  <c r="I12" i="14"/>
  <c r="I11" i="14"/>
  <c r="I10" i="14"/>
  <c r="I15" i="14" l="1"/>
  <c r="I25" i="14"/>
  <c r="I36" i="14"/>
  <c r="G25" i="14"/>
  <c r="G15" i="14"/>
  <c r="G36" i="14"/>
  <c r="G39" i="14" l="1"/>
  <c r="I39" i="14"/>
  <c r="F18" i="1" l="1"/>
  <c r="F19" i="1"/>
  <c r="F20" i="1"/>
  <c r="F21" i="1"/>
  <c r="F23" i="1"/>
  <c r="F24" i="1"/>
  <c r="F25" i="1"/>
  <c r="F17" i="1"/>
  <c r="F10" i="1"/>
  <c r="F11" i="10" l="1"/>
  <c r="E11" i="10"/>
  <c r="D11" i="10"/>
  <c r="F10" i="9"/>
  <c r="E10" i="9"/>
  <c r="D10" i="9"/>
  <c r="F9" i="9"/>
  <c r="F8" i="9"/>
  <c r="A17" i="6"/>
  <c r="A10" i="6"/>
  <c r="A11" i="6" s="1"/>
  <c r="A12" i="6" s="1"/>
  <c r="F13" i="3"/>
  <c r="E13" i="3"/>
  <c r="E28" i="1"/>
  <c r="F28" i="1"/>
  <c r="D28" i="1"/>
  <c r="E13" i="1"/>
  <c r="F13" i="1"/>
  <c r="D13" i="1"/>
</calcChain>
</file>

<file path=xl/sharedStrings.xml><?xml version="1.0" encoding="utf-8"?>
<sst xmlns="http://schemas.openxmlformats.org/spreadsheetml/2006/main" count="758" uniqueCount="497">
  <si>
    <t>Table 2</t>
  </si>
  <si>
    <t>Increase/(Decrease) in Unregulated Storage Cost Allocation Resulting from Harmonized Methodology</t>
  </si>
  <si>
    <t>Line No.</t>
  </si>
  <si>
    <t>Particulars ($ millions)</t>
  </si>
  <si>
    <t>Impact</t>
  </si>
  <si>
    <t>(a)</t>
  </si>
  <si>
    <t>(b)</t>
  </si>
  <si>
    <t>(c) = (a) - (b)</t>
  </si>
  <si>
    <t>Unregulated Storage Asset Balances</t>
  </si>
  <si>
    <t>Materials and Supplies Inventory</t>
  </si>
  <si>
    <t>Net Underground Storage Plant</t>
  </si>
  <si>
    <t>-</t>
  </si>
  <si>
    <t>Net General Plant</t>
  </si>
  <si>
    <t>Unregulated Storage Operating Expenses</t>
  </si>
  <si>
    <t>Cost of Gas: Unaccounted For Gas</t>
  </si>
  <si>
    <t>Cost of Gas: Fuel Used to Move Gas</t>
  </si>
  <si>
    <t>O&amp;M: Storage Operations</t>
  </si>
  <si>
    <t>O&amp;M: Storage Support – Administrative and General</t>
  </si>
  <si>
    <t>O&amp;M: Storage Support – Variable</t>
  </si>
  <si>
    <t>Depreciation Expense: Storage Assets</t>
  </si>
  <si>
    <t>Depreciation Expense: General Plant Assets</t>
  </si>
  <si>
    <t>Property Tax Expense: Storage Assets</t>
  </si>
  <si>
    <t>Property Tax Expense: General Plant Assets</t>
  </si>
  <si>
    <t>Interest Expense on Long Term Debt</t>
  </si>
  <si>
    <t xml:space="preserve">Operational Contingency Alternatives - In-franchise 2024 </t>
  </si>
  <si>
    <t xml:space="preserve">Storage Requirement </t>
  </si>
  <si>
    <t>Operational Contingency Components (PJ)</t>
  </si>
  <si>
    <t xml:space="preserve">Alternative Option </t>
  </si>
  <si>
    <t xml:space="preserve">Preferred Option </t>
  </si>
  <si>
    <t xml:space="preserve">In-franchise Storage Requirement </t>
  </si>
  <si>
    <t>Aggregate Excess</t>
  </si>
  <si>
    <t xml:space="preserve">Operational Contingency </t>
  </si>
  <si>
    <t>N/A(1)</t>
  </si>
  <si>
    <t xml:space="preserve">T-Service Storage </t>
  </si>
  <si>
    <t xml:space="preserve">ICF Recommendation </t>
  </si>
  <si>
    <t xml:space="preserve">Total Alternative Storage Requirement </t>
  </si>
  <si>
    <t>In-franchise Storage Space Included in 2024 Test Year</t>
  </si>
  <si>
    <t>Particulars (PJ)</t>
  </si>
  <si>
    <t>Bridge Year</t>
  </si>
  <si>
    <t>Test Year</t>
  </si>
  <si>
    <t>Tecumseh</t>
  </si>
  <si>
    <t>Crowland</t>
  </si>
  <si>
    <t>Total Cost-Based Storage</t>
  </si>
  <si>
    <t xml:space="preserve">Market-Based Storage </t>
  </si>
  <si>
    <t>Notes:</t>
  </si>
  <si>
    <t>(1)</t>
  </si>
  <si>
    <t>(2)</t>
  </si>
  <si>
    <t>Table 1</t>
  </si>
  <si>
    <t>Union Operational Contingency Requirements</t>
  </si>
  <si>
    <t>Rate Zone (PJ)</t>
  </si>
  <si>
    <t>OEB-Approved</t>
  </si>
  <si>
    <t>Union South</t>
  </si>
  <si>
    <t>Union North</t>
  </si>
  <si>
    <t>Total</t>
  </si>
  <si>
    <t>Union Historical Operational Contingency Components</t>
  </si>
  <si>
    <t>Line</t>
  </si>
  <si>
    <t>No.</t>
  </si>
  <si>
    <t>Forecast Weather Variances</t>
  </si>
  <si>
    <t>UFG Forecast Variances</t>
  </si>
  <si>
    <t>System Linepack</t>
  </si>
  <si>
    <t>Storage Pool Hysteresis</t>
  </si>
  <si>
    <t>OBA/LBA Imbalances</t>
  </si>
  <si>
    <t>Supply Backstopping</t>
  </si>
  <si>
    <t>Table 3</t>
  </si>
  <si>
    <t>Operational Contingency based on Historical Methods</t>
  </si>
  <si>
    <t xml:space="preserve">Union </t>
  </si>
  <si>
    <t>EGD</t>
  </si>
  <si>
    <t>Rate Zone</t>
  </si>
  <si>
    <t>(c) = (a) + (b)</t>
  </si>
  <si>
    <t>Space</t>
  </si>
  <si>
    <t>Molecules</t>
  </si>
  <si>
    <t>Table 4</t>
  </si>
  <si>
    <t>Enbridge Gas Proposed Operational Contingency Components</t>
  </si>
  <si>
    <t>Line 
No.</t>
  </si>
  <si>
    <t>Empty
Space</t>
  </si>
  <si>
    <t>Filled
Space</t>
  </si>
  <si>
    <t>Total
Space</t>
  </si>
  <si>
    <t>Storage Pool Factors</t>
  </si>
  <si>
    <t xml:space="preserve">Forecast Firm Design Day Withdrawal Demands 0 Union Rate Zone </t>
  </si>
  <si>
    <t>Winter (PJ/d)</t>
  </si>
  <si>
    <t>In-franchise </t>
  </si>
  <si>
    <t>Excess Utility </t>
  </si>
  <si>
    <t>Utility </t>
  </si>
  <si>
    <t>Non-Utility </t>
  </si>
  <si>
    <t>Total (1) </t>
  </si>
  <si>
    <t>(a) </t>
  </si>
  <si>
    <t>(b) </t>
  </si>
  <si>
    <t>(c) = (a+b) </t>
  </si>
  <si>
    <t>(d) </t>
  </si>
  <si>
    <t>(e) = (c+d) </t>
  </si>
  <si>
    <t>2016/2017 </t>
  </si>
  <si>
    <t>2017/2018 </t>
  </si>
  <si>
    <t>2018/2019 </t>
  </si>
  <si>
    <t>2019/2020 </t>
  </si>
  <si>
    <t>2020/2021 </t>
  </si>
  <si>
    <t>2021/2022</t>
  </si>
  <si>
    <t>2022/2023</t>
  </si>
  <si>
    <t>2023/2024</t>
  </si>
  <si>
    <r>
      <t>Note:</t>
    </r>
    <r>
      <rPr>
        <sz val="10"/>
        <color rgb="FF000000"/>
        <rFont val="Arial"/>
        <family val="2"/>
      </rPr>
      <t> </t>
    </r>
  </si>
  <si>
    <t>(1) </t>
  </si>
  <si>
    <t>Over time, total withdrawal demand has increased due to utilization of excess capacity and non-utility capital investments. Non-utility capital investments total 1.0 PJ/d by Winter 2023/2024. </t>
  </si>
  <si>
    <t xml:space="preserve"> Derivation of Total Maximum Utility Capacity - Union Rate Zones</t>
  </si>
  <si>
    <t>Particulars (PJ/d)</t>
  </si>
  <si>
    <t>Total </t>
  </si>
  <si>
    <t>(c)</t>
  </si>
  <si>
    <r>
      <t>One-Time Separation of Plant</t>
    </r>
    <r>
      <rPr>
        <sz val="10"/>
        <color rgb="FF000000"/>
        <rFont val="Arial"/>
        <family val="2"/>
      </rPr>
      <t> </t>
    </r>
  </si>
  <si>
    <t>Storage Allocation Factor (1)</t>
  </si>
  <si>
    <r>
      <t>Withdrawal/Dehydration Capacity</t>
    </r>
    <r>
      <rPr>
        <sz val="10"/>
        <color rgb="FF000000"/>
        <rFont val="Arial"/>
        <family val="2"/>
      </rPr>
      <t> </t>
    </r>
  </si>
  <si>
    <t>Total Shared Capacity (2)</t>
  </si>
  <si>
    <t>Direct Investment  </t>
  </si>
  <si>
    <t>Total Maximum Withdrawal Capacity (3) </t>
  </si>
  <si>
    <r>
      <t xml:space="preserve"> Injection Capacity</t>
    </r>
    <r>
      <rPr>
        <sz val="10"/>
        <color rgb="FF000000"/>
        <rFont val="Arial"/>
        <family val="2"/>
      </rPr>
      <t> </t>
    </r>
  </si>
  <si>
    <t>Total Maximum Injection Capacity</t>
  </si>
  <si>
    <t>Approved storage allocation per EB-2011-0038.</t>
  </si>
  <si>
    <t>Allocated in proportion to line 1.</t>
  </si>
  <si>
    <t>(3)</t>
  </si>
  <si>
    <t>Based on design day capacity for February 28, 2024.</t>
  </si>
  <si>
    <r>
      <t xml:space="preserve">Table </t>
    </r>
    <r>
      <rPr>
        <sz val="10"/>
        <color rgb="FF000000"/>
        <rFont val="Arial"/>
        <family val="2"/>
      </rPr>
      <t> </t>
    </r>
    <r>
      <rPr>
        <u/>
        <sz val="10"/>
        <color rgb="FF000000"/>
        <rFont val="Arial"/>
        <family val="2"/>
      </rPr>
      <t>1</t>
    </r>
  </si>
  <si>
    <t>Storage Purchased from Union/EGI Non-utility and Other Market Participants</t>
  </si>
  <si>
    <t>Storage Year (PJ)</t>
  </si>
  <si>
    <t>Storage Purchased from Union/EGI non-Utility</t>
  </si>
  <si>
    <t>Storage Purchased from Other Market Participants</t>
  </si>
  <si>
    <t>Total Storage Purchased</t>
  </si>
  <si>
    <t xml:space="preserve">Proportion of Union/EGI non-utility Storage Purchased 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</si>
  <si>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</si>
  <si>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</si>
  <si>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</si>
  <si>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</si>
  <si>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</si>
  <si>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</si>
  <si>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</si>
  <si>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2014/2016</t>
  </si>
  <si>
    <t>2015/2016</t>
  </si>
  <si>
    <t>2016/2017</t>
  </si>
  <si>
    <t>2017/2018</t>
  </si>
  <si>
    <t>2018/2019</t>
  </si>
  <si>
    <t>2019/2020</t>
  </si>
  <si>
    <t>2020/2021</t>
  </si>
  <si>
    <t>Harmonized Methodology</t>
  </si>
  <si>
    <t>Current Methodology</t>
  </si>
  <si>
    <t>Unutilized In-franchise Space</t>
  </si>
  <si>
    <t>2024 Test Year SRC Amounts</t>
  </si>
  <si>
    <t xml:space="preserve">Plant Average Balance (1) </t>
  </si>
  <si>
    <t>Rate (2)</t>
  </si>
  <si>
    <t>Provision</t>
  </si>
  <si>
    <t>Net Salvage Costs</t>
  </si>
  <si>
    <t>2024 Activity</t>
  </si>
  <si>
    <t xml:space="preserve">(c) </t>
  </si>
  <si>
    <t>(d)</t>
  </si>
  <si>
    <t>(e) = (c) - (d)</t>
  </si>
  <si>
    <t>Underground Storage Plant</t>
  </si>
  <si>
    <t>Structures and improvements</t>
  </si>
  <si>
    <t xml:space="preserve">Wells </t>
  </si>
  <si>
    <t>Field lines</t>
  </si>
  <si>
    <t>Compressor equipment</t>
  </si>
  <si>
    <t>Measuring and regulating equipment</t>
  </si>
  <si>
    <t>Transmission Plant</t>
  </si>
  <si>
    <t>Compressor Structures and improvements</t>
  </si>
  <si>
    <t>Measuring and Regulating Structures and Improvements</t>
  </si>
  <si>
    <t>Equipment</t>
  </si>
  <si>
    <t>Mains</t>
  </si>
  <si>
    <t>Distribution Plant</t>
  </si>
  <si>
    <t>Services - metal</t>
  </si>
  <si>
    <t>Services - plastic</t>
  </si>
  <si>
    <t>Regulators</t>
  </si>
  <si>
    <t>Mains - coated and wrapped</t>
  </si>
  <si>
    <t>Mains - plastic</t>
  </si>
  <si>
    <t>Measuring &amp; regulating equipment</t>
  </si>
  <si>
    <t>Meters</t>
  </si>
  <si>
    <t xml:space="preserve">Total </t>
  </si>
  <si>
    <t xml:space="preserve">Simple average of the opening and closing plant balances, does not represent actual rate base or plant values. </t>
  </si>
  <si>
    <t>Other</t>
  </si>
  <si>
    <t>Distribution - Measuring &amp; regulating equipment</t>
  </si>
  <si>
    <t>Distribution - Mains - plastic</t>
  </si>
  <si>
    <t>Distribution - Mains - coated and wrapped</t>
  </si>
  <si>
    <t>Distribution - Services - plastic</t>
  </si>
  <si>
    <t>Distribution - Services - metal</t>
  </si>
  <si>
    <t>Transmission - Measuring and regulating equipment</t>
  </si>
  <si>
    <t>Transmission - Compressor equipment</t>
  </si>
  <si>
    <t>Transmission - Mains</t>
  </si>
  <si>
    <t>Storage - Compressor equipment</t>
  </si>
  <si>
    <t xml:space="preserve">Storage - Wells </t>
  </si>
  <si>
    <t>(e)</t>
  </si>
  <si>
    <t xml:space="preserve">(d) </t>
  </si>
  <si>
    <t>Net Salvage Costs Incurred Between 2022 and 2050</t>
  </si>
  <si>
    <t>Uncollected Site Restoration Costs at 2050</t>
  </si>
  <si>
    <t>Site Restoration Costs Collected Between 2022 and 2050</t>
  </si>
  <si>
    <t>Total Site Restoration Costs - Actual Historical Net Salvage</t>
  </si>
  <si>
    <t xml:space="preserve">Total Site Restoration Costs - OEB-Approved Net Salvage </t>
  </si>
  <si>
    <t>Total Site Restoration Costs Required to Retire Assets as at Dec 31, 2021</t>
  </si>
  <si>
    <t>Net Site Restoration Costs Already Collected as at Dec 31, 2021</t>
  </si>
  <si>
    <t>Phase 1 Draft Rate Order, Working Papers, Schedule 6, Attachment 1, pp.6-7.</t>
  </si>
  <si>
    <t>Particulars</t>
  </si>
  <si>
    <t>Percentage Change</t>
  </si>
  <si>
    <t>Agent entered customer read</t>
  </si>
  <si>
    <t>Customer submitted read (Interactive Voice Response)</t>
  </si>
  <si>
    <t>Customer submitted read (Web)</t>
  </si>
  <si>
    <t>Number of Meters – Customer Read</t>
  </si>
  <si>
    <t>Note:</t>
  </si>
  <si>
    <t>15.6 PJ of operational contingency is embedded within line 1</t>
  </si>
  <si>
    <t xml:space="preserve"> Comparison of Design Day Withdrawal Capability</t>
  </si>
  <si>
    <t>Particulars (TJ/d)</t>
  </si>
  <si>
    <t>Difference</t>
  </si>
  <si>
    <t>(b) – (a)</t>
  </si>
  <si>
    <t>Union</t>
  </si>
  <si>
    <t>Totals</t>
  </si>
  <si>
    <t>Combined Model</t>
  </si>
  <si>
    <t>Separate Models</t>
  </si>
  <si>
    <t>Relative Economics of Facility Alternatives</t>
  </si>
  <si>
    <t>Alternative</t>
  </si>
  <si>
    <t xml:space="preserve">Unitized Capital Cost </t>
  </si>
  <si>
    <t>($ millions/TJ/d)</t>
  </si>
  <si>
    <t>NPV</t>
  </si>
  <si>
    <t xml:space="preserve"> ($ millions)</t>
  </si>
  <si>
    <t>Natural Gas Fired Compression</t>
  </si>
  <si>
    <t>3.88/yr</t>
  </si>
  <si>
    <t>Electric Motor Drive Compression</t>
  </si>
  <si>
    <t>8.07/yr</t>
  </si>
  <si>
    <t>NPS 36 Pipeline</t>
  </si>
  <si>
    <t>2.99/yr</t>
  </si>
  <si>
    <t>Capital costs include direct capital expenditures and interest during construction estimates as of March 2023, and do not include indirect overheads.</t>
  </si>
  <si>
    <t xml:space="preserve">Capacity </t>
  </si>
  <si>
    <t>(TJ/d)</t>
  </si>
  <si>
    <t>Capital Cost</t>
  </si>
  <si>
    <t xml:space="preserve"> ($ millions) (1)</t>
  </si>
  <si>
    <t>O&amp;M Cost</t>
  </si>
  <si>
    <t>Enbridge Gas Storage Space</t>
  </si>
  <si>
    <t xml:space="preserve">Description </t>
  </si>
  <si>
    <t>Union Rate Zones</t>
  </si>
  <si>
    <t>EGD Rate Zone (1)</t>
  </si>
  <si>
    <t>Enbridge Gas Non-Utility (2)</t>
  </si>
  <si>
    <t>Includes the Crowland storage pool (0.3 PJ)</t>
  </si>
  <si>
    <t>Does not include 7.9 PJ of storage space operated by Enbridge Gas and owned  by Market Hub Partners Canada L.P., and Sarnia Airport Storage Pool L.P.</t>
  </si>
  <si>
    <t>StorageSpace (PJ)</t>
  </si>
  <si>
    <t xml:space="preserve">Table 2 </t>
  </si>
  <si>
    <t>Comparison of Winter 2021/2022 Design Day Withdrawal Capability</t>
  </si>
  <si>
    <t>(b) - (a)</t>
  </si>
  <si>
    <t>Separate
Models</t>
  </si>
  <si>
    <t>Combined
Model</t>
  </si>
  <si>
    <t>APPENDIX B</t>
  </si>
  <si>
    <t>DETAILED COMPARISON BETWEEN SEPARATE AND COMBINED WINTER 2021/2022 MODELS</t>
  </si>
  <si>
    <t>Pool (TJ/d)</t>
  </si>
  <si>
    <t>(a) - (b)</t>
  </si>
  <si>
    <t>Airport</t>
  </si>
  <si>
    <t>Bentpath</t>
  </si>
  <si>
    <t>Bentpath East</t>
  </si>
  <si>
    <t>Bickford</t>
  </si>
  <si>
    <t>Bluewater</t>
  </si>
  <si>
    <t>Booth Creek</t>
  </si>
  <si>
    <t>Dawn 156</t>
  </si>
  <si>
    <t>Dawn 167</t>
  </si>
  <si>
    <t>Dawn 47-49</t>
  </si>
  <si>
    <t>Dawn 59-85</t>
  </si>
  <si>
    <t>Dow A</t>
  </si>
  <si>
    <t>Edy’s Mills</t>
  </si>
  <si>
    <t>Enniskillen</t>
  </si>
  <si>
    <t>Heritage</t>
  </si>
  <si>
    <t>Mandaumin</t>
  </si>
  <si>
    <t>Oil City</t>
  </si>
  <si>
    <t>Oil Springs East</t>
  </si>
  <si>
    <t>Payne</t>
  </si>
  <si>
    <t>Rosedale</t>
  </si>
  <si>
    <t>Sombra</t>
  </si>
  <si>
    <t>St Clair</t>
  </si>
  <si>
    <t>Terminus</t>
  </si>
  <si>
    <t>Tipperary</t>
  </si>
  <si>
    <t>Waubuno</t>
  </si>
  <si>
    <t>Black Creek</t>
  </si>
  <si>
    <t>Chatham D</t>
  </si>
  <si>
    <t>Corunna</t>
  </si>
  <si>
    <t>Coveny</t>
  </si>
  <si>
    <t>Crowland </t>
  </si>
  <si>
    <t>Dow Moore</t>
  </si>
  <si>
    <t>Ladysmith</t>
  </si>
  <si>
    <t>Mid-Kimball</t>
  </si>
  <si>
    <t>Seckerton</t>
  </si>
  <si>
    <t>South Kimball</t>
  </si>
  <si>
    <t>Wilkesport</t>
  </si>
  <si>
    <t xml:space="preserve"> 
No.</t>
  </si>
  <si>
    <t>Line
No.</t>
  </si>
  <si>
    <t>In-franchise Storage Space Requirement</t>
  </si>
  <si>
    <t xml:space="preserve">In-franchise Aggregate Excess </t>
  </si>
  <si>
    <t>In-franchise Semi-Unbundled Storage</t>
  </si>
  <si>
    <t>Operational Contingency Requirement</t>
  </si>
  <si>
    <t xml:space="preserve">0.0 (1) </t>
  </si>
  <si>
    <t>ICF Recommendation for Load Balancing</t>
  </si>
  <si>
    <t xml:space="preserve">Total Storage Requirement </t>
  </si>
  <si>
    <t>Storage Space Allocated for In-franchise Use</t>
  </si>
  <si>
    <t xml:space="preserve">Dawn </t>
  </si>
  <si>
    <t>96.5 (2)</t>
  </si>
  <si>
    <t>Total Storage Space</t>
  </si>
  <si>
    <t>15.6 PJ of operational contingency space is embedded in line 1 and reduced the amount of storage available to meet demand requirements.</t>
  </si>
  <si>
    <t>Excludes Union’s excess utility space that historically existed in the Union rate zones and was sold short-term at market-based rates. 
Beginning in 2024, the excess utility storage space will be used to serve all Enbridge Gas in-franchise customers.</t>
  </si>
  <si>
    <t>Summary of Change in Storage Requirement</t>
  </si>
  <si>
    <t>Storage</t>
  </si>
  <si>
    <t>Requirement</t>
  </si>
  <si>
    <t>2023 Storage Requirement</t>
  </si>
  <si>
    <t>2024 Changes:</t>
  </si>
  <si>
    <t xml:space="preserve">   In-franchise Aggregate Excess Increase</t>
  </si>
  <si>
    <t xml:space="preserve">   In-franchise Semi-Unbundled Increase</t>
  </si>
  <si>
    <t xml:space="preserve">   Operational Contingency Requirement</t>
  </si>
  <si>
    <t xml:space="preserve">   ICF Recommendation for Load Balancing</t>
  </si>
  <si>
    <t>Total 2024 Changes</t>
  </si>
  <si>
    <t xml:space="preserve">2024 Storage Requirement </t>
  </si>
  <si>
    <r>
      <t>Table 3</t>
    </r>
    <r>
      <rPr>
        <sz val="10"/>
        <rFont val="Arial"/>
        <family val="2"/>
      </rPr>
      <t> </t>
    </r>
    <r>
      <rPr>
        <sz val="10"/>
        <color rgb="FF000000"/>
        <rFont val="Arial"/>
        <family val="2"/>
      </rPr>
      <t> </t>
    </r>
  </si>
  <si>
    <t>Summary of Enbridge Gas’s 2024 Storage Requirement</t>
  </si>
  <si>
    <t>Change</t>
  </si>
  <si>
    <t>Cost-Based Storage</t>
  </si>
  <si>
    <t xml:space="preserve">Natural Gas Consumption for a Typical Residential Customer </t>
  </si>
  <si>
    <t>(Annual)</t>
  </si>
  <si>
    <t>Rate Class</t>
  </si>
  <si>
    <t>Consumption</t>
  </si>
  <si>
    <r>
      <t xml:space="preserve"> (m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</si>
  <si>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 xml:space="preserve">EGD Residential </t>
  </si>
  <si>
    <t>Rate 1</t>
  </si>
  <si>
    <t xml:space="preserve">Union Residential </t>
  </si>
  <si>
    <t xml:space="preserve">Rate M1 </t>
  </si>
  <si>
    <t>Rate 01 North East</t>
  </si>
  <si>
    <t>Rate 01 North West</t>
  </si>
  <si>
    <t>Heating Oil</t>
  </si>
  <si>
    <t>Propane</t>
  </si>
  <si>
    <t xml:space="preserve">Current Efficiency Factors for a Typical Residential Customer </t>
  </si>
  <si>
    <t>Natural Gas</t>
  </si>
  <si>
    <t>Electric Resistance Heating (2)</t>
  </si>
  <si>
    <t>EGD Rate Zone – Rate 1</t>
  </si>
  <si>
    <t>Space Heating (SH)</t>
  </si>
  <si>
    <t>Domestic Water Heating (DWH)</t>
  </si>
  <si>
    <t>Total Efficiency Factor (1)</t>
  </si>
  <si>
    <t>Union Rate Zones – Rate M1 and Rate 01 North East and North West</t>
  </si>
  <si>
    <t>Total Efficiency Factor is calculated by applying 70% weighting for space heating and 30% weighting for water heating</t>
  </si>
  <si>
    <t>In the January 2024 version of the chart, this title is termed 'Electricity’. It has been changed here to align with the updates discussed in section 3, implemented as a result of Enbridge Gas’s review.</t>
  </si>
  <si>
    <t>Typical Residential Customer Total Bill Impacts (1)</t>
  </si>
  <si>
    <t>Rates Effective:</t>
  </si>
  <si>
    <t>Volume</t>
  </si>
  <si>
    <r>
      <t>m</t>
    </r>
    <r>
      <rPr>
        <vertAlign val="superscript"/>
        <sz val="10"/>
        <color rgb="FF000000"/>
        <rFont val="Arial"/>
        <family val="2"/>
      </rPr>
      <t>3</t>
    </r>
  </si>
  <si>
    <t>Customer Charge</t>
  </si>
  <si>
    <t>$</t>
  </si>
  <si>
    <t>Distribution Charge</t>
  </si>
  <si>
    <t>Load Balancing</t>
  </si>
  <si>
    <t>Transportation</t>
  </si>
  <si>
    <t>Sales Commodity</t>
  </si>
  <si>
    <t>Federal Carbon Charge</t>
  </si>
  <si>
    <t>Cost Adjustment</t>
  </si>
  <si>
    <t>Gas Supply</t>
  </si>
  <si>
    <t>Delivery</t>
  </si>
  <si>
    <t>Total Sales with Cost Adjustments</t>
  </si>
  <si>
    <r>
      <t>Total unit rate $/m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(2)</t>
    </r>
  </si>
  <si>
    <r>
      <t>$/m</t>
    </r>
    <r>
      <rPr>
        <vertAlign val="superscript"/>
        <sz val="10"/>
        <color rgb="FF000000"/>
        <rFont val="Arial"/>
        <family val="2"/>
      </rPr>
      <t>3</t>
    </r>
  </si>
  <si>
    <r>
      <t>(2)   Total unit rate $/m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' is representative of the unit cost. </t>
    </r>
  </si>
  <si>
    <t>Table 5</t>
  </si>
  <si>
    <r>
      <t xml:space="preserve">Home Heating Oil (HHO) </t>
    </r>
    <r>
      <rPr>
        <sz val="10"/>
        <color rgb="FF000000"/>
        <rFont val="Arial"/>
        <family val="2"/>
      </rPr>
      <t>(1)</t>
    </r>
  </si>
  <si>
    <t>HHO</t>
  </si>
  <si>
    <t>Month</t>
  </si>
  <si>
    <t>Federal/Provincial Carbon Tax Charge</t>
  </si>
  <si>
    <t>(v735163) (3)</t>
  </si>
  <si>
    <t>(excl. GST/HST) (4)</t>
  </si>
  <si>
    <t>HHO (2)</t>
  </si>
  <si>
    <t>Total Cents/L</t>
  </si>
  <si>
    <t>Total unit rate $/L (5)</t>
  </si>
  <si>
    <t>All prices in cents/litre.</t>
  </si>
  <si>
    <t>Sourced from https://www.canada.ca/en/revenue-agency/services/forms-publications/publications/fcrates/fuel-charge-rates.html#confacnatgas</t>
  </si>
  <si>
    <t>Sourced from the Conference Board of Canada (CANSIM) - v735163.  Prior to Nov. 2023, the federal carbon charge was included within the pricing.</t>
  </si>
  <si>
    <t>Values under column (c) are derived by dividing the value under column (b) by 1.13</t>
  </si>
  <si>
    <t>‘Total unit rate $/L’ is representative of the unit cost for the last reported month (in this example 23-Nov)</t>
  </si>
  <si>
    <t>(4)</t>
  </si>
  <si>
    <t>(5)</t>
  </si>
  <si>
    <t>Table 7</t>
  </si>
  <si>
    <t>TOU Load Percentages</t>
  </si>
  <si>
    <t xml:space="preserve">Line </t>
  </si>
  <si>
    <t>Load % Assumed</t>
  </si>
  <si>
    <t>On Peak</t>
  </si>
  <si>
    <t>Mid Peak</t>
  </si>
  <si>
    <t>Off Peak</t>
  </si>
  <si>
    <t>Sourced from OEB Regulated Price Plan Price Report - November 1, 2023, to October 31, 2024.</t>
  </si>
  <si>
    <t>Table 8</t>
  </si>
  <si>
    <t>Regulated Price Plan - TOU and OER</t>
  </si>
  <si>
    <t>Cents/kWh (1)</t>
  </si>
  <si>
    <t>% of Load (2)</t>
  </si>
  <si>
    <t>Unit TOU rate- cent/kWh (3)</t>
  </si>
  <si>
    <t>Unit TOU rate - $/kWh (4)</t>
  </si>
  <si>
    <t>Ontario Energy Rebate (OER) (5)</t>
  </si>
  <si>
    <t>TOU rates effective November 1, 2023.</t>
  </si>
  <si>
    <t>Value derived by taking the weighted average of columns (a) and (b) for lines 1-3.</t>
  </si>
  <si>
    <t>Value derived by dividing line 4(a) by 100.</t>
  </si>
  <si>
    <t>OER effective November 1, 2023, per OEB Newsroom release dated October 19, 2023.</t>
  </si>
  <si>
    <t>Table 9</t>
  </si>
  <si>
    <t>Toronto Hydro-Electric System Limited</t>
  </si>
  <si>
    <t>Residential Service Classification (1)</t>
  </si>
  <si>
    <t>Rates Effective</t>
  </si>
  <si>
    <t>Service Charge (2)</t>
  </si>
  <si>
    <t>$/month</t>
  </si>
  <si>
    <t>Transmission Rate - Network Service Rate</t>
  </si>
  <si>
    <t>$/kWh</t>
  </si>
  <si>
    <t>Transmission Rate - Line and Transformation Connection Service Rate</t>
  </si>
  <si>
    <t xml:space="preserve">Wholesale Market Service Rate </t>
  </si>
  <si>
    <t>Capacity Based Recovery (CBR)</t>
  </si>
  <si>
    <t>(f)</t>
  </si>
  <si>
    <t>Rural or Remote Electricity Rate Protection Charge (RRRP)</t>
  </si>
  <si>
    <t>(g)</t>
  </si>
  <si>
    <t xml:space="preserve">Rate Rider for Disposition of Deferral/Variance Accounts </t>
  </si>
  <si>
    <t>(h)</t>
  </si>
  <si>
    <t>Rate Rider for Disposition of Capacity Based Recovery Account</t>
  </si>
  <si>
    <t>(i)</t>
  </si>
  <si>
    <t>Unit TOU rate - $/kwh (3)</t>
  </si>
  <si>
    <t>(j)</t>
  </si>
  <si>
    <t>Total unit rate $/kWh (4)</t>
  </si>
  <si>
    <t>(k)</t>
  </si>
  <si>
    <t>OER (Total unit rate $/kWh * OER %)) (5)</t>
  </si>
  <si>
    <t>(l)</t>
  </si>
  <si>
    <t>Total unit rate $/kWh with OER (6)</t>
  </si>
  <si>
    <t>Sourced from EB-2023-0054 Decision and Rate Order, Toronto Hydro-Electric System Limited.  Effective and Implementation Date January 1, 2024, Residential Service Classification.</t>
  </si>
  <si>
    <t>Excluded for energy comparison purposes.</t>
  </si>
  <si>
    <t>See Table 8 for detailed calculation of Unit TOU rate - $/kwh.</t>
  </si>
  <si>
    <t>Value for (j) derived by summing (b) + (c)+ (d) + (e) + (f) + (g) + (h) + (i).</t>
  </si>
  <si>
    <t>OER of 19.3% effective November 1, 2023, per OEB Newsroom release dated Oct. 19, 2023.</t>
  </si>
  <si>
    <t>Value for (k) derived by multiplying (j) by OER of 19.3%.</t>
  </si>
  <si>
    <t>Total unit rate $/kWh' and 'Total unit rate $/kWh with OER' are representative of the unit cost.</t>
  </si>
  <si>
    <t>Value for (l) derived by subtracting (k) from (j).</t>
  </si>
  <si>
    <t>(6)</t>
  </si>
  <si>
    <r>
      <t>Table 10</t>
    </r>
    <r>
      <rPr>
        <u/>
        <sz val="10"/>
        <color rgb="FF000000"/>
        <rFont val="Arial"/>
        <family val="2"/>
      </rPr>
      <t> </t>
    </r>
  </si>
  <si>
    <t>Propane Prices for Residential Rate 1 Customer</t>
  </si>
  <si>
    <t>Ending Value Oct. 31, 2023 (cents/L)</t>
  </si>
  <si>
    <t>Date</t>
  </si>
  <si>
    <t>$/L</t>
  </si>
  <si>
    <t>Cents/L</t>
  </si>
  <si>
    <t>Daily Price Change</t>
  </si>
  <si>
    <t>Carbon Tax (3)</t>
  </si>
  <si>
    <t>November Monthly Average</t>
  </si>
  <si>
    <t>Carbon Tax:</t>
  </si>
  <si>
    <t>Total unit rate $/L (4)</t>
  </si>
  <si>
    <t>(1)     Date of the last recorded daily price change from the previous month</t>
  </si>
  <si>
    <t>(2)     Source: https://edproenergy.com/residential/ ; Zone 5, 2,500-4,499 litres</t>
  </si>
  <si>
    <t>(3)     Source: https://www.canada.ca/en/revenue-agency/services/forms-publications/publications/fcrates/fuel-charge-rates.html</t>
  </si>
  <si>
    <t>(4)     ‘Total unit rate $/L’ is representative of the unit cost</t>
  </si>
  <si>
    <r>
      <t>Table 1</t>
    </r>
    <r>
      <rPr>
        <sz val="10"/>
        <color rgb="FF000000"/>
        <rFont val="Arial"/>
        <family val="2"/>
      </rPr>
      <t> </t>
    </r>
  </si>
  <si>
    <r>
      <t>Phase 2 2024 Revenue Deficiency</t>
    </r>
    <r>
      <rPr>
        <sz val="10"/>
        <color rgb="FF000000"/>
        <rFont val="Arial"/>
        <family val="2"/>
      </rPr>
      <t> </t>
    </r>
  </si>
  <si>
    <t>Line No. </t>
  </si>
  <si>
    <t>Update </t>
  </si>
  <si>
    <t>Impact </t>
  </si>
  <si>
    <t>($ millions) </t>
  </si>
  <si>
    <t>1 </t>
  </si>
  <si>
    <t>Include revenue requirement impacts of Dawn to Corunna </t>
  </si>
  <si>
    <t>18.1 </t>
  </si>
  <si>
    <t>2 </t>
  </si>
  <si>
    <t>Incorporate impact of updating Unregulated Storage Cost Allocators </t>
  </si>
  <si>
    <t>(0.2) </t>
  </si>
  <si>
    <t>3 </t>
  </si>
  <si>
    <t>Incorporate impact to working capital in rate base </t>
  </si>
  <si>
    <t>(0.1) </t>
  </si>
  <si>
    <t>4 </t>
  </si>
  <si>
    <t>Phase 2 2024 Revenue Deficiency </t>
  </si>
  <si>
    <t>17.8 </t>
  </si>
  <si>
    <t>Reference</t>
  </si>
  <si>
    <t>Category ($ millions)</t>
  </si>
  <si>
    <t>Estimate</t>
  </si>
  <si>
    <t>Actuals + Forecast to end of 2024</t>
  </si>
  <si>
    <t>Variance</t>
  </si>
  <si>
    <t>Project Management</t>
  </si>
  <si>
    <t>Engineering</t>
  </si>
  <si>
    <t>Land</t>
  </si>
  <si>
    <t>Materials</t>
  </si>
  <si>
    <t>Pipeline Construction</t>
  </si>
  <si>
    <t>Facilities Construction</t>
  </si>
  <si>
    <t>Construction Support</t>
  </si>
  <si>
    <t>Commissioning and Start Up</t>
  </si>
  <si>
    <t>Retirement</t>
  </si>
  <si>
    <t>Interest During Construction (IDC)</t>
  </si>
  <si>
    <t>Contingency</t>
  </si>
  <si>
    <t>Indirect &amp; Overhead</t>
  </si>
  <si>
    <t>TOTAL</t>
  </si>
  <si>
    <t>Cost Variances by Category</t>
  </si>
  <si>
    <t>Comparison of Contractor Estimate to Contractor Bid</t>
  </si>
  <si>
    <t xml:space="preserve">Cost Estimate </t>
  </si>
  <si>
    <t>Bid Price</t>
  </si>
  <si>
    <t>Pipeline</t>
  </si>
  <si>
    <t>Facilities</t>
  </si>
  <si>
    <t>Table B1:</t>
  </si>
  <si>
    <t>Environment Canada; 1981 – 2010 Average Rainfall (mm) – Project Area</t>
  </si>
  <si>
    <t>Location</t>
  </si>
  <si>
    <t>June</t>
  </si>
  <si>
    <t>July</t>
  </si>
  <si>
    <t>August</t>
  </si>
  <si>
    <t>(d) = (a+b+c)</t>
  </si>
  <si>
    <t>Sarnia Airport</t>
  </si>
  <si>
    <t>Petrolia Town</t>
  </si>
  <si>
    <t>Average</t>
  </si>
  <si>
    <t>Table B2</t>
  </si>
  <si>
    <t xml:space="preserve"> Stantec; 2023 Actual Rainfall (mm) – Project Site</t>
  </si>
  <si>
    <t>Dawn Plant</t>
  </si>
  <si>
    <t>Stanley Line</t>
  </si>
  <si>
    <t>Oil Springs Line</t>
  </si>
  <si>
    <t>Waubuno Road</t>
  </si>
  <si>
    <t>Tecumseh Road</t>
  </si>
  <si>
    <t>Construction Activity 
($ millions)</t>
  </si>
  <si>
    <t>Variance 
Estimate to Bid</t>
  </si>
  <si>
    <t>EGD arte zone</t>
  </si>
  <si>
    <t>(1)   Sourced from EB-2023-0330, Exhibit A, Tab 3, Schedule 1, p. 1, EGD rate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</si>
</sst>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3" formatCode="_(* #,##0.00_);_(* \(#,##0.00\);_(* &quot;-&quot;??_);_(@_)"/>
    <numFmt numFmtId="164" formatCode="#,##0.0_);\(#,##0.0\)"/>
    <numFmt numFmtId="165" formatCode="0.0"/>
    <numFmt numFmtId="166" formatCode="0.0%"/>
    <numFmt numFmtId="167" formatCode="_(* #,##0.0_);_(* \(#,##0.0\);_(* &quot;-&quot;??_);_(@_)"/>
    <numFmt numFmtId="168" formatCode="#,##0.0"/>
    <numFmt numFmtId="169" formatCode="#,##0.000_);\(#,##0.000\)"/>
    <numFmt numFmtId="170" formatCode="#,##0;\ \(#,###\);\ \-"/>
    <numFmt numFmtId="171" formatCode="0.00_);\(0.00\)"/>
    <numFmt numFmtId="172" formatCode="#,##0.0;\ \(#,###.0\);\ \-"/>
  </numFmts>
  <fonts count="37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  <font>
      <sz val="9.5"/>
      <color rgb="FF000000"/>
      <name val="Arial"/>
      <family val="2"/>
    </font>
    <font>
      <u/>
      <sz val="9.5"/>
      <color rgb="FF000000"/>
      <name val="Arial"/>
      <family val="2"/>
    </font>
    <font>
      <u/>
      <sz val="12"/>
      <color theme="1"/>
      <name val="Arial"/>
      <family val="2"/>
    </font>
    <font>
      <sz val="10"/>
      <name val="Times New Roman"/>
      <family val="1"/>
    </font>
    <font>
      <vertAlign val="superscript"/>
      <sz val="10"/>
      <color rgb="FF000000"/>
      <name val="Arial"/>
      <family val="2"/>
    </font>
    <font>
      <sz val="10"/>
      <color rgb="FF000000"/>
      <name val="Calibri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563C1"/>
      <name val="Arial"/>
      <family val="2"/>
    </font>
    <font>
      <sz val="9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 indent="3"/>
    </xf>
    <xf numFmtId="164" fontId="2" fillId="0" borderId="0" xfId="0" quotePrefix="1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2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indent="2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3" applyFill="1" applyAlignment="1">
      <alignment horizontal="left" vertical="center" indent="2"/>
    </xf>
    <xf numFmtId="0" fontId="3" fillId="0" borderId="0" xfId="0" applyFont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left"/>
    </xf>
    <xf numFmtId="0" fontId="6" fillId="0" borderId="1" xfId="0" quotePrefix="1" applyFont="1" applyBorder="1" applyAlignment="1">
      <alignment horizontal="center"/>
    </xf>
    <xf numFmtId="0" fontId="6" fillId="0" borderId="0" xfId="0" quotePrefix="1" applyFont="1" applyAlignment="1">
      <alignment horizontal="left"/>
    </xf>
    <xf numFmtId="165" fontId="6" fillId="0" borderId="0" xfId="1" applyNumberFormat="1" applyFont="1" applyFill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166" fontId="6" fillId="0" borderId="0" xfId="2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7" fontId="11" fillId="0" borderId="0" xfId="1" applyNumberFormat="1" applyFont="1" applyFill="1" applyAlignment="1">
      <alignment horizontal="right" vertical="center" wrapText="1"/>
    </xf>
    <xf numFmtId="167" fontId="1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2" fillId="0" borderId="0" xfId="0" quotePrefix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168" fontId="14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9" fontId="2" fillId="0" borderId="0" xfId="0" applyNumberFormat="1" applyFont="1" applyAlignment="1">
      <alignment horizont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1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left" vertical="top"/>
    </xf>
    <xf numFmtId="164" fontId="21" fillId="0" borderId="0" xfId="0" applyNumberFormat="1" applyFont="1" applyAlignment="1">
      <alignment horizontal="center" vertical="top"/>
    </xf>
    <xf numFmtId="0" fontId="20" fillId="0" borderId="0" xfId="0" applyFont="1" applyAlignment="1">
      <alignment vertical="top"/>
    </xf>
    <xf numFmtId="164" fontId="22" fillId="0" borderId="0" xfId="0" applyNumberFormat="1" applyFont="1" applyAlignment="1">
      <alignment horizontal="center" vertical="top"/>
    </xf>
    <xf numFmtId="10" fontId="21" fillId="0" borderId="0" xfId="0" applyNumberFormat="1" applyFont="1" applyAlignment="1">
      <alignment horizontal="center" vertical="top"/>
    </xf>
    <xf numFmtId="2" fontId="2" fillId="0" borderId="0" xfId="0" applyNumberFormat="1" applyFont="1"/>
    <xf numFmtId="164" fontId="22" fillId="0" borderId="2" xfId="0" applyNumberFormat="1" applyFont="1" applyBorder="1" applyAlignment="1">
      <alignment horizontal="center" vertical="top"/>
    </xf>
    <xf numFmtId="10" fontId="21" fillId="0" borderId="2" xfId="0" applyNumberFormat="1" applyFont="1" applyBorder="1" applyAlignment="1">
      <alignment horizontal="center" vertical="top"/>
    </xf>
    <xf numFmtId="164" fontId="21" fillId="0" borderId="2" xfId="0" applyNumberFormat="1" applyFont="1" applyBorder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wrapText="1"/>
    </xf>
    <xf numFmtId="39" fontId="23" fillId="0" borderId="0" xfId="0" applyNumberFormat="1" applyFont="1" applyAlignment="1">
      <alignment horizontal="center" vertical="top"/>
    </xf>
    <xf numFmtId="37" fontId="23" fillId="0" borderId="0" xfId="0" applyNumberFormat="1" applyFont="1" applyAlignment="1">
      <alignment horizontal="center" vertical="top"/>
    </xf>
    <xf numFmtId="37" fontId="21" fillId="0" borderId="0" xfId="0" applyNumberFormat="1" applyFont="1" applyAlignment="1">
      <alignment horizontal="center" vertical="top"/>
    </xf>
    <xf numFmtId="164" fontId="21" fillId="0" borderId="3" xfId="0" applyNumberFormat="1" applyFont="1" applyBorder="1" applyAlignment="1">
      <alignment horizontal="center" vertical="top"/>
    </xf>
    <xf numFmtId="164" fontId="21" fillId="0" borderId="0" xfId="0" applyNumberFormat="1" applyFont="1" applyAlignment="1">
      <alignment vertical="top"/>
    </xf>
    <xf numFmtId="49" fontId="21" fillId="0" borderId="0" xfId="0" applyNumberFormat="1" applyFont="1" applyAlignment="1">
      <alignment horizontal="center" vertical="top"/>
    </xf>
    <xf numFmtId="39" fontId="21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22" fillId="0" borderId="3" xfId="0" applyNumberFormat="1" applyFont="1" applyBorder="1" applyAlignment="1">
      <alignment horizontal="center" vertical="top"/>
    </xf>
    <xf numFmtId="0" fontId="23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vertical="top"/>
    </xf>
    <xf numFmtId="0" fontId="24" fillId="0" borderId="0" xfId="0" applyFont="1"/>
    <xf numFmtId="164" fontId="2" fillId="0" borderId="0" xfId="0" applyNumberFormat="1" applyFont="1"/>
    <xf numFmtId="0" fontId="24" fillId="0" borderId="0" xfId="0" applyFont="1" applyAlignment="1">
      <alignment wrapText="1"/>
    </xf>
    <xf numFmtId="164" fontId="25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2"/>
    </xf>
    <xf numFmtId="3" fontId="6" fillId="0" borderId="0" xfId="0" applyNumberFormat="1" applyFont="1" applyAlignment="1">
      <alignment horizontal="left" vertical="center" wrapText="1" indent="2"/>
    </xf>
    <xf numFmtId="3" fontId="6" fillId="0" borderId="0" xfId="0" applyNumberFormat="1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3" fontId="6" fillId="0" borderId="0" xfId="0" applyNumberFormat="1" applyFont="1" applyAlignment="1">
      <alignment horizontal="right" vertical="center" wrapText="1" indent="2"/>
    </xf>
    <xf numFmtId="3" fontId="6" fillId="0" borderId="0" xfId="0" applyNumberFormat="1" applyFont="1" applyBorder="1" applyAlignment="1">
      <alignment horizontal="right" vertical="center" wrapText="1" indent="2"/>
    </xf>
    <xf numFmtId="3" fontId="6" fillId="0" borderId="2" xfId="0" applyNumberFormat="1" applyFont="1" applyBorder="1" applyAlignment="1">
      <alignment horizontal="right" vertical="center" wrapText="1" indent="2"/>
    </xf>
    <xf numFmtId="9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Border="1" applyAlignment="1">
      <alignment horizontal="right" vertical="center" wrapText="1"/>
    </xf>
    <xf numFmtId="9" fontId="6" fillId="0" borderId="2" xfId="0" applyNumberFormat="1" applyFont="1" applyBorder="1" applyAlignment="1">
      <alignment horizontal="right" vertical="center" wrapText="1"/>
    </xf>
    <xf numFmtId="9" fontId="0" fillId="0" borderId="0" xfId="2" applyFont="1"/>
    <xf numFmtId="0" fontId="0" fillId="0" borderId="0" xfId="0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6" fillId="0" borderId="0" xfId="0" quotePrefix="1" applyFont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left" vertical="center" indent="1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Border="1" applyAlignment="1">
      <alignment horizontal="left" vertical="center" indent="10"/>
    </xf>
    <xf numFmtId="0" fontId="1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170" fontId="26" fillId="0" borderId="0" xfId="0" applyNumberFormat="1" applyFont="1" applyFill="1" applyAlignment="1">
      <alignment horizontal="center" vertical="center" wrapText="1"/>
    </xf>
    <xf numFmtId="170" fontId="6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top"/>
    </xf>
    <xf numFmtId="168" fontId="14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indent="2"/>
    </xf>
    <xf numFmtId="0" fontId="0" fillId="0" borderId="0" xfId="0" applyAlignment="1">
      <alignment vertical="top"/>
    </xf>
    <xf numFmtId="9" fontId="6" fillId="0" borderId="0" xfId="0" applyNumberFormat="1" applyFont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5" fontId="6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6" fillId="0" borderId="0" xfId="0" applyFont="1" applyAlignment="1">
      <alignment horizontal="left" vertical="center" indent="3"/>
    </xf>
    <xf numFmtId="4" fontId="6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171" fontId="6" fillId="0" borderId="0" xfId="0" applyNumberFormat="1" applyFont="1" applyAlignment="1">
      <alignment horizontal="right" vertical="center"/>
    </xf>
    <xf numFmtId="1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3" applyAlignment="1">
      <alignment vertical="center" wrapText="1"/>
    </xf>
    <xf numFmtId="10" fontId="6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5" fontId="6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3" applyAlignment="1">
      <alignment vertical="center"/>
    </xf>
    <xf numFmtId="0" fontId="6" fillId="0" borderId="0" xfId="0" quotePrefix="1" applyFont="1" applyAlignment="1">
      <alignment horizontal="left" vertical="center" indent="1"/>
    </xf>
    <xf numFmtId="0" fontId="6" fillId="0" borderId="4" xfId="0" quotePrefix="1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wrapText="1"/>
    </xf>
    <xf numFmtId="172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8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center" wrapText="1"/>
    </xf>
    <xf numFmtId="0" fontId="26" fillId="0" borderId="18" xfId="0" applyFont="1" applyBorder="1" applyAlignment="1">
      <alignment horizontal="left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/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3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0" xfId="0" quotePrefix="1" applyFont="1" applyAlignment="1">
      <alignment horizontal="center" vertical="center"/>
    </xf>
    <xf numFmtId="15" fontId="5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canada.ca/en/revenue-agency/services/forms-publications/publications/fcrates/fuel-charge-rates.html%23confacnatgas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www.canada.ca/en/revenue-agency/services/forms-publications/publications/fcrates/fuel-charge-rates.html" TargetMode="External"/><Relationship Id="rId1" Type="http://schemas.openxmlformats.org/officeDocument/2006/relationships/hyperlink" Target="https://edproenergy.com/residential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A5A8-1231-4872-846A-A63204396D65}">
  <sheetPr>
    <tabColor theme="9" tint="0.79998168889431442"/>
  </sheetPr>
  <dimension ref="A1:G11"/>
  <sheetViews>
    <sheetView workbookViewId="0">
      <selection sqref="A1:XFD1048576"/>
    </sheetView>
  </sheetViews>
  <sheetFormatPr defaultRowHeight="14.4" x14ac:dyDescent="0.3"/>
  <cols>
    <col min="2" max="2" width="4" customWidth="1"/>
    <col min="3" max="3" width="58.88671875" bestFit="1" customWidth="1"/>
    <col min="4" max="4" width="3.109375" customWidth="1"/>
  </cols>
  <sheetData>
    <row r="1" spans="1:7" x14ac:dyDescent="0.3">
      <c r="A1" s="268" t="s">
        <v>434</v>
      </c>
      <c r="B1" s="268"/>
      <c r="C1" s="268"/>
      <c r="D1" s="268"/>
      <c r="E1" s="268"/>
      <c r="F1" s="268"/>
      <c r="G1" s="268"/>
    </row>
    <row r="2" spans="1:7" ht="63.75" customHeight="1" x14ac:dyDescent="0.3">
      <c r="A2" s="269" t="s">
        <v>435</v>
      </c>
      <c r="B2" s="269"/>
      <c r="C2" s="269"/>
      <c r="D2" s="269"/>
      <c r="E2" s="269"/>
      <c r="F2" s="269"/>
      <c r="G2" s="269"/>
    </row>
    <row r="3" spans="1:7" x14ac:dyDescent="0.3">
      <c r="A3" s="274" t="s">
        <v>436</v>
      </c>
      <c r="B3" s="276"/>
      <c r="C3" s="278" t="s">
        <v>437</v>
      </c>
      <c r="D3" s="278"/>
      <c r="E3" s="276" t="s">
        <v>438</v>
      </c>
      <c r="F3" s="276"/>
      <c r="G3" s="281"/>
    </row>
    <row r="4" spans="1:7" ht="15" thickBot="1" x14ac:dyDescent="0.35">
      <c r="A4" s="275"/>
      <c r="B4" s="277"/>
      <c r="C4" s="279"/>
      <c r="D4" s="280"/>
      <c r="E4" s="282" t="s">
        <v>439</v>
      </c>
      <c r="F4" s="282"/>
      <c r="G4" s="283"/>
    </row>
    <row r="5" spans="1:7" x14ac:dyDescent="0.3">
      <c r="A5" s="241"/>
      <c r="B5" s="240"/>
      <c r="C5" s="264"/>
      <c r="D5" s="264"/>
      <c r="E5" s="264"/>
      <c r="F5" s="240"/>
      <c r="G5" s="242"/>
    </row>
    <row r="6" spans="1:7" x14ac:dyDescent="0.3">
      <c r="A6" s="241"/>
      <c r="B6" s="155"/>
      <c r="C6" s="265"/>
      <c r="D6" s="265"/>
      <c r="E6" s="266"/>
      <c r="F6" s="266"/>
      <c r="G6" s="267"/>
    </row>
    <row r="7" spans="1:7" x14ac:dyDescent="0.3">
      <c r="A7" s="241" t="s">
        <v>440</v>
      </c>
      <c r="B7" s="155"/>
      <c r="C7" s="157" t="s">
        <v>441</v>
      </c>
      <c r="D7" s="157"/>
      <c r="E7" s="266" t="s">
        <v>442</v>
      </c>
      <c r="F7" s="266"/>
      <c r="G7" s="267"/>
    </row>
    <row r="8" spans="1:7" x14ac:dyDescent="0.3">
      <c r="A8" s="241" t="s">
        <v>443</v>
      </c>
      <c r="B8" s="155"/>
      <c r="C8" s="157" t="s">
        <v>444</v>
      </c>
      <c r="D8" s="157"/>
      <c r="E8" s="266" t="s">
        <v>445</v>
      </c>
      <c r="F8" s="266"/>
      <c r="G8" s="267"/>
    </row>
    <row r="9" spans="1:7" ht="15" thickBot="1" x14ac:dyDescent="0.35">
      <c r="A9" s="241" t="s">
        <v>446</v>
      </c>
      <c r="B9" s="155"/>
      <c r="C9" s="157" t="s">
        <v>447</v>
      </c>
      <c r="D9" s="157"/>
      <c r="E9" s="270" t="s">
        <v>448</v>
      </c>
      <c r="F9" s="270"/>
      <c r="G9" s="271"/>
    </row>
    <row r="10" spans="1:7" x14ac:dyDescent="0.3">
      <c r="A10" s="241"/>
      <c r="B10" s="155"/>
      <c r="C10" s="265"/>
      <c r="D10" s="265"/>
      <c r="E10" s="272"/>
      <c r="F10" s="272"/>
      <c r="G10" s="273"/>
    </row>
    <row r="11" spans="1:7" x14ac:dyDescent="0.3">
      <c r="A11" s="243" t="s">
        <v>449</v>
      </c>
      <c r="B11" s="244"/>
      <c r="C11" s="261" t="s">
        <v>450</v>
      </c>
      <c r="D11" s="261"/>
      <c r="E11" s="262" t="s">
        <v>451</v>
      </c>
      <c r="F11" s="262"/>
      <c r="G11" s="263"/>
    </row>
  </sheetData>
  <mergeCells count="18">
    <mergeCell ref="A1:G1"/>
    <mergeCell ref="A2:G2"/>
    <mergeCell ref="E9:G9"/>
    <mergeCell ref="C10:D10"/>
    <mergeCell ref="E10:G10"/>
    <mergeCell ref="A3:A4"/>
    <mergeCell ref="B3:B4"/>
    <mergeCell ref="C3:C4"/>
    <mergeCell ref="D3:D4"/>
    <mergeCell ref="E3:G3"/>
    <mergeCell ref="E4:G4"/>
    <mergeCell ref="C11:D11"/>
    <mergeCell ref="E11:G11"/>
    <mergeCell ref="C5:E5"/>
    <mergeCell ref="C6:D6"/>
    <mergeCell ref="E6:G6"/>
    <mergeCell ref="E7:G7"/>
    <mergeCell ref="E8:G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CDA4-5BC4-4922-B434-267FD3539E3F}">
  <dimension ref="A1:D7"/>
  <sheetViews>
    <sheetView workbookViewId="0">
      <selection sqref="A1:XFD1048576"/>
    </sheetView>
  </sheetViews>
  <sheetFormatPr defaultRowHeight="14.4" x14ac:dyDescent="0.3"/>
  <cols>
    <col min="1" max="1" width="19.33203125" customWidth="1"/>
    <col min="2" max="2" width="15.109375" customWidth="1"/>
    <col min="3" max="3" width="14.6640625" customWidth="1"/>
    <col min="4" max="4" width="19" customWidth="1"/>
  </cols>
  <sheetData>
    <row r="1" spans="1:4" x14ac:dyDescent="0.3">
      <c r="A1" s="289" t="s">
        <v>0</v>
      </c>
      <c r="B1" s="289"/>
      <c r="C1" s="289"/>
      <c r="D1" s="289"/>
    </row>
    <row r="2" spans="1:4" x14ac:dyDescent="0.3">
      <c r="A2" s="289" t="s">
        <v>471</v>
      </c>
      <c r="B2" s="289"/>
      <c r="C2" s="289"/>
      <c r="D2" s="289"/>
    </row>
    <row r="3" spans="1:4" x14ac:dyDescent="0.3">
      <c r="A3" s="164"/>
    </row>
    <row r="4" spans="1:4" ht="26.25" customHeight="1" x14ac:dyDescent="0.3">
      <c r="A4" s="259" t="s">
        <v>493</v>
      </c>
      <c r="B4" s="260" t="s">
        <v>472</v>
      </c>
      <c r="C4" s="247" t="s">
        <v>473</v>
      </c>
      <c r="D4" s="247" t="s">
        <v>494</v>
      </c>
    </row>
    <row r="5" spans="1:4" x14ac:dyDescent="0.3">
      <c r="A5" s="258" t="s">
        <v>474</v>
      </c>
      <c r="B5" s="252">
        <v>49.1</v>
      </c>
      <c r="C5" s="252">
        <v>58.3</v>
      </c>
      <c r="D5" s="252">
        <v>9.1999999999999993</v>
      </c>
    </row>
    <row r="6" spans="1:4" x14ac:dyDescent="0.3">
      <c r="A6" s="246" t="s">
        <v>475</v>
      </c>
      <c r="B6" s="252">
        <v>22</v>
      </c>
      <c r="C6" s="252">
        <v>52.1</v>
      </c>
      <c r="D6" s="252">
        <v>30.1</v>
      </c>
    </row>
    <row r="7" spans="1:4" x14ac:dyDescent="0.3">
      <c r="A7" s="246" t="s">
        <v>53</v>
      </c>
      <c r="B7" s="252">
        <v>71.099999999999994</v>
      </c>
      <c r="C7" s="252">
        <v>110.4</v>
      </c>
      <c r="D7" s="252">
        <v>39.299999999999997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123F-7F1D-4257-B625-75220F77C450}">
  <dimension ref="A1:F12"/>
  <sheetViews>
    <sheetView workbookViewId="0">
      <selection sqref="A1:XFD1048576"/>
    </sheetView>
  </sheetViews>
  <sheetFormatPr defaultRowHeight="14.4" x14ac:dyDescent="0.3"/>
  <cols>
    <col min="2" max="2" width="12.33203125" customWidth="1"/>
    <col min="6" max="6" width="15" customWidth="1"/>
  </cols>
  <sheetData>
    <row r="1" spans="1:6" x14ac:dyDescent="0.3">
      <c r="A1" s="253"/>
    </row>
    <row r="3" spans="1:6" x14ac:dyDescent="0.3">
      <c r="A3" s="289" t="s">
        <v>476</v>
      </c>
      <c r="B3" s="289"/>
      <c r="C3" s="289"/>
      <c r="D3" s="289"/>
      <c r="E3" s="289"/>
      <c r="F3" s="289"/>
    </row>
    <row r="4" spans="1:6" x14ac:dyDescent="0.3">
      <c r="A4" s="289" t="s">
        <v>477</v>
      </c>
      <c r="B4" s="289"/>
      <c r="C4" s="289"/>
      <c r="D4" s="289"/>
      <c r="E4" s="289"/>
      <c r="F4" s="289"/>
    </row>
    <row r="5" spans="1:6" x14ac:dyDescent="0.3">
      <c r="A5" s="192"/>
    </row>
    <row r="6" spans="1:6" ht="27" x14ac:dyDescent="0.3">
      <c r="A6" s="4" t="s">
        <v>73</v>
      </c>
      <c r="B6" s="6" t="s">
        <v>478</v>
      </c>
      <c r="C6" s="4" t="s">
        <v>479</v>
      </c>
      <c r="D6" s="4" t="s">
        <v>480</v>
      </c>
      <c r="E6" s="4" t="s">
        <v>481</v>
      </c>
      <c r="F6" s="4" t="s">
        <v>53</v>
      </c>
    </row>
    <row r="7" spans="1:6" x14ac:dyDescent="0.3">
      <c r="A7" s="251"/>
      <c r="B7" s="250"/>
      <c r="C7" s="199" t="s">
        <v>5</v>
      </c>
      <c r="D7" s="199" t="s">
        <v>6</v>
      </c>
      <c r="E7" s="199" t="s">
        <v>104</v>
      </c>
      <c r="F7" s="199" t="s">
        <v>482</v>
      </c>
    </row>
    <row r="8" spans="1:6" ht="13.5" customHeight="1" x14ac:dyDescent="0.3">
      <c r="A8" s="251"/>
      <c r="B8" s="250"/>
      <c r="C8" s="251"/>
      <c r="D8" s="251"/>
      <c r="E8" s="251"/>
      <c r="F8" s="251"/>
    </row>
    <row r="9" spans="1:6" ht="13.5" customHeight="1" x14ac:dyDescent="0.3">
      <c r="A9" s="199">
        <v>1</v>
      </c>
      <c r="B9" s="17" t="s">
        <v>483</v>
      </c>
      <c r="C9" s="199">
        <v>83.1</v>
      </c>
      <c r="D9" s="199">
        <v>78.5</v>
      </c>
      <c r="E9" s="199">
        <v>78.5</v>
      </c>
      <c r="F9" s="199">
        <v>240.1</v>
      </c>
    </row>
    <row r="10" spans="1:6" ht="13.5" customHeight="1" x14ac:dyDescent="0.3">
      <c r="A10" s="199">
        <v>2</v>
      </c>
      <c r="B10" s="17" t="s">
        <v>484</v>
      </c>
      <c r="C10" s="199">
        <v>90.1</v>
      </c>
      <c r="D10" s="199">
        <v>75.7</v>
      </c>
      <c r="E10" s="199">
        <v>81.8</v>
      </c>
      <c r="F10" s="199">
        <v>247.6</v>
      </c>
    </row>
    <row r="11" spans="1:6" ht="13.5" customHeight="1" x14ac:dyDescent="0.3">
      <c r="A11" s="199">
        <v>3</v>
      </c>
      <c r="B11" s="250" t="s">
        <v>485</v>
      </c>
      <c r="C11" s="251">
        <v>86.6</v>
      </c>
      <c r="D11" s="251">
        <v>77.099999999999994</v>
      </c>
      <c r="E11" s="251">
        <v>80.150000000000006</v>
      </c>
      <c r="F11" s="251">
        <v>243.85</v>
      </c>
    </row>
    <row r="12" spans="1:6" ht="13.5" customHeight="1" x14ac:dyDescent="0.3">
      <c r="A12" s="254"/>
      <c r="B12" s="254"/>
      <c r="C12" s="254"/>
      <c r="D12" s="254"/>
      <c r="E12" s="254"/>
      <c r="F12" s="254"/>
    </row>
  </sheetData>
  <mergeCells count="2">
    <mergeCell ref="A3:F3"/>
    <mergeCell ref="A4:F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AFAF-2328-4828-818A-9528C4560126}">
  <dimension ref="A3:F14"/>
  <sheetViews>
    <sheetView workbookViewId="0">
      <selection sqref="A1:XFD1048576"/>
    </sheetView>
  </sheetViews>
  <sheetFormatPr defaultRowHeight="15.75" customHeight="1" x14ac:dyDescent="0.3"/>
  <cols>
    <col min="2" max="2" width="16.88671875" customWidth="1"/>
    <col min="6" max="6" width="12" customWidth="1"/>
  </cols>
  <sheetData>
    <row r="3" spans="1:6" ht="15.75" customHeight="1" x14ac:dyDescent="0.3">
      <c r="A3" s="290" t="s">
        <v>486</v>
      </c>
      <c r="B3" s="290"/>
      <c r="C3" s="290"/>
      <c r="D3" s="290"/>
      <c r="E3" s="290"/>
      <c r="F3" s="290"/>
    </row>
    <row r="4" spans="1:6" ht="15.75" customHeight="1" x14ac:dyDescent="0.3">
      <c r="A4" s="290" t="s">
        <v>487</v>
      </c>
      <c r="B4" s="290"/>
      <c r="C4" s="290"/>
      <c r="D4" s="290"/>
      <c r="E4" s="290"/>
      <c r="F4" s="290"/>
    </row>
    <row r="5" spans="1:6" ht="15.75" customHeight="1" x14ac:dyDescent="0.3">
      <c r="A5" s="255"/>
      <c r="B5" s="254"/>
      <c r="C5" s="254"/>
      <c r="D5" s="254"/>
      <c r="E5" s="254"/>
      <c r="F5" s="254"/>
    </row>
    <row r="6" spans="1:6" ht="27" x14ac:dyDescent="0.3">
      <c r="A6" s="4" t="s">
        <v>73</v>
      </c>
      <c r="B6" s="6" t="s">
        <v>478</v>
      </c>
      <c r="C6" s="4" t="s">
        <v>479</v>
      </c>
      <c r="D6" s="4" t="s">
        <v>480</v>
      </c>
      <c r="E6" s="4" t="s">
        <v>481</v>
      </c>
      <c r="F6" s="4" t="s">
        <v>53</v>
      </c>
    </row>
    <row r="7" spans="1:6" ht="15.75" customHeight="1" x14ac:dyDescent="0.3">
      <c r="A7" s="251"/>
      <c r="B7" s="250"/>
      <c r="C7" s="251" t="s">
        <v>5</v>
      </c>
      <c r="D7" s="251" t="s">
        <v>6</v>
      </c>
      <c r="E7" s="251" t="s">
        <v>104</v>
      </c>
      <c r="F7" s="251" t="s">
        <v>482</v>
      </c>
    </row>
    <row r="8" spans="1:6" ht="15.75" customHeight="1" x14ac:dyDescent="0.3">
      <c r="A8" s="251"/>
      <c r="B8" s="250"/>
      <c r="C8" s="251"/>
      <c r="D8" s="251"/>
      <c r="E8" s="251"/>
      <c r="F8" s="251"/>
    </row>
    <row r="9" spans="1:6" ht="15.75" customHeight="1" x14ac:dyDescent="0.3">
      <c r="A9" s="251">
        <v>1</v>
      </c>
      <c r="B9" s="256" t="s">
        <v>488</v>
      </c>
      <c r="C9" s="251">
        <v>107</v>
      </c>
      <c r="D9" s="251">
        <v>144</v>
      </c>
      <c r="E9" s="251">
        <v>168</v>
      </c>
      <c r="F9" s="251">
        <v>419</v>
      </c>
    </row>
    <row r="10" spans="1:6" ht="15.75" customHeight="1" x14ac:dyDescent="0.3">
      <c r="A10" s="251">
        <v>2</v>
      </c>
      <c r="B10" s="256" t="s">
        <v>489</v>
      </c>
      <c r="C10" s="251">
        <v>90</v>
      </c>
      <c r="D10" s="251">
        <v>182</v>
      </c>
      <c r="E10" s="251">
        <v>176</v>
      </c>
      <c r="F10" s="251">
        <v>448</v>
      </c>
    </row>
    <row r="11" spans="1:6" ht="15.75" customHeight="1" x14ac:dyDescent="0.3">
      <c r="A11" s="251">
        <v>3</v>
      </c>
      <c r="B11" s="256" t="s">
        <v>490</v>
      </c>
      <c r="C11" s="251">
        <v>134</v>
      </c>
      <c r="D11" s="251">
        <v>175</v>
      </c>
      <c r="E11" s="251">
        <v>174</v>
      </c>
      <c r="F11" s="251">
        <v>483</v>
      </c>
    </row>
    <row r="12" spans="1:6" ht="15.75" customHeight="1" x14ac:dyDescent="0.3">
      <c r="A12" s="251">
        <v>4</v>
      </c>
      <c r="B12" s="256" t="s">
        <v>491</v>
      </c>
      <c r="C12" s="251">
        <v>111</v>
      </c>
      <c r="D12" s="251">
        <v>304</v>
      </c>
      <c r="E12" s="251">
        <v>174</v>
      </c>
      <c r="F12" s="251">
        <v>589</v>
      </c>
    </row>
    <row r="13" spans="1:6" ht="15.75" customHeight="1" x14ac:dyDescent="0.3">
      <c r="A13" s="251">
        <v>5</v>
      </c>
      <c r="B13" s="256" t="s">
        <v>492</v>
      </c>
      <c r="C13" s="251">
        <v>92</v>
      </c>
      <c r="D13" s="251">
        <v>232</v>
      </c>
      <c r="E13" s="251">
        <v>164</v>
      </c>
      <c r="F13" s="251">
        <v>488</v>
      </c>
    </row>
    <row r="14" spans="1:6" ht="15.75" customHeight="1" x14ac:dyDescent="0.3">
      <c r="A14" s="251">
        <v>6</v>
      </c>
      <c r="B14" s="256" t="s">
        <v>485</v>
      </c>
      <c r="C14" s="257">
        <v>106.8</v>
      </c>
      <c r="D14" s="257">
        <v>207.4</v>
      </c>
      <c r="E14" s="257">
        <v>171.2</v>
      </c>
      <c r="F14" s="257">
        <v>485.4</v>
      </c>
    </row>
  </sheetData>
  <mergeCells count="2">
    <mergeCell ref="A3:F3"/>
    <mergeCell ref="A4:F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8F1-EE17-4223-9429-2D601592FED4}">
  <sheetPr>
    <tabColor theme="9" tint="0.79998168889431442"/>
  </sheetPr>
  <dimension ref="A1:E13"/>
  <sheetViews>
    <sheetView workbookViewId="0">
      <selection sqref="A1:XFD1048576"/>
    </sheetView>
  </sheetViews>
  <sheetFormatPr defaultRowHeight="14.4" x14ac:dyDescent="0.3"/>
  <cols>
    <col min="1" max="1" width="6.109375" customWidth="1"/>
    <col min="2" max="2" width="2.33203125" customWidth="1"/>
    <col min="3" max="3" width="25.109375" customWidth="1"/>
    <col min="4" max="4" width="23.5546875" customWidth="1"/>
    <col min="5" max="5" width="15" customWidth="1"/>
  </cols>
  <sheetData>
    <row r="1" spans="1:5" x14ac:dyDescent="0.3">
      <c r="A1" s="284" t="s">
        <v>47</v>
      </c>
      <c r="B1" s="284"/>
      <c r="C1" s="284"/>
      <c r="D1" s="284"/>
      <c r="E1" s="284"/>
    </row>
    <row r="2" spans="1:5" x14ac:dyDescent="0.3">
      <c r="A2" s="284" t="s">
        <v>308</v>
      </c>
      <c r="B2" s="284"/>
      <c r="C2" s="284"/>
      <c r="D2" s="284"/>
      <c r="E2" s="284"/>
    </row>
    <row r="3" spans="1:5" x14ac:dyDescent="0.3">
      <c r="A3" s="284" t="s">
        <v>309</v>
      </c>
      <c r="B3" s="284"/>
      <c r="C3" s="284"/>
      <c r="D3" s="284"/>
      <c r="E3" s="284"/>
    </row>
    <row r="4" spans="1:5" ht="15" x14ac:dyDescent="0.3">
      <c r="A4" s="206"/>
      <c r="B4" s="206"/>
      <c r="C4" s="193"/>
      <c r="D4" s="193"/>
      <c r="E4" s="206"/>
    </row>
    <row r="5" spans="1:5" x14ac:dyDescent="0.3">
      <c r="A5" s="291" t="s">
        <v>2</v>
      </c>
      <c r="B5" s="291"/>
      <c r="C5" s="293" t="s">
        <v>67</v>
      </c>
      <c r="D5" s="293" t="s">
        <v>310</v>
      </c>
      <c r="E5" s="15" t="s">
        <v>311</v>
      </c>
    </row>
    <row r="6" spans="1:5" ht="16.2" thickBot="1" x14ac:dyDescent="0.35">
      <c r="A6" s="292"/>
      <c r="B6" s="292"/>
      <c r="C6" s="294"/>
      <c r="D6" s="294"/>
      <c r="E6" s="198" t="s">
        <v>312</v>
      </c>
    </row>
    <row r="7" spans="1:5" x14ac:dyDescent="0.3">
      <c r="E7" s="36" t="s">
        <v>5</v>
      </c>
    </row>
    <row r="9" spans="1:5" x14ac:dyDescent="0.3">
      <c r="A9" s="36">
        <v>1</v>
      </c>
      <c r="C9" s="131" t="s">
        <v>313</v>
      </c>
      <c r="D9" s="131" t="s">
        <v>314</v>
      </c>
      <c r="E9" s="150">
        <v>2400</v>
      </c>
    </row>
    <row r="10" spans="1:5" x14ac:dyDescent="0.3">
      <c r="A10" s="36">
        <v>2</v>
      </c>
      <c r="C10" s="131" t="s">
        <v>315</v>
      </c>
      <c r="D10" s="131" t="s">
        <v>316</v>
      </c>
      <c r="E10" s="150">
        <v>2200</v>
      </c>
    </row>
    <row r="11" spans="1:5" x14ac:dyDescent="0.3">
      <c r="A11" s="36">
        <v>3</v>
      </c>
      <c r="B11" s="210"/>
      <c r="C11" s="131" t="s">
        <v>315</v>
      </c>
      <c r="D11" s="131" t="s">
        <v>317</v>
      </c>
      <c r="E11" s="150">
        <v>2200</v>
      </c>
    </row>
    <row r="12" spans="1:5" x14ac:dyDescent="0.3">
      <c r="A12" s="36">
        <v>4</v>
      </c>
      <c r="B12" s="210"/>
      <c r="C12" s="131" t="s">
        <v>315</v>
      </c>
      <c r="D12" s="131" t="s">
        <v>318</v>
      </c>
      <c r="E12" s="150">
        <v>2200</v>
      </c>
    </row>
    <row r="13" spans="1:5" ht="15" x14ac:dyDescent="0.3">
      <c r="A13" s="211"/>
    </row>
  </sheetData>
  <mergeCells count="7">
    <mergeCell ref="A1:E1"/>
    <mergeCell ref="A2:E2"/>
    <mergeCell ref="A3:E3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51A9-899D-4D28-A09B-90025EC84D40}">
  <sheetPr>
    <tabColor theme="9" tint="0.79998168889431442"/>
  </sheetPr>
  <dimension ref="A1:F22"/>
  <sheetViews>
    <sheetView workbookViewId="0">
      <selection sqref="A1:XFD1048576"/>
    </sheetView>
  </sheetViews>
  <sheetFormatPr defaultRowHeight="14.4" x14ac:dyDescent="0.3"/>
  <cols>
    <col min="1" max="1" width="7.88671875" bestFit="1" customWidth="1"/>
    <col min="2" max="2" width="60.109375" bestFit="1" customWidth="1"/>
    <col min="4" max="4" width="15.44140625" customWidth="1"/>
    <col min="6" max="6" width="7.88671875" bestFit="1" customWidth="1"/>
  </cols>
  <sheetData>
    <row r="1" spans="1:6" x14ac:dyDescent="0.3">
      <c r="B1" s="284" t="s">
        <v>63</v>
      </c>
      <c r="C1" s="284"/>
      <c r="D1" s="284"/>
      <c r="E1" s="284"/>
      <c r="F1" s="284"/>
    </row>
    <row r="2" spans="1:6" x14ac:dyDescent="0.3">
      <c r="B2" s="284" t="s">
        <v>321</v>
      </c>
      <c r="C2" s="284"/>
      <c r="D2" s="284"/>
      <c r="E2" s="284"/>
      <c r="F2" s="284"/>
    </row>
    <row r="4" spans="1:6" ht="40.200000000000003" thickBot="1" x14ac:dyDescent="0.35">
      <c r="A4" s="198" t="s">
        <v>2</v>
      </c>
      <c r="B4" s="209" t="s">
        <v>192</v>
      </c>
      <c r="C4" s="198" t="s">
        <v>322</v>
      </c>
      <c r="D4" s="198" t="s">
        <v>323</v>
      </c>
      <c r="E4" s="198" t="s">
        <v>319</v>
      </c>
      <c r="F4" s="195" t="s">
        <v>320</v>
      </c>
    </row>
    <row r="5" spans="1:6" x14ac:dyDescent="0.3">
      <c r="A5" s="156"/>
      <c r="C5" s="36" t="s">
        <v>5</v>
      </c>
      <c r="D5" s="36" t="s">
        <v>6</v>
      </c>
      <c r="E5" s="36" t="s">
        <v>104</v>
      </c>
      <c r="F5" s="36" t="s">
        <v>148</v>
      </c>
    </row>
    <row r="7" spans="1:6" x14ac:dyDescent="0.3">
      <c r="B7" s="35" t="s">
        <v>324</v>
      </c>
    </row>
    <row r="9" spans="1:6" x14ac:dyDescent="0.3">
      <c r="A9" s="36">
        <v>1</v>
      </c>
      <c r="B9" s="131" t="s">
        <v>325</v>
      </c>
      <c r="C9" s="213">
        <v>0.89</v>
      </c>
      <c r="D9" s="213">
        <v>1</v>
      </c>
      <c r="E9" s="213">
        <v>0.84</v>
      </c>
      <c r="F9" s="213">
        <v>0.84</v>
      </c>
    </row>
    <row r="10" spans="1:6" ht="15" thickBot="1" x14ac:dyDescent="0.35">
      <c r="A10" s="36">
        <v>2</v>
      </c>
      <c r="B10" s="131" t="s">
        <v>326</v>
      </c>
      <c r="C10" s="213">
        <v>0.68</v>
      </c>
      <c r="D10" s="213">
        <v>0.98</v>
      </c>
      <c r="E10" s="213">
        <v>0.65</v>
      </c>
      <c r="F10" s="213">
        <v>0.68</v>
      </c>
    </row>
    <row r="11" spans="1:6" ht="15" thickBot="1" x14ac:dyDescent="0.35">
      <c r="A11" s="36">
        <v>3</v>
      </c>
      <c r="B11" s="131" t="s">
        <v>327</v>
      </c>
      <c r="C11" s="214">
        <v>0.83</v>
      </c>
      <c r="D11" s="214">
        <v>0.99</v>
      </c>
      <c r="E11" s="214">
        <v>0.78</v>
      </c>
      <c r="F11" s="214">
        <v>0.79</v>
      </c>
    </row>
    <row r="12" spans="1:6" ht="15" thickTop="1" x14ac:dyDescent="0.3"/>
    <row r="13" spans="1:6" x14ac:dyDescent="0.3">
      <c r="B13" s="35" t="s">
        <v>328</v>
      </c>
    </row>
    <row r="15" spans="1:6" x14ac:dyDescent="0.3">
      <c r="A15" s="36">
        <v>4</v>
      </c>
      <c r="B15" s="131" t="s">
        <v>325</v>
      </c>
      <c r="C15" s="213">
        <v>0.88</v>
      </c>
      <c r="D15" s="213">
        <v>1</v>
      </c>
      <c r="E15" s="213">
        <v>0.84</v>
      </c>
      <c r="F15" s="213">
        <v>0.84</v>
      </c>
    </row>
    <row r="16" spans="1:6" ht="15" thickBot="1" x14ac:dyDescent="0.35">
      <c r="A16" s="36">
        <v>5</v>
      </c>
      <c r="B16" s="131" t="s">
        <v>326</v>
      </c>
      <c r="C16" s="213">
        <v>0.68</v>
      </c>
      <c r="D16" s="213">
        <v>0.98</v>
      </c>
      <c r="E16" s="213">
        <v>0.65</v>
      </c>
      <c r="F16" s="213">
        <v>0.68</v>
      </c>
    </row>
    <row r="17" spans="1:6" ht="15" thickBot="1" x14ac:dyDescent="0.35">
      <c r="A17" s="36">
        <v>6</v>
      </c>
      <c r="B17" s="131" t="s">
        <v>327</v>
      </c>
      <c r="C17" s="214">
        <v>0.83</v>
      </c>
      <c r="D17" s="214">
        <v>0.99</v>
      </c>
      <c r="E17" s="214">
        <v>0.78</v>
      </c>
      <c r="F17" s="214">
        <v>0.79</v>
      </c>
    </row>
    <row r="18" spans="1:6" ht="15" thickTop="1" x14ac:dyDescent="0.3"/>
    <row r="19" spans="1:6" x14ac:dyDescent="0.3">
      <c r="A19" s="140" t="s">
        <v>44</v>
      </c>
    </row>
    <row r="20" spans="1:6" ht="38.25" customHeight="1" x14ac:dyDescent="0.3">
      <c r="A20" s="39" t="s">
        <v>45</v>
      </c>
      <c r="B20" s="295" t="s">
        <v>329</v>
      </c>
      <c r="C20" s="295"/>
      <c r="D20" s="295"/>
      <c r="E20" s="295"/>
      <c r="F20" s="295"/>
    </row>
    <row r="21" spans="1:6" ht="51" customHeight="1" x14ac:dyDescent="0.3">
      <c r="A21" s="39" t="s">
        <v>46</v>
      </c>
      <c r="B21" s="295" t="s">
        <v>330</v>
      </c>
      <c r="C21" s="295"/>
      <c r="D21" s="295"/>
      <c r="E21" s="295"/>
      <c r="F21" s="295"/>
    </row>
    <row r="22" spans="1:6" ht="15" x14ac:dyDescent="0.3">
      <c r="A22" s="211"/>
    </row>
  </sheetData>
  <mergeCells count="4">
    <mergeCell ref="B1:F1"/>
    <mergeCell ref="B2:F2"/>
    <mergeCell ref="B20:F20"/>
    <mergeCell ref="B21:F2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AB8E-BB1D-48B2-ADA9-D97FF60897A6}">
  <sheetPr>
    <tabColor theme="9" tint="0.79998168889431442"/>
  </sheetPr>
  <dimension ref="A1:D27"/>
  <sheetViews>
    <sheetView workbookViewId="0">
      <selection sqref="A1:XFD1048576"/>
    </sheetView>
  </sheetViews>
  <sheetFormatPr defaultRowHeight="14.4" x14ac:dyDescent="0.3"/>
  <cols>
    <col min="1" max="1" width="32.5546875" customWidth="1"/>
    <col min="3" max="3" width="11.44140625" customWidth="1"/>
    <col min="4" max="4" width="14.44140625" customWidth="1"/>
  </cols>
  <sheetData>
    <row r="1" spans="1:4" x14ac:dyDescent="0.3">
      <c r="A1" s="284" t="s">
        <v>71</v>
      </c>
      <c r="B1" s="284"/>
      <c r="C1" s="284"/>
      <c r="D1" s="284"/>
    </row>
    <row r="2" spans="1:4" x14ac:dyDescent="0.3">
      <c r="A2" s="284" t="s">
        <v>331</v>
      </c>
      <c r="B2" s="284"/>
      <c r="C2" s="284"/>
      <c r="D2" s="284"/>
    </row>
    <row r="3" spans="1:4" x14ac:dyDescent="0.3">
      <c r="A3" s="284" t="s">
        <v>495</v>
      </c>
      <c r="B3" s="284"/>
      <c r="C3" s="284"/>
      <c r="D3" s="284"/>
    </row>
    <row r="5" spans="1:4" ht="15" thickBot="1" x14ac:dyDescent="0.35">
      <c r="A5" s="215" t="s">
        <v>332</v>
      </c>
      <c r="B5" s="216">
        <v>45292</v>
      </c>
      <c r="C5" s="217"/>
      <c r="D5" s="217"/>
    </row>
    <row r="6" spans="1:4" x14ac:dyDescent="0.3">
      <c r="A6" s="131"/>
      <c r="D6" s="131"/>
    </row>
    <row r="7" spans="1:4" ht="15.6" x14ac:dyDescent="0.3">
      <c r="A7" s="131" t="s">
        <v>333</v>
      </c>
      <c r="B7" s="36" t="s">
        <v>334</v>
      </c>
      <c r="D7" s="218">
        <v>2400</v>
      </c>
    </row>
    <row r="8" spans="1:4" x14ac:dyDescent="0.3">
      <c r="A8" s="131"/>
      <c r="D8" s="219"/>
    </row>
    <row r="9" spans="1:4" x14ac:dyDescent="0.3">
      <c r="A9" s="131" t="s">
        <v>335</v>
      </c>
      <c r="B9" s="36" t="s">
        <v>336</v>
      </c>
      <c r="D9" s="220">
        <v>274.56</v>
      </c>
    </row>
    <row r="10" spans="1:4" x14ac:dyDescent="0.3">
      <c r="A10" s="131" t="s">
        <v>337</v>
      </c>
      <c r="B10" s="36" t="s">
        <v>336</v>
      </c>
      <c r="D10" s="220">
        <v>227.23</v>
      </c>
    </row>
    <row r="11" spans="1:4" x14ac:dyDescent="0.3">
      <c r="A11" s="131" t="s">
        <v>338</v>
      </c>
      <c r="B11" s="36" t="s">
        <v>336</v>
      </c>
      <c r="D11" s="220">
        <v>39.049999999999997</v>
      </c>
    </row>
    <row r="12" spans="1:4" x14ac:dyDescent="0.3">
      <c r="A12" s="131" t="s">
        <v>339</v>
      </c>
      <c r="B12" s="36" t="s">
        <v>336</v>
      </c>
      <c r="D12" s="220">
        <v>113.79</v>
      </c>
    </row>
    <row r="13" spans="1:4" x14ac:dyDescent="0.3">
      <c r="A13" s="131" t="s">
        <v>340</v>
      </c>
      <c r="B13" s="36" t="s">
        <v>336</v>
      </c>
      <c r="D13" s="220">
        <v>282.18</v>
      </c>
    </row>
    <row r="14" spans="1:4" x14ac:dyDescent="0.3">
      <c r="A14" s="131" t="s">
        <v>341</v>
      </c>
      <c r="B14" s="36" t="s">
        <v>336</v>
      </c>
      <c r="D14" s="220">
        <v>297.36</v>
      </c>
    </row>
    <row r="15" spans="1:4" x14ac:dyDescent="0.3">
      <c r="A15" s="131" t="s">
        <v>342</v>
      </c>
      <c r="B15" s="36" t="s">
        <v>336</v>
      </c>
      <c r="D15" s="221"/>
    </row>
    <row r="16" spans="1:4" x14ac:dyDescent="0.3">
      <c r="A16" s="222" t="s">
        <v>343</v>
      </c>
      <c r="B16" s="36" t="s">
        <v>336</v>
      </c>
      <c r="C16" s="220">
        <v>48.74</v>
      </c>
      <c r="D16" s="221"/>
    </row>
    <row r="17" spans="1:4" x14ac:dyDescent="0.3">
      <c r="A17" s="222" t="s">
        <v>339</v>
      </c>
      <c r="B17" s="36" t="s">
        <v>336</v>
      </c>
      <c r="C17" s="220">
        <v>3.98</v>
      </c>
      <c r="D17" s="221"/>
    </row>
    <row r="18" spans="1:4" x14ac:dyDescent="0.3">
      <c r="A18" s="222" t="s">
        <v>344</v>
      </c>
      <c r="B18" s="36" t="s">
        <v>336</v>
      </c>
      <c r="C18" s="226">
        <v>-13.5</v>
      </c>
      <c r="D18" s="220">
        <v>39.22</v>
      </c>
    </row>
    <row r="19" spans="1:4" ht="15" thickBot="1" x14ac:dyDescent="0.35">
      <c r="A19" s="131"/>
      <c r="D19" s="217"/>
    </row>
    <row r="20" spans="1:4" ht="15" thickBot="1" x14ac:dyDescent="0.35">
      <c r="A20" s="131" t="s">
        <v>345</v>
      </c>
      <c r="B20" s="36" t="s">
        <v>336</v>
      </c>
      <c r="D20" s="223">
        <v>1273.3900000000001</v>
      </c>
    </row>
    <row r="21" spans="1:4" ht="15" thickBot="1" x14ac:dyDescent="0.35">
      <c r="A21" s="131"/>
      <c r="D21" s="217"/>
    </row>
    <row r="22" spans="1:4" ht="16.2" thickBot="1" x14ac:dyDescent="0.35">
      <c r="A22" s="131" t="s">
        <v>346</v>
      </c>
      <c r="B22" s="36" t="s">
        <v>347</v>
      </c>
      <c r="D22" s="224">
        <v>0.53100000000000003</v>
      </c>
    </row>
    <row r="23" spans="1:4" ht="15" thickTop="1" x14ac:dyDescent="0.3">
      <c r="A23" s="131"/>
      <c r="D23" s="225"/>
    </row>
    <row r="24" spans="1:4" x14ac:dyDescent="0.3">
      <c r="A24" s="131"/>
      <c r="D24" s="131"/>
    </row>
    <row r="25" spans="1:4" x14ac:dyDescent="0.3">
      <c r="A25" s="35" t="s">
        <v>44</v>
      </c>
      <c r="D25" s="131"/>
    </row>
    <row r="26" spans="1:4" x14ac:dyDescent="0.3">
      <c r="A26" s="293" t="s">
        <v>496</v>
      </c>
      <c r="B26" s="293"/>
      <c r="C26" s="293"/>
      <c r="D26" s="293"/>
    </row>
    <row r="27" spans="1:4" ht="15.6" x14ac:dyDescent="0.3">
      <c r="A27" s="293" t="s">
        <v>348</v>
      </c>
      <c r="B27" s="293"/>
      <c r="C27" s="293"/>
      <c r="D27" s="293"/>
    </row>
  </sheetData>
  <mergeCells count="5">
    <mergeCell ref="A1:D1"/>
    <mergeCell ref="A2:D2"/>
    <mergeCell ref="A3:D3"/>
    <mergeCell ref="A26:D26"/>
    <mergeCell ref="A27:D2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140A-D08E-416B-94C5-7D148E05E36B}">
  <sheetPr>
    <tabColor theme="9" tint="0.79998168889431442"/>
  </sheetPr>
  <dimension ref="A1:D30"/>
  <sheetViews>
    <sheetView workbookViewId="0">
      <selection sqref="A1:XFD1048576"/>
    </sheetView>
  </sheetViews>
  <sheetFormatPr defaultRowHeight="14.4" x14ac:dyDescent="0.3"/>
  <cols>
    <col min="1" max="1" width="18.44140625" bestFit="1" customWidth="1"/>
    <col min="2" max="2" width="24.88671875" customWidth="1"/>
    <col min="3" max="3" width="16.109375" customWidth="1"/>
    <col min="4" max="4" width="23.33203125" customWidth="1"/>
  </cols>
  <sheetData>
    <row r="1" spans="1:4" x14ac:dyDescent="0.3">
      <c r="A1" s="284" t="s">
        <v>349</v>
      </c>
      <c r="B1" s="284"/>
      <c r="C1" s="284"/>
      <c r="D1" s="284"/>
    </row>
    <row r="2" spans="1:4" x14ac:dyDescent="0.3">
      <c r="A2" s="284" t="s">
        <v>350</v>
      </c>
      <c r="B2" s="284"/>
      <c r="C2" s="284"/>
      <c r="D2" s="284"/>
    </row>
    <row r="3" spans="1:4" x14ac:dyDescent="0.3">
      <c r="A3" s="297"/>
      <c r="B3" s="297"/>
      <c r="C3" s="297"/>
      <c r="D3" s="297"/>
    </row>
    <row r="4" spans="1:4" x14ac:dyDescent="0.3">
      <c r="B4" s="17"/>
      <c r="C4" s="132" t="s">
        <v>351</v>
      </c>
      <c r="D4" s="132" t="s">
        <v>351</v>
      </c>
    </row>
    <row r="5" spans="1:4" ht="26.4" x14ac:dyDescent="0.3">
      <c r="A5" s="298" t="s">
        <v>352</v>
      </c>
      <c r="B5" s="15" t="s">
        <v>353</v>
      </c>
      <c r="C5" s="300" t="s">
        <v>354</v>
      </c>
      <c r="D5" s="300" t="s">
        <v>355</v>
      </c>
    </row>
    <row r="6" spans="1:4" ht="15" thickBot="1" x14ac:dyDescent="0.35">
      <c r="A6" s="299"/>
      <c r="B6" s="198" t="s">
        <v>356</v>
      </c>
      <c r="C6" s="301"/>
      <c r="D6" s="301"/>
    </row>
    <row r="7" spans="1:4" x14ac:dyDescent="0.3">
      <c r="A7" s="149"/>
      <c r="B7" s="15" t="s">
        <v>5</v>
      </c>
      <c r="C7" s="15" t="s">
        <v>6</v>
      </c>
      <c r="D7" s="15" t="s">
        <v>147</v>
      </c>
    </row>
    <row r="8" spans="1:4" x14ac:dyDescent="0.3">
      <c r="A8" s="149"/>
      <c r="B8" s="17"/>
      <c r="C8" s="17"/>
      <c r="D8" s="17"/>
    </row>
    <row r="9" spans="1:4" x14ac:dyDescent="0.3">
      <c r="A9" s="227">
        <v>45314</v>
      </c>
      <c r="B9" s="228">
        <v>13.41</v>
      </c>
      <c r="C9" s="36">
        <v>221.6</v>
      </c>
      <c r="D9" s="36">
        <v>196.1</v>
      </c>
    </row>
    <row r="10" spans="1:4" x14ac:dyDescent="0.3">
      <c r="A10" s="227">
        <v>45345</v>
      </c>
      <c r="B10" s="228">
        <v>13.41</v>
      </c>
      <c r="C10" s="36">
        <v>196.9</v>
      </c>
      <c r="D10" s="36">
        <v>174.2</v>
      </c>
    </row>
    <row r="11" spans="1:4" x14ac:dyDescent="0.3">
      <c r="A11" s="227">
        <v>45374</v>
      </c>
      <c r="B11" s="228">
        <v>13.41</v>
      </c>
      <c r="C11" s="36">
        <v>186.5</v>
      </c>
      <c r="D11" s="36">
        <v>165</v>
      </c>
    </row>
    <row r="12" spans="1:4" x14ac:dyDescent="0.3">
      <c r="A12" s="227">
        <v>45405</v>
      </c>
      <c r="B12" s="228">
        <v>17.38</v>
      </c>
      <c r="C12" s="36">
        <v>184.5</v>
      </c>
      <c r="D12" s="36">
        <v>163.30000000000001</v>
      </c>
    </row>
    <row r="13" spans="1:4" x14ac:dyDescent="0.3">
      <c r="A13" s="227">
        <v>45435</v>
      </c>
      <c r="B13" s="228">
        <v>17.38</v>
      </c>
      <c r="C13" s="36">
        <v>173.6</v>
      </c>
      <c r="D13" s="36">
        <v>153.6</v>
      </c>
    </row>
    <row r="14" spans="1:4" x14ac:dyDescent="0.3">
      <c r="A14" s="227">
        <v>45466</v>
      </c>
      <c r="B14" s="228">
        <v>17.38</v>
      </c>
      <c r="C14" s="36">
        <v>169.2</v>
      </c>
      <c r="D14" s="36">
        <v>149.69999999999999</v>
      </c>
    </row>
    <row r="15" spans="1:4" x14ac:dyDescent="0.3">
      <c r="A15" s="227">
        <v>45496</v>
      </c>
      <c r="B15" s="228">
        <v>17.38</v>
      </c>
      <c r="C15" s="36">
        <v>168.5</v>
      </c>
      <c r="D15" s="36">
        <v>149.1</v>
      </c>
    </row>
    <row r="16" spans="1:4" x14ac:dyDescent="0.3">
      <c r="A16" s="227">
        <v>45527</v>
      </c>
      <c r="B16" s="228">
        <v>17.38</v>
      </c>
      <c r="C16" s="36">
        <v>181.8</v>
      </c>
      <c r="D16" s="36">
        <v>160.9</v>
      </c>
    </row>
    <row r="17" spans="1:4" x14ac:dyDescent="0.3">
      <c r="A17" s="227">
        <v>45558</v>
      </c>
      <c r="B17" s="228">
        <v>17.38</v>
      </c>
      <c r="C17" s="36">
        <v>192.9</v>
      </c>
      <c r="D17" s="36">
        <v>170.7</v>
      </c>
    </row>
    <row r="18" spans="1:4" x14ac:dyDescent="0.3">
      <c r="A18" s="227">
        <v>45588</v>
      </c>
      <c r="B18" s="228">
        <v>17.38</v>
      </c>
      <c r="C18" s="36">
        <v>195.8</v>
      </c>
      <c r="D18" s="36">
        <v>173.3</v>
      </c>
    </row>
    <row r="19" spans="1:4" x14ac:dyDescent="0.3">
      <c r="A19" s="227">
        <v>45619</v>
      </c>
      <c r="B19" s="228">
        <v>17.38</v>
      </c>
      <c r="C19" s="36">
        <v>188.4</v>
      </c>
      <c r="D19" s="36">
        <v>166.7</v>
      </c>
    </row>
    <row r="20" spans="1:4" x14ac:dyDescent="0.3">
      <c r="A20" s="149"/>
      <c r="B20" s="149"/>
      <c r="C20" s="149"/>
      <c r="D20" s="149"/>
    </row>
    <row r="21" spans="1:4" x14ac:dyDescent="0.3">
      <c r="A21" s="149"/>
    </row>
    <row r="22" spans="1:4" x14ac:dyDescent="0.3">
      <c r="A22" s="220" t="s">
        <v>357</v>
      </c>
      <c r="B22" s="18">
        <v>166.7</v>
      </c>
      <c r="C22" s="156"/>
    </row>
    <row r="23" spans="1:4" x14ac:dyDescent="0.3">
      <c r="A23" s="36" t="s">
        <v>358</v>
      </c>
      <c r="B23" s="18">
        <v>1.667</v>
      </c>
      <c r="C23" s="156"/>
    </row>
    <row r="25" spans="1:4" x14ac:dyDescent="0.3">
      <c r="A25" s="140" t="s">
        <v>44</v>
      </c>
      <c r="B25" s="149"/>
    </row>
    <row r="26" spans="1:4" x14ac:dyDescent="0.3">
      <c r="A26" s="39" t="s">
        <v>45</v>
      </c>
      <c r="B26" s="131" t="s">
        <v>359</v>
      </c>
      <c r="C26" s="131"/>
      <c r="D26" s="131"/>
    </row>
    <row r="27" spans="1:4" x14ac:dyDescent="0.3">
      <c r="A27" s="39" t="s">
        <v>46</v>
      </c>
      <c r="B27" s="296" t="s">
        <v>360</v>
      </c>
      <c r="C27" s="296"/>
      <c r="D27" s="296"/>
    </row>
    <row r="28" spans="1:4" ht="26.25" customHeight="1" x14ac:dyDescent="0.3">
      <c r="A28" s="39" t="s">
        <v>115</v>
      </c>
      <c r="B28" s="131" t="s">
        <v>361</v>
      </c>
      <c r="C28" s="20"/>
      <c r="D28" s="20"/>
    </row>
    <row r="29" spans="1:4" x14ac:dyDescent="0.3">
      <c r="A29" s="39" t="s">
        <v>364</v>
      </c>
      <c r="B29" s="131" t="s">
        <v>362</v>
      </c>
      <c r="C29" s="131"/>
      <c r="D29" s="131"/>
    </row>
    <row r="30" spans="1:4" x14ac:dyDescent="0.3">
      <c r="A30" s="39" t="s">
        <v>365</v>
      </c>
      <c r="B30" s="131" t="s">
        <v>363</v>
      </c>
      <c r="C30" s="131"/>
      <c r="D30" s="131"/>
    </row>
  </sheetData>
  <mergeCells count="7">
    <mergeCell ref="B27:D27"/>
    <mergeCell ref="A1:D1"/>
    <mergeCell ref="A2:D2"/>
    <mergeCell ref="A3:D3"/>
    <mergeCell ref="A5:A6"/>
    <mergeCell ref="C5:C6"/>
    <mergeCell ref="D5:D6"/>
  </mergeCells>
  <hyperlinks>
    <hyperlink ref="B27" r:id="rId1" display="https://www.canada.ca/en/revenue-agency/services/forms-publications/publications/fcrates/fuel-charge-rates.html%23confacnatgas" xr:uid="{ED1171BD-F81B-422D-8C98-121D9B8E6608}"/>
  </hyperlinks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A85F-34F7-47E9-96E0-752149227074}">
  <sheetPr>
    <tabColor theme="9" tint="0.79998168889431442"/>
  </sheetPr>
  <dimension ref="A1:C13"/>
  <sheetViews>
    <sheetView workbookViewId="0">
      <selection sqref="A1:XFD1048576"/>
    </sheetView>
  </sheetViews>
  <sheetFormatPr defaultRowHeight="14.4" x14ac:dyDescent="0.3"/>
  <cols>
    <col min="2" max="2" width="35.44140625" customWidth="1"/>
    <col min="3" max="3" width="15.88671875" bestFit="1" customWidth="1"/>
  </cols>
  <sheetData>
    <row r="1" spans="1:3" x14ac:dyDescent="0.3">
      <c r="A1" s="284" t="s">
        <v>366</v>
      </c>
      <c r="B1" s="284"/>
      <c r="C1" s="284"/>
    </row>
    <row r="2" spans="1:3" x14ac:dyDescent="0.3">
      <c r="A2" s="284" t="s">
        <v>367</v>
      </c>
      <c r="B2" s="284"/>
      <c r="C2" s="284"/>
    </row>
    <row r="4" spans="1:3" x14ac:dyDescent="0.3">
      <c r="A4" s="15" t="s">
        <v>368</v>
      </c>
      <c r="B4" s="293" t="s">
        <v>192</v>
      </c>
      <c r="C4" s="291" t="s">
        <v>369</v>
      </c>
    </row>
    <row r="5" spans="1:3" ht="15" thickBot="1" x14ac:dyDescent="0.35">
      <c r="A5" s="198" t="s">
        <v>56</v>
      </c>
      <c r="B5" s="294"/>
      <c r="C5" s="292"/>
    </row>
    <row r="6" spans="1:3" x14ac:dyDescent="0.3">
      <c r="A6" s="156"/>
      <c r="C6" s="36" t="s">
        <v>5</v>
      </c>
    </row>
    <row r="8" spans="1:3" x14ac:dyDescent="0.3">
      <c r="A8" s="36">
        <v>1</v>
      </c>
      <c r="B8" s="131" t="s">
        <v>370</v>
      </c>
      <c r="C8" s="213">
        <v>0.19</v>
      </c>
    </row>
    <row r="9" spans="1:3" x14ac:dyDescent="0.3">
      <c r="A9" s="36">
        <v>2</v>
      </c>
      <c r="B9" s="131" t="s">
        <v>371</v>
      </c>
      <c r="C9" s="213">
        <v>0.18</v>
      </c>
    </row>
    <row r="10" spans="1:3" x14ac:dyDescent="0.3">
      <c r="A10" s="36">
        <v>3</v>
      </c>
      <c r="B10" s="131" t="s">
        <v>372</v>
      </c>
      <c r="C10" s="213">
        <v>0.63</v>
      </c>
    </row>
    <row r="12" spans="1:3" x14ac:dyDescent="0.3">
      <c r="A12" s="140" t="s">
        <v>198</v>
      </c>
    </row>
    <row r="13" spans="1:3" ht="15" customHeight="1" x14ac:dyDescent="0.3">
      <c r="A13" s="39" t="s">
        <v>45</v>
      </c>
      <c r="B13" s="131" t="s">
        <v>373</v>
      </c>
      <c r="C13" s="131"/>
    </row>
  </sheetData>
  <mergeCells count="4">
    <mergeCell ref="A1:C1"/>
    <mergeCell ref="A2:C2"/>
    <mergeCell ref="B4:B5"/>
    <mergeCell ref="C4:C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3680-0025-4A78-88A3-EDD37A26345B}">
  <sheetPr>
    <tabColor theme="9" tint="0.79998168889431442"/>
  </sheetPr>
  <dimension ref="A1:D23"/>
  <sheetViews>
    <sheetView workbookViewId="0">
      <selection sqref="A1:XFD1048576"/>
    </sheetView>
  </sheetViews>
  <sheetFormatPr defaultRowHeight="14.4" x14ac:dyDescent="0.3"/>
  <cols>
    <col min="2" max="2" width="28.88671875" bestFit="1" customWidth="1"/>
    <col min="3" max="3" width="13.109375" bestFit="1" customWidth="1"/>
    <col min="4" max="4" width="12" bestFit="1" customWidth="1"/>
  </cols>
  <sheetData>
    <row r="1" spans="1:4" x14ac:dyDescent="0.3">
      <c r="A1" s="284" t="s">
        <v>374</v>
      </c>
      <c r="B1" s="284"/>
      <c r="C1" s="284"/>
      <c r="D1" s="284"/>
    </row>
    <row r="2" spans="1:4" x14ac:dyDescent="0.3">
      <c r="A2" s="284" t="s">
        <v>375</v>
      </c>
      <c r="B2" s="284"/>
      <c r="C2" s="284"/>
      <c r="D2" s="284"/>
    </row>
    <row r="3" spans="1:4" x14ac:dyDescent="0.3">
      <c r="B3" s="149"/>
      <c r="C3" s="149"/>
      <c r="D3" s="149"/>
    </row>
    <row r="4" spans="1:4" x14ac:dyDescent="0.3">
      <c r="A4" s="131"/>
      <c r="B4" s="36"/>
      <c r="C4" s="131"/>
      <c r="D4" s="36"/>
    </row>
    <row r="5" spans="1:4" x14ac:dyDescent="0.3">
      <c r="A5" s="131"/>
      <c r="B5" s="149"/>
      <c r="C5" s="149"/>
      <c r="D5" s="36"/>
    </row>
    <row r="6" spans="1:4" ht="15" thickBot="1" x14ac:dyDescent="0.35">
      <c r="A6" s="198" t="s">
        <v>2</v>
      </c>
      <c r="B6" s="209" t="s">
        <v>192</v>
      </c>
      <c r="C6" s="195" t="s">
        <v>376</v>
      </c>
      <c r="D6" s="195" t="s">
        <v>377</v>
      </c>
    </row>
    <row r="7" spans="1:4" x14ac:dyDescent="0.3">
      <c r="A7" s="36"/>
      <c r="B7" s="36"/>
      <c r="C7" s="36" t="s">
        <v>5</v>
      </c>
      <c r="D7" s="36" t="s">
        <v>6</v>
      </c>
    </row>
    <row r="8" spans="1:4" x14ac:dyDescent="0.3">
      <c r="A8" s="36"/>
      <c r="B8" s="149"/>
      <c r="C8" s="149"/>
      <c r="D8" s="36"/>
    </row>
    <row r="9" spans="1:4" x14ac:dyDescent="0.3">
      <c r="A9" s="36">
        <v>1</v>
      </c>
      <c r="B9" s="131" t="s">
        <v>370</v>
      </c>
      <c r="C9" s="228">
        <v>18.2</v>
      </c>
      <c r="D9" s="213">
        <v>0.19</v>
      </c>
    </row>
    <row r="10" spans="1:4" x14ac:dyDescent="0.3">
      <c r="A10" s="36">
        <v>2</v>
      </c>
      <c r="B10" s="131" t="s">
        <v>371</v>
      </c>
      <c r="C10" s="228">
        <v>12.2</v>
      </c>
      <c r="D10" s="213">
        <v>0.18</v>
      </c>
    </row>
    <row r="11" spans="1:4" x14ac:dyDescent="0.3">
      <c r="A11" s="36">
        <v>3</v>
      </c>
      <c r="B11" s="131" t="s">
        <v>372</v>
      </c>
      <c r="C11" s="228">
        <v>8.6999999999999993</v>
      </c>
      <c r="D11" s="213">
        <v>0.63</v>
      </c>
    </row>
    <row r="12" spans="1:4" x14ac:dyDescent="0.3">
      <c r="A12" s="36"/>
      <c r="B12" s="149"/>
      <c r="D12" s="131"/>
    </row>
    <row r="13" spans="1:4" x14ac:dyDescent="0.3">
      <c r="A13" s="36">
        <v>4</v>
      </c>
      <c r="B13" s="131" t="s">
        <v>378</v>
      </c>
      <c r="C13" s="36">
        <v>11.14</v>
      </c>
      <c r="D13" s="131"/>
    </row>
    <row r="14" spans="1:4" x14ac:dyDescent="0.3">
      <c r="A14" s="36">
        <v>5</v>
      </c>
      <c r="B14" s="131" t="s">
        <v>379</v>
      </c>
      <c r="C14" s="36">
        <v>0.1114</v>
      </c>
      <c r="D14" s="131"/>
    </row>
    <row r="15" spans="1:4" x14ac:dyDescent="0.3">
      <c r="A15" s="36"/>
      <c r="B15" s="149"/>
      <c r="C15" s="149"/>
      <c r="D15" s="131"/>
    </row>
    <row r="16" spans="1:4" x14ac:dyDescent="0.3">
      <c r="A16" s="36">
        <v>6</v>
      </c>
      <c r="B16" s="131" t="s">
        <v>380</v>
      </c>
      <c r="C16" s="230">
        <v>0.193</v>
      </c>
      <c r="D16" s="131"/>
    </row>
    <row r="17" spans="1:4" x14ac:dyDescent="0.3">
      <c r="A17" s="36"/>
      <c r="B17" s="149"/>
      <c r="C17" s="149"/>
      <c r="D17" s="131"/>
    </row>
    <row r="18" spans="1:4" x14ac:dyDescent="0.3">
      <c r="A18" s="140" t="s">
        <v>44</v>
      </c>
      <c r="B18" s="149"/>
      <c r="D18" s="131"/>
    </row>
    <row r="19" spans="1:4" x14ac:dyDescent="0.3">
      <c r="A19" s="39" t="s">
        <v>45</v>
      </c>
      <c r="B19" s="293" t="s">
        <v>381</v>
      </c>
      <c r="C19" s="293"/>
      <c r="D19" s="293"/>
    </row>
    <row r="20" spans="1:4" x14ac:dyDescent="0.3">
      <c r="A20" s="39" t="s">
        <v>46</v>
      </c>
      <c r="B20" s="131" t="s">
        <v>373</v>
      </c>
      <c r="C20" s="131"/>
      <c r="D20" s="131"/>
    </row>
    <row r="21" spans="1:4" x14ac:dyDescent="0.3">
      <c r="A21" s="39" t="s">
        <v>115</v>
      </c>
      <c r="B21" s="131" t="s">
        <v>382</v>
      </c>
      <c r="C21" s="131"/>
      <c r="D21" s="131"/>
    </row>
    <row r="22" spans="1:4" x14ac:dyDescent="0.3">
      <c r="A22" s="39" t="s">
        <v>364</v>
      </c>
      <c r="B22" s="131" t="s">
        <v>383</v>
      </c>
      <c r="C22" s="131"/>
      <c r="D22" s="131"/>
    </row>
    <row r="23" spans="1:4" x14ac:dyDescent="0.3">
      <c r="A23" s="39" t="s">
        <v>365</v>
      </c>
      <c r="B23" s="131" t="s">
        <v>384</v>
      </c>
      <c r="C23" s="131"/>
      <c r="D23" s="131"/>
    </row>
  </sheetData>
  <mergeCells count="3">
    <mergeCell ref="A1:D1"/>
    <mergeCell ref="A2:D2"/>
    <mergeCell ref="B19:D1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654C-9536-41D4-9325-AAD12F5718AE}">
  <sheetPr>
    <tabColor theme="9" tint="0.79998168889431442"/>
  </sheetPr>
  <dimension ref="A1:D33"/>
  <sheetViews>
    <sheetView workbookViewId="0">
      <selection sqref="A1:XFD1048576"/>
    </sheetView>
  </sheetViews>
  <sheetFormatPr defaultRowHeight="14.4" x14ac:dyDescent="0.3"/>
  <cols>
    <col min="2" max="2" width="60.44140625" bestFit="1" customWidth="1"/>
    <col min="3" max="3" width="16.44140625" customWidth="1"/>
    <col min="4" max="4" width="7.6640625" bestFit="1" customWidth="1"/>
  </cols>
  <sheetData>
    <row r="1" spans="1:4" x14ac:dyDescent="0.3">
      <c r="A1" s="284" t="s">
        <v>385</v>
      </c>
      <c r="B1" s="284"/>
      <c r="C1" s="284"/>
      <c r="D1" s="284"/>
    </row>
    <row r="2" spans="1:4" x14ac:dyDescent="0.3">
      <c r="A2" s="284" t="s">
        <v>386</v>
      </c>
      <c r="B2" s="284"/>
      <c r="C2" s="284"/>
      <c r="D2" s="284"/>
    </row>
    <row r="3" spans="1:4" x14ac:dyDescent="0.3">
      <c r="A3" s="284" t="s">
        <v>387</v>
      </c>
      <c r="B3" s="284"/>
      <c r="C3" s="284"/>
      <c r="D3" s="284"/>
    </row>
    <row r="4" spans="1:4" x14ac:dyDescent="0.3">
      <c r="A4" s="220"/>
      <c r="B4" s="131"/>
      <c r="C4" s="131"/>
      <c r="D4" s="231"/>
    </row>
    <row r="5" spans="1:4" x14ac:dyDescent="0.3">
      <c r="B5" s="220" t="s">
        <v>388</v>
      </c>
      <c r="C5" s="303">
        <v>45292</v>
      </c>
      <c r="D5" s="303"/>
    </row>
    <row r="6" spans="1:4" x14ac:dyDescent="0.3">
      <c r="A6" s="220"/>
      <c r="D6" s="131"/>
    </row>
    <row r="7" spans="1:4" x14ac:dyDescent="0.3">
      <c r="A7" s="36" t="s">
        <v>5</v>
      </c>
      <c r="B7" s="131" t="s">
        <v>389</v>
      </c>
      <c r="C7" s="232">
        <v>45.3</v>
      </c>
      <c r="D7" s="131" t="s">
        <v>390</v>
      </c>
    </row>
    <row r="8" spans="1:4" x14ac:dyDescent="0.3">
      <c r="A8" s="36" t="s">
        <v>6</v>
      </c>
      <c r="B8" s="131" t="s">
        <v>391</v>
      </c>
      <c r="C8" s="232">
        <v>1.2239999999999999E-2</v>
      </c>
      <c r="D8" s="131" t="s">
        <v>392</v>
      </c>
    </row>
    <row r="9" spans="1:4" x14ac:dyDescent="0.3">
      <c r="A9" s="36" t="s">
        <v>104</v>
      </c>
      <c r="B9" s="131" t="s">
        <v>393</v>
      </c>
      <c r="C9" s="232">
        <v>8.4499999999999992E-3</v>
      </c>
      <c r="D9" s="131" t="s">
        <v>392</v>
      </c>
    </row>
    <row r="10" spans="1:4" x14ac:dyDescent="0.3">
      <c r="A10" s="36" t="s">
        <v>148</v>
      </c>
      <c r="B10" s="131" t="s">
        <v>394</v>
      </c>
      <c r="C10" s="232">
        <v>4.1000000000000003E-3</v>
      </c>
      <c r="D10" s="131" t="s">
        <v>392</v>
      </c>
    </row>
    <row r="11" spans="1:4" x14ac:dyDescent="0.3">
      <c r="A11" s="36" t="s">
        <v>182</v>
      </c>
      <c r="B11" s="131" t="s">
        <v>395</v>
      </c>
      <c r="C11" s="232">
        <v>4.0000000000000002E-4</v>
      </c>
      <c r="D11" s="131" t="s">
        <v>392</v>
      </c>
    </row>
    <row r="12" spans="1:4" x14ac:dyDescent="0.3">
      <c r="A12" s="36" t="s">
        <v>396</v>
      </c>
      <c r="B12" s="131" t="s">
        <v>397</v>
      </c>
      <c r="C12" s="232">
        <v>6.9999999999999999E-4</v>
      </c>
      <c r="D12" s="131" t="s">
        <v>392</v>
      </c>
    </row>
    <row r="13" spans="1:4" x14ac:dyDescent="0.3">
      <c r="A13" s="36" t="s">
        <v>398</v>
      </c>
      <c r="B13" s="131" t="s">
        <v>399</v>
      </c>
      <c r="C13" s="232">
        <v>4.4400000000000004E-3</v>
      </c>
      <c r="D13" s="131" t="s">
        <v>392</v>
      </c>
    </row>
    <row r="14" spans="1:4" x14ac:dyDescent="0.3">
      <c r="A14" s="36" t="s">
        <v>400</v>
      </c>
      <c r="B14" s="131" t="s">
        <v>401</v>
      </c>
      <c r="C14" s="232">
        <v>-1.2999999999999999E-4</v>
      </c>
      <c r="D14" s="131" t="s">
        <v>392</v>
      </c>
    </row>
    <row r="15" spans="1:4" x14ac:dyDescent="0.3">
      <c r="D15" s="131"/>
    </row>
    <row r="16" spans="1:4" x14ac:dyDescent="0.3">
      <c r="A16" s="36" t="s">
        <v>402</v>
      </c>
      <c r="B16" s="131" t="s">
        <v>403</v>
      </c>
      <c r="C16" s="232">
        <v>0.1114</v>
      </c>
      <c r="D16" s="131" t="s">
        <v>392</v>
      </c>
    </row>
    <row r="17" spans="1:4" x14ac:dyDescent="0.3">
      <c r="D17" s="131"/>
    </row>
    <row r="18" spans="1:4" x14ac:dyDescent="0.3">
      <c r="A18" s="36" t="s">
        <v>404</v>
      </c>
      <c r="B18" s="131" t="s">
        <v>405</v>
      </c>
      <c r="C18" s="220">
        <v>0.14199999999999999</v>
      </c>
      <c r="D18" s="131" t="s">
        <v>392</v>
      </c>
    </row>
    <row r="19" spans="1:4" x14ac:dyDescent="0.3">
      <c r="A19" s="36" t="s">
        <v>406</v>
      </c>
      <c r="B19" s="131" t="s">
        <v>407</v>
      </c>
      <c r="C19" s="220">
        <v>2.7E-2</v>
      </c>
      <c r="D19" s="131" t="s">
        <v>392</v>
      </c>
    </row>
    <row r="20" spans="1:4" x14ac:dyDescent="0.3">
      <c r="D20" s="131"/>
    </row>
    <row r="21" spans="1:4" x14ac:dyDescent="0.3">
      <c r="A21" s="36" t="s">
        <v>408</v>
      </c>
      <c r="B21" s="131" t="s">
        <v>409</v>
      </c>
      <c r="C21" s="220">
        <v>0.114</v>
      </c>
      <c r="D21" s="131" t="s">
        <v>392</v>
      </c>
    </row>
    <row r="22" spans="1:4" x14ac:dyDescent="0.3">
      <c r="A22" s="220"/>
      <c r="D22" s="131"/>
    </row>
    <row r="23" spans="1:4" x14ac:dyDescent="0.3">
      <c r="A23" s="220"/>
      <c r="D23" s="131"/>
    </row>
    <row r="24" spans="1:4" x14ac:dyDescent="0.3">
      <c r="A24" s="140" t="s">
        <v>44</v>
      </c>
      <c r="D24" s="131"/>
    </row>
    <row r="25" spans="1:4" x14ac:dyDescent="0.3">
      <c r="A25" s="39" t="s">
        <v>45</v>
      </c>
      <c r="B25" s="131" t="s">
        <v>410</v>
      </c>
      <c r="C25" s="131"/>
      <c r="D25" s="131"/>
    </row>
    <row r="26" spans="1:4" x14ac:dyDescent="0.3">
      <c r="A26" s="39" t="s">
        <v>46</v>
      </c>
      <c r="B26" s="131" t="s">
        <v>411</v>
      </c>
      <c r="D26" s="131"/>
    </row>
    <row r="27" spans="1:4" x14ac:dyDescent="0.3">
      <c r="A27" s="39" t="s">
        <v>115</v>
      </c>
      <c r="B27" s="131" t="s">
        <v>412</v>
      </c>
      <c r="D27" s="131"/>
    </row>
    <row r="28" spans="1:4" x14ac:dyDescent="0.3">
      <c r="A28" s="39" t="s">
        <v>364</v>
      </c>
      <c r="B28" s="131" t="s">
        <v>413</v>
      </c>
      <c r="C28" s="131"/>
      <c r="D28" s="131"/>
    </row>
    <row r="29" spans="1:4" x14ac:dyDescent="0.3">
      <c r="A29" s="39" t="s">
        <v>365</v>
      </c>
      <c r="B29" s="131" t="s">
        <v>414</v>
      </c>
      <c r="C29" s="131"/>
      <c r="D29" s="131"/>
    </row>
    <row r="30" spans="1:4" x14ac:dyDescent="0.3">
      <c r="A30" s="212"/>
      <c r="B30" s="131" t="s">
        <v>415</v>
      </c>
      <c r="D30" s="131"/>
    </row>
    <row r="31" spans="1:4" x14ac:dyDescent="0.3">
      <c r="A31" s="302" t="s">
        <v>418</v>
      </c>
      <c r="B31" s="131" t="s">
        <v>416</v>
      </c>
      <c r="C31" s="131"/>
      <c r="D31" s="131"/>
    </row>
    <row r="32" spans="1:4" x14ac:dyDescent="0.3">
      <c r="A32" s="298"/>
      <c r="B32" s="131" t="s">
        <v>417</v>
      </c>
      <c r="C32" s="131"/>
      <c r="D32" s="131"/>
    </row>
    <row r="33" spans="1:4" x14ac:dyDescent="0.3">
      <c r="A33" s="220"/>
      <c r="C33" s="131"/>
      <c r="D33" s="131"/>
    </row>
  </sheetData>
  <mergeCells count="5">
    <mergeCell ref="A31:A32"/>
    <mergeCell ref="A1:D1"/>
    <mergeCell ref="A2:D2"/>
    <mergeCell ref="A3:D3"/>
    <mergeCell ref="C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EABB-CBB1-47DF-BDB7-0A9569DE6CB0}">
  <sheetPr>
    <tabColor theme="9" tint="0.59999389629810485"/>
  </sheetPr>
  <dimension ref="A1:K10"/>
  <sheetViews>
    <sheetView workbookViewId="0">
      <selection sqref="A1:XFD1048576"/>
    </sheetView>
  </sheetViews>
  <sheetFormatPr defaultRowHeight="14.4" x14ac:dyDescent="0.3"/>
  <cols>
    <col min="1" max="1" width="7" bestFit="1" customWidth="1"/>
    <col min="2" max="2" width="1.88671875" customWidth="1"/>
    <col min="3" max="3" width="28.109375" customWidth="1"/>
    <col min="4" max="4" width="1.88671875" customWidth="1"/>
    <col min="5" max="5" width="11.88671875" customWidth="1"/>
    <col min="6" max="6" width="1.88671875" customWidth="1"/>
    <col min="7" max="7" width="14.33203125" customWidth="1"/>
    <col min="8" max="8" width="1.88671875" customWidth="1"/>
    <col min="9" max="9" width="17.6640625" customWidth="1"/>
  </cols>
  <sheetData>
    <row r="1" spans="1:11" x14ac:dyDescent="0.3">
      <c r="A1" s="284" t="s">
        <v>47</v>
      </c>
      <c r="B1" s="284"/>
      <c r="C1" s="284"/>
      <c r="D1" s="284"/>
      <c r="E1" s="284"/>
      <c r="F1" s="284"/>
      <c r="G1" s="284"/>
      <c r="H1" s="284"/>
      <c r="I1" s="284"/>
    </row>
    <row r="2" spans="1:11" x14ac:dyDescent="0.3">
      <c r="A2" s="284" t="s">
        <v>197</v>
      </c>
      <c r="B2" s="284"/>
      <c r="C2" s="284"/>
      <c r="D2" s="284"/>
      <c r="E2" s="284"/>
      <c r="F2" s="284"/>
      <c r="G2" s="284"/>
      <c r="H2" s="284"/>
      <c r="I2" s="284"/>
    </row>
    <row r="4" spans="1:11" ht="26.4" x14ac:dyDescent="0.3">
      <c r="A4" s="137" t="s">
        <v>73</v>
      </c>
      <c r="B4" s="133"/>
      <c r="C4" s="136" t="s">
        <v>192</v>
      </c>
      <c r="D4" s="133"/>
      <c r="E4" s="137">
        <v>2021</v>
      </c>
      <c r="F4" s="15"/>
      <c r="G4" s="137">
        <v>2023</v>
      </c>
      <c r="H4" s="15"/>
      <c r="I4" s="137" t="s">
        <v>193</v>
      </c>
    </row>
    <row r="5" spans="1:11" x14ac:dyDescent="0.3">
      <c r="A5" s="15">
        <v>1</v>
      </c>
      <c r="B5" s="15"/>
      <c r="C5" s="20" t="s">
        <v>194</v>
      </c>
      <c r="D5" s="20"/>
      <c r="E5" s="142">
        <v>2905</v>
      </c>
      <c r="F5" s="142"/>
      <c r="G5" s="142">
        <v>3114</v>
      </c>
      <c r="H5" s="134"/>
      <c r="I5" s="145">
        <v>7.0000000000000007E-2</v>
      </c>
      <c r="K5" s="148"/>
    </row>
    <row r="6" spans="1:11" ht="26.4" x14ac:dyDescent="0.3">
      <c r="A6" s="15">
        <v>2</v>
      </c>
      <c r="B6" s="15"/>
      <c r="C6" s="20" t="s">
        <v>195</v>
      </c>
      <c r="D6" s="20"/>
      <c r="E6" s="142">
        <v>5245</v>
      </c>
      <c r="F6" s="143"/>
      <c r="G6" s="142">
        <v>7887</v>
      </c>
      <c r="H6" s="134"/>
      <c r="I6" s="145">
        <v>0.5</v>
      </c>
      <c r="K6" s="148"/>
    </row>
    <row r="7" spans="1:11" x14ac:dyDescent="0.3">
      <c r="A7" s="15">
        <v>3</v>
      </c>
      <c r="B7" s="15"/>
      <c r="C7" s="20" t="s">
        <v>196</v>
      </c>
      <c r="D7" s="20"/>
      <c r="E7" s="143">
        <v>45297</v>
      </c>
      <c r="F7" s="143"/>
      <c r="G7" s="143">
        <v>103875</v>
      </c>
      <c r="H7" s="135"/>
      <c r="I7" s="146">
        <v>1.29</v>
      </c>
      <c r="K7" s="148"/>
    </row>
    <row r="8" spans="1:11" x14ac:dyDescent="0.3">
      <c r="A8" s="15">
        <v>4</v>
      </c>
      <c r="B8" s="15"/>
      <c r="C8" s="20" t="s">
        <v>53</v>
      </c>
      <c r="D8" s="20"/>
      <c r="E8" s="144">
        <v>53446</v>
      </c>
      <c r="F8" s="143"/>
      <c r="G8" s="144">
        <v>114876</v>
      </c>
      <c r="H8" s="135"/>
      <c r="I8" s="147">
        <v>1.1499999999999999</v>
      </c>
    </row>
    <row r="9" spans="1:11" x14ac:dyDescent="0.3">
      <c r="F9" s="141"/>
      <c r="H9" s="141"/>
    </row>
    <row r="10" spans="1:11" x14ac:dyDescent="0.3">
      <c r="F10" s="141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4D68-0909-414A-84C1-04D8CB7FD612}">
  <sheetPr>
    <tabColor theme="9" tint="0.79998168889431442"/>
  </sheetPr>
  <dimension ref="A1:F48"/>
  <sheetViews>
    <sheetView topLeftCell="A17" workbookViewId="0">
      <selection activeCell="A17" sqref="A1:XFD1048576"/>
    </sheetView>
  </sheetViews>
  <sheetFormatPr defaultRowHeight="14.4" x14ac:dyDescent="0.3"/>
  <cols>
    <col min="1" max="1" width="23.88671875" bestFit="1" customWidth="1"/>
    <col min="2" max="6" width="13.109375" customWidth="1"/>
  </cols>
  <sheetData>
    <row r="1" spans="1:6" x14ac:dyDescent="0.3">
      <c r="A1" s="304" t="s">
        <v>419</v>
      </c>
      <c r="B1" s="304"/>
      <c r="C1" s="304"/>
      <c r="D1" s="304"/>
      <c r="E1" s="304"/>
      <c r="F1" s="304"/>
    </row>
    <row r="2" spans="1:6" x14ac:dyDescent="0.3">
      <c r="A2" s="304" t="s">
        <v>420</v>
      </c>
      <c r="B2" s="304"/>
      <c r="C2" s="304"/>
      <c r="D2" s="304"/>
      <c r="E2" s="304"/>
      <c r="F2" s="304"/>
    </row>
    <row r="3" spans="1:6" x14ac:dyDescent="0.3">
      <c r="A3" s="297"/>
      <c r="B3" s="297"/>
      <c r="C3" s="297"/>
      <c r="D3" s="297"/>
      <c r="E3" s="297"/>
      <c r="F3" s="297"/>
    </row>
    <row r="4" spans="1:6" x14ac:dyDescent="0.3">
      <c r="A4" s="305" t="s">
        <v>421</v>
      </c>
      <c r="B4" s="305"/>
      <c r="C4" s="233">
        <v>64.400000000000006</v>
      </c>
      <c r="D4" s="238" t="s">
        <v>45</v>
      </c>
      <c r="E4" s="131"/>
      <c r="F4" s="131"/>
    </row>
    <row r="5" spans="1:6" x14ac:dyDescent="0.3">
      <c r="A5" s="131"/>
      <c r="F5" s="131"/>
    </row>
    <row r="6" spans="1:6" ht="26.4" x14ac:dyDescent="0.3">
      <c r="A6" s="305" t="s">
        <v>422</v>
      </c>
      <c r="B6" s="291" t="s">
        <v>423</v>
      </c>
      <c r="C6" s="291" t="s">
        <v>424</v>
      </c>
      <c r="D6" s="15" t="s">
        <v>425</v>
      </c>
      <c r="E6" s="291" t="s">
        <v>426</v>
      </c>
      <c r="F6" s="298" t="s">
        <v>53</v>
      </c>
    </row>
    <row r="7" spans="1:6" ht="15" thickBot="1" x14ac:dyDescent="0.35">
      <c r="A7" s="306"/>
      <c r="B7" s="292"/>
      <c r="C7" s="292"/>
      <c r="D7" s="239" t="s">
        <v>46</v>
      </c>
      <c r="E7" s="292"/>
      <c r="F7" s="307"/>
    </row>
    <row r="8" spans="1:6" x14ac:dyDescent="0.3">
      <c r="A8" s="234">
        <v>45231</v>
      </c>
      <c r="B8" s="36">
        <v>0.64400000000000002</v>
      </c>
      <c r="C8" s="235">
        <v>64.400000000000006</v>
      </c>
      <c r="D8" s="15">
        <v>0</v>
      </c>
      <c r="E8" s="15">
        <v>0.10059999999999999</v>
      </c>
      <c r="F8" s="36">
        <v>0.74460000000000004</v>
      </c>
    </row>
    <row r="9" spans="1:6" x14ac:dyDescent="0.3">
      <c r="A9" s="234">
        <v>45232</v>
      </c>
      <c r="B9" s="36">
        <v>0.64600000000000002</v>
      </c>
      <c r="C9" s="15">
        <v>64.599999999999994</v>
      </c>
      <c r="D9" s="15">
        <v>0.2</v>
      </c>
      <c r="E9" s="15">
        <v>0.10059999999999999</v>
      </c>
      <c r="F9" s="36">
        <v>0.74660000000000004</v>
      </c>
    </row>
    <row r="10" spans="1:6" x14ac:dyDescent="0.3">
      <c r="A10" s="234">
        <v>45233</v>
      </c>
      <c r="B10" s="36">
        <v>0.64600000000000002</v>
      </c>
      <c r="C10" s="15">
        <v>64.599999999999994</v>
      </c>
      <c r="D10" s="15">
        <v>0</v>
      </c>
      <c r="E10" s="15">
        <v>0.10059999999999999</v>
      </c>
      <c r="F10" s="36">
        <v>0.74660000000000004</v>
      </c>
    </row>
    <row r="11" spans="1:6" x14ac:dyDescent="0.3">
      <c r="A11" s="234">
        <v>45234</v>
      </c>
      <c r="B11" s="36">
        <v>0.63700000000000001</v>
      </c>
      <c r="C11" s="15">
        <v>63.7</v>
      </c>
      <c r="D11" s="36">
        <v>-0.9</v>
      </c>
      <c r="E11" s="15">
        <v>0.10059999999999999</v>
      </c>
      <c r="F11" s="36">
        <v>0.73760000000000003</v>
      </c>
    </row>
    <row r="12" spans="1:6" x14ac:dyDescent="0.3">
      <c r="A12" s="234">
        <v>45235</v>
      </c>
      <c r="B12" s="36">
        <v>0.63700000000000001</v>
      </c>
      <c r="C12" s="15">
        <v>63.7</v>
      </c>
      <c r="D12" s="36">
        <v>0</v>
      </c>
      <c r="E12" s="15">
        <v>0.10059999999999999</v>
      </c>
      <c r="F12" s="36">
        <v>0.73760000000000003</v>
      </c>
    </row>
    <row r="13" spans="1:6" x14ac:dyDescent="0.3">
      <c r="A13" s="234">
        <v>45236</v>
      </c>
      <c r="B13" s="36">
        <v>0.63700000000000001</v>
      </c>
      <c r="C13" s="15">
        <v>63.7</v>
      </c>
      <c r="D13" s="36">
        <v>0</v>
      </c>
      <c r="E13" s="15">
        <v>0.10059999999999999</v>
      </c>
      <c r="F13" s="36">
        <v>0.73760000000000003</v>
      </c>
    </row>
    <row r="14" spans="1:6" x14ac:dyDescent="0.3">
      <c r="A14" s="234">
        <v>45237</v>
      </c>
      <c r="B14" s="36">
        <v>0.63700000000000001</v>
      </c>
      <c r="C14" s="15">
        <v>63.7</v>
      </c>
      <c r="D14" s="36">
        <v>0</v>
      </c>
      <c r="E14" s="15">
        <v>0.10059999999999999</v>
      </c>
      <c r="F14" s="36">
        <v>0.73760000000000003</v>
      </c>
    </row>
    <row r="15" spans="1:6" x14ac:dyDescent="0.3">
      <c r="A15" s="234">
        <v>45238</v>
      </c>
      <c r="B15" s="36">
        <v>0.63400000000000001</v>
      </c>
      <c r="C15" s="15">
        <v>63.4</v>
      </c>
      <c r="D15" s="36">
        <v>-0.3</v>
      </c>
      <c r="E15" s="15">
        <v>0.10059999999999999</v>
      </c>
      <c r="F15" s="36">
        <v>0.73460000000000003</v>
      </c>
    </row>
    <row r="16" spans="1:6" x14ac:dyDescent="0.3">
      <c r="A16" s="234">
        <v>45239</v>
      </c>
      <c r="B16" s="36">
        <v>0.63400000000000001</v>
      </c>
      <c r="C16" s="15">
        <v>63.4</v>
      </c>
      <c r="D16" s="36">
        <v>0</v>
      </c>
      <c r="E16" s="15">
        <v>0.10059999999999999</v>
      </c>
      <c r="F16" s="36">
        <v>0.73460000000000003</v>
      </c>
    </row>
    <row r="17" spans="1:6" x14ac:dyDescent="0.3">
      <c r="A17" s="234">
        <v>45240</v>
      </c>
      <c r="B17" s="36">
        <v>0.63400000000000001</v>
      </c>
      <c r="C17" s="15">
        <v>63.4</v>
      </c>
      <c r="D17" s="36">
        <v>0</v>
      </c>
      <c r="E17" s="15">
        <v>0.10059999999999999</v>
      </c>
      <c r="F17" s="36">
        <v>0.73460000000000003</v>
      </c>
    </row>
    <row r="18" spans="1:6" x14ac:dyDescent="0.3">
      <c r="A18" s="234">
        <v>45241</v>
      </c>
      <c r="B18" s="36">
        <v>0.63400000000000001</v>
      </c>
      <c r="C18" s="15">
        <v>63.4</v>
      </c>
      <c r="D18" s="36">
        <v>0</v>
      </c>
      <c r="E18" s="15">
        <v>0.10059999999999999</v>
      </c>
      <c r="F18" s="36">
        <v>0.73460000000000003</v>
      </c>
    </row>
    <row r="19" spans="1:6" x14ac:dyDescent="0.3">
      <c r="A19" s="234">
        <v>45242</v>
      </c>
      <c r="B19" s="36">
        <v>0.63400000000000001</v>
      </c>
      <c r="C19" s="15">
        <v>63.4</v>
      </c>
      <c r="D19" s="36">
        <v>0</v>
      </c>
      <c r="E19" s="15">
        <v>0.10059999999999999</v>
      </c>
      <c r="F19" s="36">
        <v>0.73460000000000003</v>
      </c>
    </row>
    <row r="20" spans="1:6" x14ac:dyDescent="0.3">
      <c r="A20" s="234">
        <v>45243</v>
      </c>
      <c r="B20" s="36">
        <v>0.63400000000000001</v>
      </c>
      <c r="C20" s="15">
        <v>63.4</v>
      </c>
      <c r="D20" s="36">
        <v>0</v>
      </c>
      <c r="E20" s="15">
        <v>0.10059999999999999</v>
      </c>
      <c r="F20" s="36">
        <v>0.73460000000000003</v>
      </c>
    </row>
    <row r="21" spans="1:6" x14ac:dyDescent="0.3">
      <c r="A21" s="234">
        <v>45244</v>
      </c>
      <c r="B21" s="36">
        <v>0.63400000000000001</v>
      </c>
      <c r="C21" s="15">
        <v>63.4</v>
      </c>
      <c r="D21" s="228">
        <v>0</v>
      </c>
      <c r="E21" s="15">
        <v>0.10059999999999999</v>
      </c>
      <c r="F21" s="36">
        <v>0.73460000000000003</v>
      </c>
    </row>
    <row r="22" spans="1:6" x14ac:dyDescent="0.3">
      <c r="A22" s="234">
        <v>45245</v>
      </c>
      <c r="B22" s="36">
        <v>0.63400000000000001</v>
      </c>
      <c r="C22" s="15">
        <v>63.4</v>
      </c>
      <c r="D22" s="36">
        <v>0</v>
      </c>
      <c r="E22" s="15">
        <v>0.10059999999999999</v>
      </c>
      <c r="F22" s="36">
        <v>0.73460000000000003</v>
      </c>
    </row>
    <row r="23" spans="1:6" x14ac:dyDescent="0.3">
      <c r="A23" s="234">
        <v>45246</v>
      </c>
      <c r="B23" s="36">
        <v>0.629</v>
      </c>
      <c r="C23" s="15">
        <v>62.9</v>
      </c>
      <c r="D23" s="36">
        <v>-0.5</v>
      </c>
      <c r="E23" s="15">
        <v>0.10059999999999999</v>
      </c>
      <c r="F23" s="36">
        <v>0.72960000000000003</v>
      </c>
    </row>
    <row r="24" spans="1:6" x14ac:dyDescent="0.3">
      <c r="A24" s="234">
        <v>45247</v>
      </c>
      <c r="B24" s="36">
        <v>0.629</v>
      </c>
      <c r="C24" s="15">
        <v>62.9</v>
      </c>
      <c r="D24" s="36">
        <v>0</v>
      </c>
      <c r="E24" s="15">
        <v>0.10059999999999999</v>
      </c>
      <c r="F24" s="36">
        <v>0.72960000000000003</v>
      </c>
    </row>
    <row r="25" spans="1:6" x14ac:dyDescent="0.3">
      <c r="A25" s="234">
        <v>45248</v>
      </c>
      <c r="B25" s="36">
        <v>0.63500000000000001</v>
      </c>
      <c r="C25" s="15">
        <v>63.5</v>
      </c>
      <c r="D25" s="36">
        <v>0.6</v>
      </c>
      <c r="E25" s="15">
        <v>0.10059999999999999</v>
      </c>
      <c r="F25" s="36">
        <v>0.73560000000000003</v>
      </c>
    </row>
    <row r="26" spans="1:6" x14ac:dyDescent="0.3">
      <c r="A26" s="234">
        <v>45249</v>
      </c>
      <c r="B26" s="36">
        <v>0.63500000000000001</v>
      </c>
      <c r="C26" s="15">
        <v>63.5</v>
      </c>
      <c r="D26" s="36">
        <v>0</v>
      </c>
      <c r="E26" s="15">
        <v>0.10059999999999999</v>
      </c>
      <c r="F26" s="36">
        <v>0.73560000000000003</v>
      </c>
    </row>
    <row r="27" spans="1:6" x14ac:dyDescent="0.3">
      <c r="A27" s="234">
        <v>45250</v>
      </c>
      <c r="B27" s="36">
        <v>0.63500000000000001</v>
      </c>
      <c r="C27" s="15">
        <v>63.5</v>
      </c>
      <c r="D27" s="36">
        <v>0</v>
      </c>
      <c r="E27" s="15">
        <v>0.10059999999999999</v>
      </c>
      <c r="F27" s="36">
        <v>0.73560000000000003</v>
      </c>
    </row>
    <row r="28" spans="1:6" x14ac:dyDescent="0.3">
      <c r="A28" s="234">
        <v>45251</v>
      </c>
      <c r="B28" s="36">
        <v>0.64200000000000002</v>
      </c>
      <c r="C28" s="15">
        <v>64.2</v>
      </c>
      <c r="D28" s="36">
        <v>0.7</v>
      </c>
      <c r="E28" s="15">
        <v>0.10059999999999999</v>
      </c>
      <c r="F28" s="36">
        <v>0.74260000000000004</v>
      </c>
    </row>
    <row r="29" spans="1:6" x14ac:dyDescent="0.3">
      <c r="A29" s="234">
        <v>45252</v>
      </c>
      <c r="B29" s="36">
        <v>0.63800000000000001</v>
      </c>
      <c r="C29" s="15">
        <v>63.8</v>
      </c>
      <c r="D29" s="36">
        <v>-0.4</v>
      </c>
      <c r="E29" s="15">
        <v>0.10059999999999999</v>
      </c>
      <c r="F29" s="36">
        <v>0.73860000000000003</v>
      </c>
    </row>
    <row r="30" spans="1:6" x14ac:dyDescent="0.3">
      <c r="A30" s="234">
        <v>45253</v>
      </c>
      <c r="B30" s="36">
        <v>0.63500000000000001</v>
      </c>
      <c r="C30" s="15">
        <v>63.5</v>
      </c>
      <c r="D30" s="36">
        <v>-0.3</v>
      </c>
      <c r="E30" s="15">
        <v>0.10059999999999999</v>
      </c>
      <c r="F30" s="36">
        <v>0.73560000000000003</v>
      </c>
    </row>
    <row r="31" spans="1:6" x14ac:dyDescent="0.3">
      <c r="A31" s="234">
        <v>45254</v>
      </c>
      <c r="B31" s="36">
        <v>0.63500000000000001</v>
      </c>
      <c r="C31" s="15">
        <v>63.5</v>
      </c>
      <c r="D31" s="36">
        <v>0</v>
      </c>
      <c r="E31" s="15">
        <v>0.10059999999999999</v>
      </c>
      <c r="F31" s="36">
        <v>0.73560000000000003</v>
      </c>
    </row>
    <row r="32" spans="1:6" x14ac:dyDescent="0.3">
      <c r="A32" s="234">
        <v>45255</v>
      </c>
      <c r="B32" s="36">
        <v>0.63500000000000001</v>
      </c>
      <c r="C32" s="15">
        <v>63.5</v>
      </c>
      <c r="D32" s="36">
        <v>0</v>
      </c>
      <c r="E32" s="15">
        <v>0.10059999999999999</v>
      </c>
      <c r="F32" s="36">
        <v>0.73560000000000003</v>
      </c>
    </row>
    <row r="33" spans="1:6" x14ac:dyDescent="0.3">
      <c r="A33" s="234">
        <v>45256</v>
      </c>
      <c r="B33" s="36">
        <v>0.63500000000000001</v>
      </c>
      <c r="C33" s="15">
        <v>63.5</v>
      </c>
      <c r="D33" s="36">
        <v>0</v>
      </c>
      <c r="E33" s="15">
        <v>0.10059999999999999</v>
      </c>
      <c r="F33" s="36">
        <v>0.73560000000000003</v>
      </c>
    </row>
    <row r="34" spans="1:6" x14ac:dyDescent="0.3">
      <c r="A34" s="234">
        <v>45257</v>
      </c>
      <c r="B34" s="36">
        <v>0.63500000000000001</v>
      </c>
      <c r="C34" s="15">
        <v>63.5</v>
      </c>
      <c r="D34" s="36">
        <v>0</v>
      </c>
      <c r="E34" s="15">
        <v>0.10059999999999999</v>
      </c>
      <c r="F34" s="36">
        <v>0.73560000000000003</v>
      </c>
    </row>
    <row r="35" spans="1:6" x14ac:dyDescent="0.3">
      <c r="A35" s="234">
        <v>45258</v>
      </c>
      <c r="B35" s="36">
        <v>0.63500000000000001</v>
      </c>
      <c r="C35" s="15">
        <v>63.5</v>
      </c>
      <c r="D35" s="36">
        <v>0</v>
      </c>
      <c r="E35" s="15">
        <v>0.10059999999999999</v>
      </c>
      <c r="F35" s="36">
        <v>0.73560000000000003</v>
      </c>
    </row>
    <row r="36" spans="1:6" x14ac:dyDescent="0.3">
      <c r="A36" s="234">
        <v>45259</v>
      </c>
      <c r="B36" s="36">
        <v>0.63500000000000001</v>
      </c>
      <c r="C36" s="15">
        <v>63.5</v>
      </c>
      <c r="D36" s="36">
        <v>0</v>
      </c>
      <c r="E36" s="15">
        <v>0.10059999999999999</v>
      </c>
      <c r="F36" s="36">
        <v>0.73560000000000003</v>
      </c>
    </row>
    <row r="37" spans="1:6" x14ac:dyDescent="0.3">
      <c r="A37" s="234">
        <v>45260</v>
      </c>
      <c r="B37" s="36">
        <v>0.64400000000000002</v>
      </c>
      <c r="C37" s="15">
        <v>64.400000000000006</v>
      </c>
      <c r="D37" s="36">
        <v>0.9</v>
      </c>
      <c r="E37" s="15">
        <v>0.10059999999999999</v>
      </c>
      <c r="F37" s="36">
        <v>0.74460000000000004</v>
      </c>
    </row>
    <row r="38" spans="1:6" x14ac:dyDescent="0.3">
      <c r="A38" s="232"/>
      <c r="F38" s="131"/>
    </row>
    <row r="39" spans="1:6" x14ac:dyDescent="0.3">
      <c r="A39" s="232" t="s">
        <v>427</v>
      </c>
      <c r="B39" s="220">
        <v>63.627000000000002</v>
      </c>
      <c r="C39" s="17"/>
      <c r="F39" s="131"/>
    </row>
    <row r="40" spans="1:6" x14ac:dyDescent="0.3">
      <c r="A40" s="232" t="s">
        <v>428</v>
      </c>
      <c r="B40" s="220">
        <v>10.06</v>
      </c>
      <c r="F40" s="131"/>
    </row>
    <row r="41" spans="1:6" x14ac:dyDescent="0.3">
      <c r="A41" s="232" t="s">
        <v>357</v>
      </c>
      <c r="B41" s="220">
        <v>73.686999999999998</v>
      </c>
      <c r="F41" s="131"/>
    </row>
    <row r="42" spans="1:6" x14ac:dyDescent="0.3">
      <c r="A42" s="232" t="s">
        <v>429</v>
      </c>
      <c r="B42" s="220">
        <v>0.73699999999999999</v>
      </c>
      <c r="F42" s="131"/>
    </row>
    <row r="43" spans="1:6" x14ac:dyDescent="0.3">
      <c r="A43" s="232"/>
      <c r="B43" s="149"/>
      <c r="C43" s="149"/>
      <c r="D43" s="149"/>
      <c r="E43" s="149"/>
      <c r="F43" s="131"/>
    </row>
    <row r="44" spans="1:6" x14ac:dyDescent="0.3">
      <c r="A44" s="236" t="s">
        <v>44</v>
      </c>
      <c r="F44" s="131"/>
    </row>
    <row r="45" spans="1:6" x14ac:dyDescent="0.3">
      <c r="A45" s="131" t="s">
        <v>430</v>
      </c>
      <c r="B45" s="131"/>
      <c r="C45" s="131"/>
      <c r="D45" s="131"/>
      <c r="E45" s="131"/>
      <c r="F45" s="131"/>
    </row>
    <row r="46" spans="1:6" x14ac:dyDescent="0.3">
      <c r="A46" s="237" t="s">
        <v>431</v>
      </c>
      <c r="B46" s="237"/>
      <c r="C46" s="237"/>
      <c r="D46" s="237"/>
      <c r="E46" s="237"/>
      <c r="F46" s="237"/>
    </row>
    <row r="47" spans="1:6" ht="15" customHeight="1" x14ac:dyDescent="0.3">
      <c r="A47" s="237" t="s">
        <v>432</v>
      </c>
      <c r="B47" s="229"/>
      <c r="C47" s="229"/>
      <c r="D47" s="229"/>
      <c r="E47" s="229"/>
      <c r="F47" s="229"/>
    </row>
    <row r="48" spans="1:6" ht="15" customHeight="1" x14ac:dyDescent="0.3">
      <c r="A48" s="131" t="s">
        <v>433</v>
      </c>
      <c r="B48" s="131"/>
      <c r="C48" s="131"/>
      <c r="D48" s="131"/>
      <c r="E48" s="131"/>
      <c r="F48" s="131"/>
    </row>
  </sheetData>
  <mergeCells count="9">
    <mergeCell ref="A1:F1"/>
    <mergeCell ref="A2:F2"/>
    <mergeCell ref="A3:F3"/>
    <mergeCell ref="A4:B4"/>
    <mergeCell ref="A6:A7"/>
    <mergeCell ref="B6:B7"/>
    <mergeCell ref="C6:C7"/>
    <mergeCell ref="E6:E7"/>
    <mergeCell ref="F6:F7"/>
  </mergeCells>
  <hyperlinks>
    <hyperlink ref="A46" r:id="rId1" display="https://edproenergy.com/residential/" xr:uid="{4ADDBE26-FCB4-4902-AB59-0A12D140FD4A}"/>
    <hyperlink ref="A47" r:id="rId2" display="https://www.canada.ca/en/revenue-agency/services/forms-publications/publications/fcrates/fuel-charge-rates.html" xr:uid="{E9ADF546-2C64-45AA-B25C-D5AE56BA217B}"/>
  </hyperlinks>
  <pageMargins left="0.7" right="0.7" top="0.75" bottom="0.75" header="0.3" footer="0.3"/>
  <pageSetup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0123-F6E9-412E-BD41-7EF27FD0EC85}">
  <sheetPr>
    <tabColor theme="9" tint="0.79998168889431442"/>
  </sheetPr>
  <dimension ref="A1:G11"/>
  <sheetViews>
    <sheetView workbookViewId="0">
      <selection sqref="A1:XFD1048576"/>
    </sheetView>
  </sheetViews>
  <sheetFormatPr defaultRowHeight="14.4" x14ac:dyDescent="0.3"/>
  <cols>
    <col min="2" max="2" width="2.33203125" customWidth="1"/>
    <col min="3" max="3" width="20.44140625" bestFit="1" customWidth="1"/>
    <col min="4" max="4" width="2.33203125" customWidth="1"/>
  </cols>
  <sheetData>
    <row r="1" spans="1:7" x14ac:dyDescent="0.3">
      <c r="A1" s="284" t="s">
        <v>47</v>
      </c>
      <c r="B1" s="284"/>
      <c r="C1" s="284"/>
      <c r="D1" s="284"/>
      <c r="E1" s="284"/>
      <c r="F1" s="284"/>
      <c r="G1" s="284"/>
    </row>
    <row r="2" spans="1:7" x14ac:dyDescent="0.3">
      <c r="A2" s="284" t="s">
        <v>305</v>
      </c>
      <c r="B2" s="284"/>
      <c r="C2" s="284"/>
      <c r="D2" s="284"/>
      <c r="E2" s="284"/>
      <c r="F2" s="284"/>
      <c r="G2" s="284"/>
    </row>
    <row r="3" spans="1:7" x14ac:dyDescent="0.3">
      <c r="G3" s="205"/>
    </row>
    <row r="4" spans="1:7" x14ac:dyDescent="0.3">
      <c r="A4" s="131"/>
      <c r="E4" s="167">
        <v>2023</v>
      </c>
      <c r="F4" s="167">
        <v>2024</v>
      </c>
      <c r="G4" s="15"/>
    </row>
    <row r="5" spans="1:7" ht="26.4" x14ac:dyDescent="0.3">
      <c r="A5" s="137" t="s">
        <v>73</v>
      </c>
      <c r="B5" s="156"/>
      <c r="C5" s="28" t="s">
        <v>37</v>
      </c>
      <c r="D5" s="156"/>
      <c r="E5" s="137" t="s">
        <v>38</v>
      </c>
      <c r="F5" s="137" t="s">
        <v>39</v>
      </c>
      <c r="G5" s="137" t="s">
        <v>306</v>
      </c>
    </row>
    <row r="6" spans="1:7" x14ac:dyDescent="0.3">
      <c r="E6" s="36" t="s">
        <v>5</v>
      </c>
      <c r="F6" s="36" t="s">
        <v>6</v>
      </c>
      <c r="G6" s="199" t="s">
        <v>104</v>
      </c>
    </row>
    <row r="7" spans="1:7" x14ac:dyDescent="0.3">
      <c r="G7" s="207"/>
    </row>
    <row r="8" spans="1:7" x14ac:dyDescent="0.3">
      <c r="A8" s="36">
        <v>1</v>
      </c>
      <c r="C8" s="131" t="s">
        <v>307</v>
      </c>
      <c r="E8" s="36">
        <v>196.2</v>
      </c>
      <c r="F8" s="36">
        <v>199.7</v>
      </c>
      <c r="G8" s="199">
        <v>3.5</v>
      </c>
    </row>
    <row r="9" spans="1:7" x14ac:dyDescent="0.3">
      <c r="A9" s="36">
        <v>2</v>
      </c>
      <c r="C9" s="131" t="s">
        <v>43</v>
      </c>
      <c r="E9" s="167">
        <v>26.1</v>
      </c>
      <c r="F9" s="167">
        <v>28</v>
      </c>
      <c r="G9" s="137">
        <v>1.9</v>
      </c>
    </row>
    <row r="10" spans="1:7" ht="15" thickBot="1" x14ac:dyDescent="0.35">
      <c r="A10" s="36">
        <v>3</v>
      </c>
      <c r="C10" s="131" t="s">
        <v>25</v>
      </c>
      <c r="E10" s="200">
        <v>222.3</v>
      </c>
      <c r="F10" s="200">
        <v>227.7</v>
      </c>
      <c r="G10" s="208">
        <v>5.4</v>
      </c>
    </row>
    <row r="11" spans="1:7" ht="15" thickTop="1" x14ac:dyDescent="0.3"/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0167-6054-4359-B913-417ED3FE8C64}">
  <sheetPr>
    <tabColor theme="9" tint="0.79998168889431442"/>
  </sheetPr>
  <dimension ref="A1:E19"/>
  <sheetViews>
    <sheetView workbookViewId="0">
      <selection activeCell="A2" sqref="A2:E2"/>
    </sheetView>
  </sheetViews>
  <sheetFormatPr defaultRowHeight="14.4" x14ac:dyDescent="0.3"/>
  <cols>
    <col min="2" max="2" width="2.6640625" customWidth="1"/>
    <col min="3" max="3" width="46.5546875" customWidth="1"/>
    <col min="4" max="4" width="4" customWidth="1"/>
    <col min="5" max="5" width="17.5546875" customWidth="1"/>
  </cols>
  <sheetData>
    <row r="1" spans="1:5" x14ac:dyDescent="0.3">
      <c r="A1" s="308" t="s">
        <v>0</v>
      </c>
      <c r="B1" s="308"/>
      <c r="C1" s="308"/>
      <c r="D1" s="308"/>
      <c r="E1" s="308"/>
    </row>
    <row r="2" spans="1:5" x14ac:dyDescent="0.3">
      <c r="A2" s="308" t="s">
        <v>293</v>
      </c>
      <c r="B2" s="308"/>
      <c r="C2" s="308"/>
      <c r="D2" s="308"/>
      <c r="E2" s="308"/>
    </row>
    <row r="3" spans="1:5" x14ac:dyDescent="0.3">
      <c r="A3" s="141"/>
      <c r="B3" s="141"/>
      <c r="C3" s="201"/>
      <c r="D3" s="141"/>
      <c r="E3" s="141"/>
    </row>
    <row r="4" spans="1:5" x14ac:dyDescent="0.3">
      <c r="A4" s="309" t="s">
        <v>2</v>
      </c>
      <c r="B4" s="141"/>
      <c r="C4" s="201"/>
      <c r="D4" s="141"/>
      <c r="E4" s="165" t="s">
        <v>294</v>
      </c>
    </row>
    <row r="5" spans="1:5" x14ac:dyDescent="0.3">
      <c r="A5" s="309"/>
      <c r="B5" s="202"/>
      <c r="C5" s="203" t="s">
        <v>37</v>
      </c>
      <c r="D5" s="202"/>
      <c r="E5" s="173" t="s">
        <v>295</v>
      </c>
    </row>
    <row r="6" spans="1:5" x14ac:dyDescent="0.3">
      <c r="A6" s="141"/>
      <c r="B6" s="141"/>
      <c r="C6" s="141"/>
      <c r="D6" s="141"/>
      <c r="E6" s="141"/>
    </row>
    <row r="7" spans="1:5" x14ac:dyDescent="0.3">
      <c r="A7" s="141"/>
      <c r="B7" s="141"/>
      <c r="C7" s="141"/>
      <c r="D7" s="141"/>
      <c r="E7" s="141"/>
    </row>
    <row r="8" spans="1:5" x14ac:dyDescent="0.3">
      <c r="A8" s="165">
        <v>1</v>
      </c>
      <c r="B8" s="141"/>
      <c r="C8" s="174" t="s">
        <v>296</v>
      </c>
      <c r="D8" s="141"/>
      <c r="E8" s="165">
        <v>222.3</v>
      </c>
    </row>
    <row r="9" spans="1:5" ht="15" x14ac:dyDescent="0.3">
      <c r="A9" s="204"/>
      <c r="B9" s="204"/>
      <c r="C9" s="174"/>
      <c r="D9" s="174"/>
      <c r="E9" s="204"/>
    </row>
    <row r="10" spans="1:5" ht="15" x14ac:dyDescent="0.3">
      <c r="A10" s="204"/>
      <c r="B10" s="174"/>
      <c r="C10" s="174" t="s">
        <v>297</v>
      </c>
      <c r="D10" s="174"/>
      <c r="E10" s="204"/>
    </row>
    <row r="11" spans="1:5" x14ac:dyDescent="0.3">
      <c r="A11" s="165">
        <v>2</v>
      </c>
      <c r="B11" s="141"/>
      <c r="C11" s="174" t="s">
        <v>298</v>
      </c>
      <c r="D11" s="174"/>
      <c r="E11" s="173">
        <v>4.8</v>
      </c>
    </row>
    <row r="12" spans="1:5" ht="15" x14ac:dyDescent="0.3">
      <c r="A12" s="165">
        <v>3</v>
      </c>
      <c r="B12" s="204"/>
      <c r="C12" s="174" t="s">
        <v>299</v>
      </c>
      <c r="D12" s="174"/>
      <c r="E12" s="173">
        <v>0.1</v>
      </c>
    </row>
    <row r="13" spans="1:5" ht="15" x14ac:dyDescent="0.3">
      <c r="A13" s="165">
        <v>4</v>
      </c>
      <c r="B13" s="204"/>
      <c r="C13" s="174" t="s">
        <v>300</v>
      </c>
      <c r="D13" s="174"/>
      <c r="E13" s="173">
        <v>-9.5</v>
      </c>
    </row>
    <row r="14" spans="1:5" ht="15" x14ac:dyDescent="0.3">
      <c r="A14" s="165">
        <v>5</v>
      </c>
      <c r="B14" s="204"/>
      <c r="C14" s="174" t="s">
        <v>301</v>
      </c>
      <c r="D14" s="174"/>
      <c r="E14" s="173">
        <v>10</v>
      </c>
    </row>
    <row r="15" spans="1:5" ht="15" x14ac:dyDescent="0.3">
      <c r="A15" s="165">
        <v>6</v>
      </c>
      <c r="B15" s="204"/>
      <c r="C15" s="174" t="s">
        <v>302</v>
      </c>
      <c r="D15" s="174"/>
      <c r="E15" s="173">
        <v>5.4</v>
      </c>
    </row>
    <row r="16" spans="1:5" ht="15" x14ac:dyDescent="0.3">
      <c r="A16" s="204"/>
      <c r="B16" s="204"/>
      <c r="C16" s="174"/>
      <c r="D16" s="174"/>
      <c r="E16" s="204"/>
    </row>
    <row r="17" spans="1:5" ht="15" x14ac:dyDescent="0.3">
      <c r="A17" s="165">
        <v>7</v>
      </c>
      <c r="B17" s="204"/>
      <c r="C17" s="174" t="s">
        <v>303</v>
      </c>
      <c r="D17" s="174"/>
      <c r="E17" s="165">
        <v>227.7</v>
      </c>
    </row>
    <row r="18" spans="1:5" x14ac:dyDescent="0.3">
      <c r="A18" s="141"/>
      <c r="B18" s="141"/>
      <c r="C18" s="141"/>
      <c r="D18" s="141"/>
      <c r="E18" s="141"/>
    </row>
    <row r="19" spans="1:5" x14ac:dyDescent="0.3">
      <c r="A19" s="141"/>
      <c r="B19" s="141"/>
      <c r="C19" s="141"/>
      <c r="D19" s="141"/>
      <c r="E19" s="141"/>
    </row>
  </sheetData>
  <mergeCells count="3">
    <mergeCell ref="A1:E1"/>
    <mergeCell ref="A4:A5"/>
    <mergeCell ref="A2:E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9A37-131D-40FA-A6F9-1972274F865B}">
  <sheetPr>
    <tabColor theme="9" tint="0.79998168889431442"/>
  </sheetPr>
  <dimension ref="A1:F17"/>
  <sheetViews>
    <sheetView workbookViewId="0">
      <selection sqref="A1:XFD1048576"/>
    </sheetView>
  </sheetViews>
  <sheetFormatPr defaultColWidth="9.33203125" defaultRowHeight="13.2" x14ac:dyDescent="0.25"/>
  <cols>
    <col min="1" max="1" width="5.109375" style="2" customWidth="1"/>
    <col min="2" max="2" width="1.6640625" style="2" customWidth="1"/>
    <col min="3" max="3" width="38.44140625" style="2" customWidth="1"/>
    <col min="4" max="4" width="1.6640625" style="2" customWidth="1"/>
    <col min="5" max="16384" width="9.33203125" style="2"/>
  </cols>
  <sheetData>
    <row r="1" spans="1:6" ht="12.75" customHeight="1" x14ac:dyDescent="0.25">
      <c r="A1" s="310" t="s">
        <v>304</v>
      </c>
      <c r="B1" s="310"/>
      <c r="C1" s="310"/>
      <c r="D1" s="310"/>
      <c r="E1" s="310"/>
      <c r="F1" s="310"/>
    </row>
    <row r="2" spans="1:6" ht="12.75" customHeight="1" x14ac:dyDescent="0.25">
      <c r="A2" s="310" t="s">
        <v>24</v>
      </c>
      <c r="B2" s="310"/>
      <c r="C2" s="310"/>
      <c r="D2" s="310"/>
      <c r="E2" s="310"/>
      <c r="F2" s="310"/>
    </row>
    <row r="3" spans="1:6" ht="15" customHeight="1" x14ac:dyDescent="0.25">
      <c r="A3" s="310" t="s">
        <v>25</v>
      </c>
      <c r="B3" s="310"/>
      <c r="C3" s="310"/>
      <c r="D3" s="310"/>
      <c r="E3" s="310"/>
      <c r="F3" s="310"/>
    </row>
    <row r="4" spans="1:6" x14ac:dyDescent="0.25">
      <c r="A4" s="18"/>
      <c r="B4" s="18"/>
      <c r="C4" s="20"/>
      <c r="D4" s="18"/>
      <c r="E4" s="18"/>
    </row>
    <row r="5" spans="1:6" ht="26.4" x14ac:dyDescent="0.25">
      <c r="A5" s="26" t="s">
        <v>2</v>
      </c>
      <c r="B5" s="27"/>
      <c r="C5" s="28" t="s">
        <v>26</v>
      </c>
      <c r="D5" s="27"/>
      <c r="E5" s="26" t="s">
        <v>27</v>
      </c>
      <c r="F5" s="26" t="s">
        <v>28</v>
      </c>
    </row>
    <row r="6" spans="1:6" x14ac:dyDescent="0.25">
      <c r="A6" s="18"/>
      <c r="B6" s="18"/>
      <c r="C6" s="19"/>
      <c r="D6" s="18"/>
      <c r="E6" s="18" t="s">
        <v>5</v>
      </c>
    </row>
    <row r="7" spans="1:6" x14ac:dyDescent="0.25">
      <c r="A7" s="18"/>
      <c r="B7" s="18"/>
      <c r="C7" s="29" t="s">
        <v>29</v>
      </c>
      <c r="D7" s="18"/>
      <c r="E7" s="18"/>
    </row>
    <row r="8" spans="1:6" x14ac:dyDescent="0.25">
      <c r="A8" s="18"/>
      <c r="B8" s="18"/>
      <c r="C8" s="19"/>
      <c r="D8" s="18"/>
      <c r="E8" s="18"/>
    </row>
    <row r="9" spans="1:6" x14ac:dyDescent="0.25">
      <c r="A9" s="15">
        <v>1</v>
      </c>
      <c r="B9" s="18"/>
      <c r="C9" s="20" t="s">
        <v>30</v>
      </c>
      <c r="D9" s="18"/>
      <c r="E9" s="15">
        <v>202.7</v>
      </c>
      <c r="F9" s="15">
        <v>202.7</v>
      </c>
    </row>
    <row r="10" spans="1:6" x14ac:dyDescent="0.25">
      <c r="A10" s="15">
        <v>2</v>
      </c>
      <c r="B10" s="18"/>
      <c r="C10" s="20" t="s">
        <v>31</v>
      </c>
      <c r="D10" s="18"/>
      <c r="E10" s="15">
        <v>15.6</v>
      </c>
      <c r="F10" s="7" t="s">
        <v>32</v>
      </c>
    </row>
    <row r="11" spans="1:6" x14ac:dyDescent="0.25">
      <c r="A11" s="15">
        <v>3</v>
      </c>
      <c r="B11" s="18"/>
      <c r="C11" s="20" t="s">
        <v>33</v>
      </c>
      <c r="D11" s="18"/>
      <c r="E11" s="30">
        <v>15</v>
      </c>
      <c r="F11" s="30">
        <v>15</v>
      </c>
    </row>
    <row r="12" spans="1:6" x14ac:dyDescent="0.25">
      <c r="A12" s="15">
        <v>4</v>
      </c>
      <c r="B12" s="18"/>
      <c r="C12" s="20" t="s">
        <v>34</v>
      </c>
      <c r="D12" s="18"/>
      <c r="E12" s="15">
        <v>0</v>
      </c>
      <c r="F12" s="31">
        <v>10</v>
      </c>
    </row>
    <row r="13" spans="1:6" x14ac:dyDescent="0.25">
      <c r="A13" s="15">
        <v>5</v>
      </c>
      <c r="B13" s="18"/>
      <c r="C13" s="20" t="s">
        <v>35</v>
      </c>
      <c r="D13" s="18"/>
      <c r="E13" s="32">
        <f>SUM(E9:E12)</f>
        <v>233.29999999999998</v>
      </c>
      <c r="F13" s="32">
        <f>SUM(F9:F12)</f>
        <v>227.7</v>
      </c>
    </row>
    <row r="14" spans="1:6" x14ac:dyDescent="0.25">
      <c r="A14" s="33"/>
    </row>
    <row r="15" spans="1:6" x14ac:dyDescent="0.25">
      <c r="A15" s="138" t="s">
        <v>198</v>
      </c>
    </row>
    <row r="16" spans="1:6" x14ac:dyDescent="0.25">
      <c r="A16" s="39" t="s">
        <v>45</v>
      </c>
      <c r="C16" s="2" t="s">
        <v>199</v>
      </c>
    </row>
    <row r="17" spans="1:1" x14ac:dyDescent="0.25">
      <c r="A17" s="33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A12E-A77B-4D99-98DD-AD21FA1E5552}">
  <sheetPr>
    <tabColor theme="9" tint="0.79998168889431442"/>
  </sheetPr>
  <dimension ref="A1:G114"/>
  <sheetViews>
    <sheetView workbookViewId="0">
      <selection sqref="A1:XFD1048576"/>
    </sheetView>
  </sheetViews>
  <sheetFormatPr defaultColWidth="101.33203125" defaultRowHeight="13.2" x14ac:dyDescent="0.25"/>
  <cols>
    <col min="1" max="1" width="4.6640625" style="2" customWidth="1"/>
    <col min="2" max="2" width="1.6640625" style="2" customWidth="1"/>
    <col min="3" max="3" width="38" style="2" customWidth="1"/>
    <col min="4" max="4" width="1.6640625" style="2" customWidth="1"/>
    <col min="5" max="6" width="14" style="2" customWidth="1"/>
    <col min="7" max="16384" width="101.33203125" style="2"/>
  </cols>
  <sheetData>
    <row r="1" spans="1:7" s="9" customFormat="1" x14ac:dyDescent="0.25">
      <c r="A1" s="34" t="s">
        <v>71</v>
      </c>
      <c r="B1" s="34"/>
      <c r="C1" s="34"/>
      <c r="D1" s="34"/>
      <c r="E1" s="34"/>
      <c r="F1" s="34"/>
    </row>
    <row r="2" spans="1:7" s="9" customFormat="1" x14ac:dyDescent="0.25">
      <c r="A2" s="34" t="s">
        <v>36</v>
      </c>
      <c r="B2" s="34"/>
      <c r="C2" s="34"/>
      <c r="D2" s="34"/>
      <c r="E2" s="34"/>
      <c r="F2" s="34"/>
    </row>
    <row r="4" spans="1:7" s="3" customFormat="1" x14ac:dyDescent="0.25">
      <c r="E4" s="1">
        <v>2023</v>
      </c>
      <c r="F4" s="1">
        <v>2024</v>
      </c>
    </row>
    <row r="5" spans="1:7" s="5" customFormat="1" ht="26.4" x14ac:dyDescent="0.25">
      <c r="A5" s="4" t="s">
        <v>2</v>
      </c>
      <c r="C5" s="6" t="s">
        <v>37</v>
      </c>
      <c r="E5" s="4" t="s">
        <v>38</v>
      </c>
      <c r="F5" s="4" t="s">
        <v>39</v>
      </c>
    </row>
    <row r="6" spans="1:7" x14ac:dyDescent="0.25">
      <c r="E6" s="7" t="s">
        <v>5</v>
      </c>
      <c r="F6" s="7" t="s">
        <v>6</v>
      </c>
    </row>
    <row r="7" spans="1:7" x14ac:dyDescent="0.25">
      <c r="E7" s="7"/>
      <c r="F7" s="7"/>
    </row>
    <row r="8" spans="1:7" ht="14.4" x14ac:dyDescent="0.3">
      <c r="A8"/>
      <c r="B8"/>
      <c r="C8" s="35" t="s">
        <v>280</v>
      </c>
      <c r="D8"/>
      <c r="E8"/>
      <c r="F8"/>
    </row>
    <row r="9" spans="1:7" ht="14.4" x14ac:dyDescent="0.3">
      <c r="A9"/>
      <c r="B9"/>
      <c r="C9"/>
      <c r="D9"/>
      <c r="E9"/>
      <c r="F9"/>
    </row>
    <row r="10" spans="1:7" ht="14.4" x14ac:dyDescent="0.3">
      <c r="A10" s="36">
        <v>1</v>
      </c>
      <c r="B10"/>
      <c r="C10" s="131" t="s">
        <v>281</v>
      </c>
      <c r="D10"/>
      <c r="E10" s="36">
        <v>197.9</v>
      </c>
      <c r="F10" s="36">
        <v>202.7</v>
      </c>
      <c r="G10" s="37"/>
    </row>
    <row r="11" spans="1:7" ht="15" x14ac:dyDescent="0.25">
      <c r="A11" s="36">
        <v>2</v>
      </c>
      <c r="B11" s="193"/>
      <c r="C11" s="131" t="s">
        <v>282</v>
      </c>
      <c r="D11" s="194"/>
      <c r="E11" s="36">
        <v>14.9</v>
      </c>
      <c r="F11" s="36">
        <v>15</v>
      </c>
    </row>
    <row r="12" spans="1:7" ht="15" x14ac:dyDescent="0.25">
      <c r="A12" s="36">
        <v>3</v>
      </c>
      <c r="B12" s="193"/>
      <c r="C12" s="131" t="s">
        <v>283</v>
      </c>
      <c r="D12" s="194"/>
      <c r="E12" s="36">
        <v>9.5</v>
      </c>
      <c r="F12" s="36" t="s">
        <v>284</v>
      </c>
    </row>
    <row r="13" spans="1:7" ht="14.4" x14ac:dyDescent="0.3">
      <c r="A13" s="36">
        <v>4</v>
      </c>
      <c r="B13"/>
      <c r="C13" s="131" t="s">
        <v>285</v>
      </c>
      <c r="D13"/>
      <c r="E13" s="36" t="s">
        <v>11</v>
      </c>
      <c r="F13" s="36">
        <v>10</v>
      </c>
    </row>
    <row r="14" spans="1:7" ht="14.4" x14ac:dyDescent="0.3">
      <c r="A14" s="36">
        <v>5</v>
      </c>
      <c r="B14"/>
      <c r="C14" s="131" t="s">
        <v>286</v>
      </c>
      <c r="D14"/>
      <c r="E14" s="38">
        <v>222.3</v>
      </c>
      <c r="F14" s="38">
        <v>227.7</v>
      </c>
    </row>
    <row r="15" spans="1:7" ht="14.4" x14ac:dyDescent="0.3">
      <c r="A15"/>
      <c r="B15"/>
      <c r="C15"/>
      <c r="D15"/>
      <c r="E15"/>
      <c r="F15"/>
    </row>
    <row r="16" spans="1:7" ht="14.4" x14ac:dyDescent="0.3">
      <c r="A16"/>
      <c r="B16"/>
      <c r="C16" s="35" t="s">
        <v>287</v>
      </c>
      <c r="D16"/>
      <c r="E16"/>
      <c r="F16"/>
    </row>
    <row r="17" spans="1:7" ht="14.4" x14ac:dyDescent="0.3">
      <c r="A17"/>
      <c r="B17"/>
      <c r="C17"/>
      <c r="D17"/>
      <c r="E17"/>
      <c r="F17"/>
    </row>
    <row r="18" spans="1:7" ht="14.4" x14ac:dyDescent="0.3">
      <c r="A18" s="36">
        <v>6</v>
      </c>
      <c r="B18"/>
      <c r="C18" s="131" t="s">
        <v>288</v>
      </c>
      <c r="D18"/>
      <c r="E18" s="36" t="s">
        <v>289</v>
      </c>
      <c r="F18" s="36">
        <v>100</v>
      </c>
    </row>
    <row r="19" spans="1:7" ht="14.4" x14ac:dyDescent="0.3">
      <c r="A19" s="36">
        <v>7</v>
      </c>
      <c r="B19"/>
      <c r="C19" s="131" t="s">
        <v>40</v>
      </c>
      <c r="D19"/>
      <c r="E19" s="36">
        <v>99.4</v>
      </c>
      <c r="F19" s="36">
        <v>99.4</v>
      </c>
    </row>
    <row r="20" spans="1:7" ht="14.4" x14ac:dyDescent="0.3">
      <c r="A20" s="36">
        <v>8</v>
      </c>
      <c r="B20"/>
      <c r="C20" s="131" t="s">
        <v>41</v>
      </c>
      <c r="D20"/>
      <c r="E20" s="167">
        <v>0.3</v>
      </c>
      <c r="F20" s="167">
        <v>0.3</v>
      </c>
    </row>
    <row r="21" spans="1:7" ht="14.4" x14ac:dyDescent="0.3">
      <c r="A21" s="36">
        <v>9</v>
      </c>
      <c r="B21"/>
      <c r="C21" s="131" t="s">
        <v>42</v>
      </c>
      <c r="D21"/>
      <c r="E21" s="36">
        <v>196.2</v>
      </c>
      <c r="F21" s="36">
        <v>199.7</v>
      </c>
    </row>
    <row r="22" spans="1:7" ht="14.4" x14ac:dyDescent="0.3">
      <c r="A22" s="36">
        <v>10</v>
      </c>
      <c r="B22"/>
      <c r="C22" s="131" t="s">
        <v>43</v>
      </c>
      <c r="D22"/>
      <c r="E22" s="36">
        <v>26.1</v>
      </c>
      <c r="F22" s="36">
        <v>28</v>
      </c>
    </row>
    <row r="23" spans="1:7" ht="15" thickBot="1" x14ac:dyDescent="0.35">
      <c r="A23" s="36">
        <v>11</v>
      </c>
      <c r="B23"/>
      <c r="C23" s="131" t="s">
        <v>290</v>
      </c>
      <c r="D23"/>
      <c r="E23" s="166">
        <v>222.3</v>
      </c>
      <c r="F23" s="166">
        <v>227.7</v>
      </c>
    </row>
    <row r="24" spans="1:7" ht="15" thickTop="1" x14ac:dyDescent="0.3">
      <c r="A24"/>
      <c r="B24"/>
      <c r="C24" s="35"/>
      <c r="D24"/>
      <c r="E24"/>
      <c r="F24"/>
    </row>
    <row r="25" spans="1:7" ht="14.4" x14ac:dyDescent="0.3">
      <c r="A25"/>
      <c r="B25"/>
      <c r="C25"/>
      <c r="D25"/>
      <c r="E25"/>
      <c r="F25"/>
    </row>
    <row r="26" spans="1:7" ht="14.4" x14ac:dyDescent="0.3">
      <c r="A26" s="35" t="s">
        <v>44</v>
      </c>
      <c r="B26"/>
      <c r="C26"/>
      <c r="D26"/>
      <c r="E26"/>
      <c r="F26"/>
    </row>
    <row r="27" spans="1:7" ht="14.4" x14ac:dyDescent="0.3">
      <c r="A27" s="39" t="s">
        <v>45</v>
      </c>
      <c r="B27" s="40"/>
      <c r="C27" s="40" t="s">
        <v>291</v>
      </c>
      <c r="D27" s="41"/>
      <c r="E27" s="41"/>
      <c r="F27" s="41"/>
    </row>
    <row r="28" spans="1:7" ht="25.5" customHeight="1" x14ac:dyDescent="0.25">
      <c r="A28" s="196" t="s">
        <v>46</v>
      </c>
      <c r="B28" s="131"/>
      <c r="C28" s="311" t="s">
        <v>292</v>
      </c>
      <c r="D28" s="311"/>
      <c r="E28" s="311"/>
      <c r="F28" s="311"/>
      <c r="G28" s="311"/>
    </row>
    <row r="29" spans="1:7" ht="14.4" x14ac:dyDescent="0.3">
      <c r="A29"/>
      <c r="B29"/>
      <c r="C29"/>
      <c r="D29"/>
      <c r="E29"/>
      <c r="F29"/>
    </row>
    <row r="30" spans="1:7" ht="14.4" x14ac:dyDescent="0.3">
      <c r="A30"/>
      <c r="B30"/>
      <c r="C30"/>
      <c r="D30"/>
      <c r="E30"/>
      <c r="F30"/>
    </row>
    <row r="31" spans="1:7" ht="14.4" x14ac:dyDescent="0.3">
      <c r="A31" s="42"/>
      <c r="B31"/>
      <c r="C31"/>
      <c r="D31"/>
      <c r="E31"/>
      <c r="F31"/>
    </row>
    <row r="32" spans="1:7" ht="14.4" x14ac:dyDescent="0.3">
      <c r="A32" s="22"/>
      <c r="B32"/>
      <c r="C32"/>
      <c r="D32"/>
      <c r="E32"/>
      <c r="F32"/>
    </row>
    <row r="33" spans="1:6" ht="14.4" x14ac:dyDescent="0.3">
      <c r="A33" s="33"/>
      <c r="B33"/>
      <c r="C33"/>
      <c r="D33"/>
      <c r="E33"/>
      <c r="F33"/>
    </row>
    <row r="34" spans="1:6" ht="14.4" x14ac:dyDescent="0.3">
      <c r="A34" s="33"/>
      <c r="B34"/>
      <c r="C34"/>
      <c r="D34"/>
      <c r="E34"/>
      <c r="F34"/>
    </row>
    <row r="35" spans="1:6" x14ac:dyDescent="0.25">
      <c r="A35" s="7"/>
      <c r="E35" s="8"/>
      <c r="F35" s="8"/>
    </row>
    <row r="36" spans="1:6" x14ac:dyDescent="0.25">
      <c r="A36" s="7"/>
      <c r="E36" s="8"/>
      <c r="F36" s="8"/>
    </row>
    <row r="37" spans="1:6" x14ac:dyDescent="0.25">
      <c r="A37" s="7"/>
      <c r="E37" s="8"/>
      <c r="F37" s="8"/>
    </row>
    <row r="38" spans="1:6" x14ac:dyDescent="0.25">
      <c r="A38" s="7"/>
      <c r="E38" s="8"/>
      <c r="F38" s="8"/>
    </row>
    <row r="39" spans="1:6" x14ac:dyDescent="0.25">
      <c r="A39" s="7"/>
      <c r="E39" s="8"/>
      <c r="F39" s="8"/>
    </row>
    <row r="40" spans="1:6" x14ac:dyDescent="0.25">
      <c r="A40" s="7"/>
      <c r="E40" s="8"/>
      <c r="F40" s="8"/>
    </row>
    <row r="41" spans="1:6" x14ac:dyDescent="0.25">
      <c r="A41" s="7"/>
      <c r="E41" s="8"/>
      <c r="F41" s="8"/>
    </row>
    <row r="42" spans="1:6" x14ac:dyDescent="0.25">
      <c r="A42" s="7"/>
      <c r="E42" s="8"/>
      <c r="F42" s="8"/>
    </row>
    <row r="43" spans="1:6" x14ac:dyDescent="0.25">
      <c r="A43" s="7"/>
      <c r="E43" s="8"/>
      <c r="F43" s="8"/>
    </row>
    <row r="44" spans="1:6" x14ac:dyDescent="0.25">
      <c r="A44" s="7"/>
      <c r="E44" s="8"/>
      <c r="F44" s="8"/>
    </row>
    <row r="45" spans="1:6" x14ac:dyDescent="0.25">
      <c r="A45" s="7"/>
      <c r="E45" s="8"/>
      <c r="F45" s="8"/>
    </row>
    <row r="46" spans="1:6" x14ac:dyDescent="0.25">
      <c r="A46" s="7"/>
      <c r="E46" s="8"/>
      <c r="F46" s="8"/>
    </row>
    <row r="47" spans="1:6" x14ac:dyDescent="0.25">
      <c r="A47" s="7"/>
      <c r="E47" s="8"/>
      <c r="F47" s="8"/>
    </row>
    <row r="48" spans="1:6" x14ac:dyDescent="0.25">
      <c r="A48" s="7"/>
      <c r="E48" s="8"/>
      <c r="F48" s="8"/>
    </row>
    <row r="49" spans="1:6" x14ac:dyDescent="0.25">
      <c r="A49" s="7"/>
      <c r="E49" s="8"/>
      <c r="F49" s="8"/>
    </row>
    <row r="50" spans="1:6" x14ac:dyDescent="0.25">
      <c r="A50" s="7"/>
      <c r="E50" s="8"/>
      <c r="F50" s="8"/>
    </row>
    <row r="51" spans="1:6" x14ac:dyDescent="0.25">
      <c r="A51" s="7"/>
      <c r="E51" s="8"/>
      <c r="F51" s="8"/>
    </row>
    <row r="52" spans="1:6" x14ac:dyDescent="0.25">
      <c r="A52" s="7"/>
      <c r="E52" s="8"/>
      <c r="F52" s="8"/>
    </row>
    <row r="53" spans="1:6" x14ac:dyDescent="0.25">
      <c r="A53" s="7"/>
      <c r="E53" s="8"/>
      <c r="F53" s="8"/>
    </row>
    <row r="54" spans="1:6" x14ac:dyDescent="0.25">
      <c r="A54" s="7"/>
      <c r="E54" s="8"/>
      <c r="F54" s="8"/>
    </row>
    <row r="55" spans="1:6" x14ac:dyDescent="0.25">
      <c r="A55" s="7"/>
      <c r="E55" s="8"/>
      <c r="F55" s="8"/>
    </row>
    <row r="56" spans="1:6" x14ac:dyDescent="0.25">
      <c r="A56" s="7"/>
      <c r="E56" s="8"/>
      <c r="F56" s="8"/>
    </row>
    <row r="57" spans="1:6" x14ac:dyDescent="0.25">
      <c r="A57" s="7"/>
      <c r="E57" s="8"/>
      <c r="F57" s="8"/>
    </row>
    <row r="58" spans="1:6" x14ac:dyDescent="0.25">
      <c r="A58" s="7"/>
      <c r="E58" s="8"/>
      <c r="F58" s="8"/>
    </row>
    <row r="59" spans="1:6" x14ac:dyDescent="0.25">
      <c r="A59" s="7"/>
      <c r="E59" s="8"/>
      <c r="F59" s="8"/>
    </row>
    <row r="60" spans="1:6" x14ac:dyDescent="0.25">
      <c r="A60" s="7"/>
      <c r="E60" s="8"/>
      <c r="F60" s="8"/>
    </row>
    <row r="61" spans="1:6" x14ac:dyDescent="0.25">
      <c r="A61" s="7"/>
      <c r="E61" s="8"/>
      <c r="F61" s="8"/>
    </row>
    <row r="62" spans="1:6" x14ac:dyDescent="0.25">
      <c r="A62" s="7"/>
      <c r="E62" s="8"/>
      <c r="F62" s="8"/>
    </row>
    <row r="63" spans="1:6" x14ac:dyDescent="0.25">
      <c r="A63" s="7"/>
      <c r="E63" s="8"/>
      <c r="F63" s="8"/>
    </row>
    <row r="64" spans="1:6" x14ac:dyDescent="0.25">
      <c r="A64" s="7"/>
      <c r="E64" s="8"/>
      <c r="F64" s="8"/>
    </row>
    <row r="65" spans="1:6" x14ac:dyDescent="0.25">
      <c r="A65" s="7"/>
      <c r="E65" s="8"/>
      <c r="F65" s="8"/>
    </row>
    <row r="66" spans="1:6" x14ac:dyDescent="0.25">
      <c r="A66" s="7"/>
      <c r="E66" s="8"/>
      <c r="F66" s="8"/>
    </row>
    <row r="67" spans="1:6" x14ac:dyDescent="0.25">
      <c r="A67" s="7"/>
      <c r="E67" s="8"/>
      <c r="F67" s="8"/>
    </row>
    <row r="68" spans="1:6" x14ac:dyDescent="0.25">
      <c r="A68" s="7"/>
      <c r="E68" s="8"/>
      <c r="F68" s="8"/>
    </row>
    <row r="69" spans="1:6" x14ac:dyDescent="0.25">
      <c r="A69" s="7"/>
      <c r="E69" s="8"/>
      <c r="F69" s="8"/>
    </row>
    <row r="70" spans="1:6" x14ac:dyDescent="0.25">
      <c r="A70" s="7"/>
      <c r="E70" s="8"/>
      <c r="F70" s="8"/>
    </row>
    <row r="71" spans="1:6" x14ac:dyDescent="0.25">
      <c r="A71" s="7"/>
      <c r="E71" s="8"/>
      <c r="F71" s="8"/>
    </row>
    <row r="72" spans="1:6" x14ac:dyDescent="0.25">
      <c r="A72" s="7"/>
      <c r="E72" s="8"/>
      <c r="F72" s="8"/>
    </row>
    <row r="73" spans="1:6" x14ac:dyDescent="0.25">
      <c r="A73" s="7"/>
      <c r="E73" s="8"/>
      <c r="F73" s="8"/>
    </row>
    <row r="74" spans="1:6" x14ac:dyDescent="0.25">
      <c r="A74" s="7"/>
      <c r="E74" s="8"/>
      <c r="F74" s="8"/>
    </row>
    <row r="75" spans="1:6" x14ac:dyDescent="0.25">
      <c r="A75" s="7"/>
      <c r="E75" s="8"/>
      <c r="F75" s="8"/>
    </row>
    <row r="76" spans="1:6" x14ac:dyDescent="0.25">
      <c r="A76" s="7"/>
      <c r="E76" s="8"/>
      <c r="F76" s="8"/>
    </row>
    <row r="77" spans="1:6" x14ac:dyDescent="0.25">
      <c r="A77" s="7"/>
      <c r="E77" s="8"/>
      <c r="F77" s="8"/>
    </row>
    <row r="78" spans="1:6" x14ac:dyDescent="0.25">
      <c r="A78" s="7"/>
      <c r="E78" s="8"/>
      <c r="F78" s="8"/>
    </row>
    <row r="79" spans="1:6" x14ac:dyDescent="0.25">
      <c r="A79" s="7"/>
      <c r="E79" s="8"/>
      <c r="F79" s="8"/>
    </row>
    <row r="80" spans="1:6" x14ac:dyDescent="0.25">
      <c r="A80" s="7"/>
      <c r="E80" s="8"/>
      <c r="F80" s="8"/>
    </row>
    <row r="81" spans="1:6" x14ac:dyDescent="0.25">
      <c r="A81" s="7"/>
      <c r="E81" s="8"/>
      <c r="F81" s="8"/>
    </row>
    <row r="82" spans="1:6" x14ac:dyDescent="0.25">
      <c r="A82" s="7"/>
      <c r="E82" s="8"/>
      <c r="F82" s="8"/>
    </row>
    <row r="83" spans="1:6" x14ac:dyDescent="0.25">
      <c r="A83" s="7"/>
      <c r="E83" s="8"/>
      <c r="F83" s="8"/>
    </row>
    <row r="84" spans="1:6" x14ac:dyDescent="0.25">
      <c r="A84" s="7"/>
      <c r="E84" s="8"/>
      <c r="F84" s="8"/>
    </row>
    <row r="85" spans="1:6" x14ac:dyDescent="0.25">
      <c r="A85" s="7"/>
      <c r="E85" s="8"/>
      <c r="F85" s="8"/>
    </row>
    <row r="86" spans="1:6" x14ac:dyDescent="0.25">
      <c r="A86" s="7"/>
      <c r="E86" s="8"/>
      <c r="F86" s="8"/>
    </row>
    <row r="87" spans="1:6" x14ac:dyDescent="0.25">
      <c r="A87" s="7"/>
      <c r="E87" s="8"/>
      <c r="F87" s="8"/>
    </row>
    <row r="88" spans="1:6" x14ac:dyDescent="0.25">
      <c r="A88" s="7"/>
      <c r="E88" s="8"/>
      <c r="F88" s="8"/>
    </row>
    <row r="89" spans="1:6" x14ac:dyDescent="0.25">
      <c r="A89" s="7"/>
      <c r="E89" s="8"/>
      <c r="F89" s="8"/>
    </row>
    <row r="90" spans="1:6" x14ac:dyDescent="0.25">
      <c r="A90" s="7"/>
      <c r="E90" s="8"/>
      <c r="F90" s="8"/>
    </row>
    <row r="91" spans="1:6" x14ac:dyDescent="0.25">
      <c r="A91" s="7"/>
      <c r="E91" s="8"/>
      <c r="F91" s="8"/>
    </row>
    <row r="92" spans="1:6" x14ac:dyDescent="0.25">
      <c r="A92" s="7"/>
      <c r="E92" s="8"/>
      <c r="F92" s="8"/>
    </row>
    <row r="93" spans="1:6" x14ac:dyDescent="0.25">
      <c r="A93" s="7"/>
      <c r="E93" s="8"/>
      <c r="F93" s="8"/>
    </row>
    <row r="94" spans="1:6" x14ac:dyDescent="0.25">
      <c r="A94" s="7"/>
      <c r="E94" s="8"/>
      <c r="F94" s="8"/>
    </row>
    <row r="95" spans="1:6" x14ac:dyDescent="0.25">
      <c r="A95" s="7"/>
      <c r="E95" s="8"/>
      <c r="F95" s="8"/>
    </row>
    <row r="96" spans="1:6" x14ac:dyDescent="0.25">
      <c r="A96" s="7"/>
      <c r="E96" s="8"/>
      <c r="F96" s="8"/>
    </row>
    <row r="97" spans="1:6" x14ac:dyDescent="0.25">
      <c r="A97" s="7"/>
      <c r="E97" s="8"/>
      <c r="F97" s="8"/>
    </row>
    <row r="98" spans="1:6" x14ac:dyDescent="0.25">
      <c r="A98" s="7"/>
      <c r="E98" s="8"/>
      <c r="F98" s="8"/>
    </row>
    <row r="99" spans="1:6" x14ac:dyDescent="0.25">
      <c r="A99" s="7"/>
      <c r="E99" s="8"/>
      <c r="F99" s="8"/>
    </row>
    <row r="100" spans="1:6" x14ac:dyDescent="0.25">
      <c r="A100" s="7"/>
      <c r="E100" s="8"/>
      <c r="F100" s="8"/>
    </row>
    <row r="101" spans="1:6" x14ac:dyDescent="0.25">
      <c r="A101" s="7"/>
      <c r="E101" s="8"/>
      <c r="F101" s="8"/>
    </row>
    <row r="102" spans="1:6" x14ac:dyDescent="0.25">
      <c r="A102" s="7"/>
      <c r="E102" s="8"/>
      <c r="F102" s="8"/>
    </row>
    <row r="103" spans="1:6" x14ac:dyDescent="0.25">
      <c r="A103" s="7"/>
      <c r="E103" s="8"/>
      <c r="F103" s="8"/>
    </row>
    <row r="104" spans="1:6" x14ac:dyDescent="0.25">
      <c r="A104" s="7"/>
      <c r="E104" s="8"/>
      <c r="F104" s="8"/>
    </row>
    <row r="105" spans="1:6" x14ac:dyDescent="0.25">
      <c r="A105" s="7"/>
      <c r="E105" s="8"/>
      <c r="F105" s="8"/>
    </row>
    <row r="106" spans="1:6" x14ac:dyDescent="0.25">
      <c r="A106" s="7"/>
      <c r="E106" s="8"/>
      <c r="F106" s="8"/>
    </row>
    <row r="107" spans="1:6" x14ac:dyDescent="0.25">
      <c r="A107" s="7"/>
      <c r="E107" s="8"/>
      <c r="F107" s="8"/>
    </row>
    <row r="108" spans="1:6" x14ac:dyDescent="0.25">
      <c r="A108" s="7"/>
      <c r="E108" s="8"/>
      <c r="F108" s="8"/>
    </row>
    <row r="109" spans="1:6" x14ac:dyDescent="0.25">
      <c r="A109" s="7"/>
      <c r="E109" s="8"/>
      <c r="F109" s="8"/>
    </row>
    <row r="110" spans="1:6" x14ac:dyDescent="0.25">
      <c r="A110" s="7"/>
      <c r="E110" s="8"/>
      <c r="F110" s="8"/>
    </row>
    <row r="111" spans="1:6" x14ac:dyDescent="0.25">
      <c r="A111" s="7"/>
      <c r="E111" s="8"/>
      <c r="F111" s="8"/>
    </row>
    <row r="112" spans="1:6" x14ac:dyDescent="0.25">
      <c r="A112" s="7"/>
      <c r="E112" s="8"/>
      <c r="F112" s="8"/>
    </row>
    <row r="113" spans="1:6" x14ac:dyDescent="0.25">
      <c r="A113" s="7"/>
      <c r="E113" s="8"/>
      <c r="F113" s="8"/>
    </row>
    <row r="114" spans="1:6" x14ac:dyDescent="0.25">
      <c r="A114" s="7"/>
      <c r="E114" s="8"/>
      <c r="F114" s="8"/>
    </row>
  </sheetData>
  <mergeCells count="1">
    <mergeCell ref="C28:G28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EB2A-18D1-4800-AF3A-72877187EDA6}">
  <sheetPr>
    <tabColor theme="9" tint="0.79998168889431442"/>
  </sheetPr>
  <dimension ref="A1:E11"/>
  <sheetViews>
    <sheetView workbookViewId="0">
      <selection sqref="A1:XFD1048576"/>
    </sheetView>
  </sheetViews>
  <sheetFormatPr defaultRowHeight="14.4" x14ac:dyDescent="0.3"/>
  <cols>
    <col min="2" max="2" width="19.6640625" customWidth="1"/>
    <col min="3" max="3" width="2.6640625" customWidth="1"/>
    <col min="4" max="5" width="16.6640625" customWidth="1"/>
  </cols>
  <sheetData>
    <row r="1" spans="1:5" x14ac:dyDescent="0.3">
      <c r="A1" s="312" t="s">
        <v>47</v>
      </c>
      <c r="B1" s="312"/>
      <c r="C1" s="312"/>
      <c r="D1" s="312"/>
      <c r="E1" s="312"/>
    </row>
    <row r="2" spans="1:5" x14ac:dyDescent="0.3">
      <c r="A2" s="312" t="s">
        <v>48</v>
      </c>
      <c r="B2" s="312"/>
      <c r="C2" s="312"/>
      <c r="D2" s="312"/>
      <c r="E2" s="312"/>
    </row>
    <row r="3" spans="1:5" x14ac:dyDescent="0.3">
      <c r="A3" s="68"/>
      <c r="B3" s="68"/>
      <c r="C3" s="68"/>
      <c r="D3" s="68"/>
      <c r="E3" s="68"/>
    </row>
    <row r="4" spans="1:5" x14ac:dyDescent="0.3">
      <c r="A4" s="68"/>
      <c r="B4" s="68"/>
      <c r="C4" s="68"/>
      <c r="D4" s="71">
        <v>1999</v>
      </c>
      <c r="E4" s="71">
        <v>2013</v>
      </c>
    </row>
    <row r="5" spans="1:5" x14ac:dyDescent="0.3">
      <c r="A5" s="70" t="s">
        <v>2</v>
      </c>
      <c r="B5" s="70" t="s">
        <v>49</v>
      </c>
      <c r="C5" s="68"/>
      <c r="D5" s="71" t="s">
        <v>50</v>
      </c>
      <c r="E5" s="71" t="s">
        <v>50</v>
      </c>
    </row>
    <row r="6" spans="1:5" x14ac:dyDescent="0.3">
      <c r="A6" s="68"/>
      <c r="B6" s="68"/>
      <c r="C6" s="68"/>
      <c r="D6" s="69" t="s">
        <v>5</v>
      </c>
      <c r="E6" s="69" t="s">
        <v>6</v>
      </c>
    </row>
    <row r="7" spans="1:5" x14ac:dyDescent="0.3">
      <c r="A7" s="68"/>
      <c r="B7" s="68"/>
      <c r="C7" s="68"/>
      <c r="D7" s="69"/>
      <c r="E7" s="69"/>
    </row>
    <row r="8" spans="1:5" x14ac:dyDescent="0.3">
      <c r="A8" s="69">
        <v>1</v>
      </c>
      <c r="B8" s="68" t="s">
        <v>51</v>
      </c>
      <c r="C8" s="68"/>
      <c r="D8" s="69">
        <v>9.1</v>
      </c>
      <c r="E8" s="69">
        <v>8.9</v>
      </c>
    </row>
    <row r="9" spans="1:5" x14ac:dyDescent="0.3">
      <c r="A9" s="69">
        <v>2</v>
      </c>
      <c r="B9" s="68" t="s">
        <v>52</v>
      </c>
      <c r="C9" s="68"/>
      <c r="D9" s="71">
        <v>0.6</v>
      </c>
      <c r="E9" s="71">
        <v>0.6</v>
      </c>
    </row>
    <row r="10" spans="1:5" ht="15" thickBot="1" x14ac:dyDescent="0.35">
      <c r="A10" s="69">
        <v>3</v>
      </c>
      <c r="B10" s="68" t="s">
        <v>53</v>
      </c>
      <c r="C10" s="68"/>
      <c r="D10" s="72">
        <v>9.6999999999999993</v>
      </c>
      <c r="E10" s="72">
        <v>9.5</v>
      </c>
    </row>
    <row r="11" spans="1:5" ht="15" thickTop="1" x14ac:dyDescent="0.3">
      <c r="A11" s="68"/>
      <c r="B11" s="68"/>
      <c r="C11" s="68"/>
      <c r="D11" s="68"/>
      <c r="E11" s="68"/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1A0A-4AA2-49AA-A3EB-91BCEB062305}">
  <sheetPr>
    <tabColor theme="9" tint="0.79998168889431442"/>
  </sheetPr>
  <dimension ref="A1:D15"/>
  <sheetViews>
    <sheetView workbookViewId="0">
      <selection sqref="A1:XFD1048576"/>
    </sheetView>
  </sheetViews>
  <sheetFormatPr defaultRowHeight="14.4" x14ac:dyDescent="0.3"/>
  <cols>
    <col min="2" max="2" width="32" customWidth="1"/>
    <col min="3" max="3" width="2.6640625" customWidth="1"/>
    <col min="4" max="4" width="16.6640625" customWidth="1"/>
  </cols>
  <sheetData>
    <row r="1" spans="1:4" x14ac:dyDescent="0.3">
      <c r="A1" s="312" t="s">
        <v>0</v>
      </c>
      <c r="B1" s="312"/>
      <c r="C1" s="312"/>
      <c r="D1" s="312"/>
    </row>
    <row r="2" spans="1:4" x14ac:dyDescent="0.3">
      <c r="A2" s="312" t="s">
        <v>54</v>
      </c>
      <c r="B2" s="312"/>
      <c r="C2" s="312"/>
      <c r="D2" s="312"/>
    </row>
    <row r="3" spans="1:4" x14ac:dyDescent="0.3">
      <c r="A3" s="68"/>
      <c r="B3" s="68"/>
      <c r="C3" s="68"/>
      <c r="D3" s="68"/>
    </row>
    <row r="4" spans="1:4" x14ac:dyDescent="0.3">
      <c r="A4" s="69" t="s">
        <v>55</v>
      </c>
      <c r="B4" s="68"/>
      <c r="C4" s="68"/>
      <c r="D4" s="69">
        <v>2013</v>
      </c>
    </row>
    <row r="5" spans="1:4" x14ac:dyDescent="0.3">
      <c r="A5" s="71" t="s">
        <v>56</v>
      </c>
      <c r="B5" s="70" t="s">
        <v>37</v>
      </c>
      <c r="C5" s="68"/>
      <c r="D5" s="71" t="s">
        <v>50</v>
      </c>
    </row>
    <row r="6" spans="1:4" x14ac:dyDescent="0.3">
      <c r="A6" s="68"/>
      <c r="B6" s="68"/>
      <c r="C6" s="68"/>
      <c r="D6" s="69" t="s">
        <v>5</v>
      </c>
    </row>
    <row r="7" spans="1:4" x14ac:dyDescent="0.3">
      <c r="A7" s="68"/>
      <c r="B7" s="68"/>
      <c r="C7" s="68"/>
      <c r="D7" s="69"/>
    </row>
    <row r="8" spans="1:4" x14ac:dyDescent="0.3">
      <c r="A8" s="69">
        <v>1</v>
      </c>
      <c r="B8" s="68" t="s">
        <v>57</v>
      </c>
      <c r="C8" s="68"/>
      <c r="D8" s="69">
        <v>2.6</v>
      </c>
    </row>
    <row r="9" spans="1:4" x14ac:dyDescent="0.3">
      <c r="A9" s="69">
        <v>2</v>
      </c>
      <c r="B9" s="68" t="s">
        <v>58</v>
      </c>
      <c r="C9" s="68"/>
      <c r="D9" s="69">
        <v>2.2000000000000002</v>
      </c>
    </row>
    <row r="10" spans="1:4" x14ac:dyDescent="0.3">
      <c r="A10" s="69">
        <v>3</v>
      </c>
      <c r="B10" s="68" t="s">
        <v>59</v>
      </c>
      <c r="C10" s="68"/>
      <c r="D10" s="69">
        <v>1.1000000000000001</v>
      </c>
    </row>
    <row r="11" spans="1:4" x14ac:dyDescent="0.3">
      <c r="A11" s="69">
        <v>4</v>
      </c>
      <c r="B11" s="68" t="s">
        <v>60</v>
      </c>
      <c r="C11" s="68"/>
      <c r="D11" s="73">
        <v>2</v>
      </c>
    </row>
    <row r="12" spans="1:4" x14ac:dyDescent="0.3">
      <c r="A12" s="69">
        <v>5</v>
      </c>
      <c r="B12" s="68" t="s">
        <v>61</v>
      </c>
      <c r="C12" s="68"/>
      <c r="D12" s="69">
        <v>0.9</v>
      </c>
    </row>
    <row r="13" spans="1:4" x14ac:dyDescent="0.3">
      <c r="A13" s="69">
        <v>6</v>
      </c>
      <c r="B13" s="68" t="s">
        <v>62</v>
      </c>
      <c r="C13" s="68"/>
      <c r="D13" s="69">
        <v>0.7</v>
      </c>
    </row>
    <row r="14" spans="1:4" ht="15" thickBot="1" x14ac:dyDescent="0.35">
      <c r="A14" s="69">
        <v>7</v>
      </c>
      <c r="B14" s="68" t="s">
        <v>53</v>
      </c>
      <c r="C14" s="68"/>
      <c r="D14" s="72">
        <v>9.5</v>
      </c>
    </row>
    <row r="15" spans="1:4" ht="15" thickTop="1" x14ac:dyDescent="0.3"/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65DC-113F-4E63-A49B-186DD8FCE117}">
  <sheetPr>
    <tabColor theme="9" tint="0.79998168889431442"/>
  </sheetPr>
  <dimension ref="A1:F11"/>
  <sheetViews>
    <sheetView workbookViewId="0">
      <selection sqref="A1:XFD1048576"/>
    </sheetView>
  </sheetViews>
  <sheetFormatPr defaultRowHeight="14.4" x14ac:dyDescent="0.3"/>
  <cols>
    <col min="2" max="2" width="18.6640625" customWidth="1"/>
    <col min="3" max="3" width="2.6640625" customWidth="1"/>
    <col min="4" max="5" width="12.6640625" customWidth="1"/>
    <col min="6" max="6" width="14.6640625" customWidth="1"/>
  </cols>
  <sheetData>
    <row r="1" spans="1:6" x14ac:dyDescent="0.3">
      <c r="A1" s="312" t="s">
        <v>63</v>
      </c>
      <c r="B1" s="312"/>
      <c r="C1" s="312"/>
      <c r="D1" s="312"/>
      <c r="E1" s="312"/>
      <c r="F1" s="312"/>
    </row>
    <row r="2" spans="1:6" x14ac:dyDescent="0.3">
      <c r="A2" s="312" t="s">
        <v>64</v>
      </c>
      <c r="B2" s="312"/>
      <c r="C2" s="312"/>
      <c r="D2" s="312"/>
      <c r="E2" s="312"/>
      <c r="F2" s="312"/>
    </row>
    <row r="3" spans="1:6" x14ac:dyDescent="0.3">
      <c r="A3" s="68"/>
      <c r="B3" s="68"/>
      <c r="C3" s="68"/>
      <c r="D3" s="68"/>
      <c r="E3" s="68"/>
      <c r="F3" s="68"/>
    </row>
    <row r="4" spans="1:6" x14ac:dyDescent="0.3">
      <c r="A4" s="74" t="s">
        <v>55</v>
      </c>
      <c r="B4" s="74"/>
      <c r="C4" s="74"/>
      <c r="D4" s="75" t="s">
        <v>65</v>
      </c>
      <c r="E4" s="75" t="s">
        <v>66</v>
      </c>
      <c r="F4" s="74"/>
    </row>
    <row r="5" spans="1:6" x14ac:dyDescent="0.3">
      <c r="A5" s="76" t="s">
        <v>56</v>
      </c>
      <c r="B5" s="77" t="s">
        <v>37</v>
      </c>
      <c r="C5" s="74"/>
      <c r="D5" s="76" t="s">
        <v>67</v>
      </c>
      <c r="E5" s="76" t="s">
        <v>67</v>
      </c>
      <c r="F5" s="76" t="s">
        <v>53</v>
      </c>
    </row>
    <row r="6" spans="1:6" x14ac:dyDescent="0.3">
      <c r="A6" s="68"/>
      <c r="B6" s="74"/>
      <c r="C6" s="74"/>
      <c r="D6" s="74" t="s">
        <v>5</v>
      </c>
      <c r="E6" s="74" t="s">
        <v>6</v>
      </c>
      <c r="F6" s="78" t="s">
        <v>68</v>
      </c>
    </row>
    <row r="7" spans="1:6" x14ac:dyDescent="0.3">
      <c r="A7" s="68"/>
      <c r="B7" s="68"/>
      <c r="C7" s="68"/>
      <c r="D7" s="68"/>
      <c r="E7" s="68"/>
      <c r="F7" s="68"/>
    </row>
    <row r="8" spans="1:6" x14ac:dyDescent="0.3">
      <c r="A8" s="69">
        <v>1</v>
      </c>
      <c r="B8" s="79" t="s">
        <v>69</v>
      </c>
      <c r="C8" s="74"/>
      <c r="D8" s="80">
        <v>3.5</v>
      </c>
      <c r="E8" s="80">
        <v>4</v>
      </c>
      <c r="F8" s="80">
        <f>D8+E8</f>
        <v>7.5</v>
      </c>
    </row>
    <row r="9" spans="1:6" x14ac:dyDescent="0.3">
      <c r="A9" s="69">
        <v>2</v>
      </c>
      <c r="B9" s="79" t="s">
        <v>70</v>
      </c>
      <c r="C9" s="74"/>
      <c r="D9" s="197">
        <v>6</v>
      </c>
      <c r="E9" s="197">
        <v>9.5</v>
      </c>
      <c r="F9" s="197">
        <f>D9+E9</f>
        <v>15.5</v>
      </c>
    </row>
    <row r="10" spans="1:6" x14ac:dyDescent="0.3">
      <c r="A10" s="69">
        <v>3</v>
      </c>
      <c r="B10" s="79" t="s">
        <v>53</v>
      </c>
      <c r="C10" s="74"/>
      <c r="D10" s="80">
        <f>SUM(D8:D9)</f>
        <v>9.5</v>
      </c>
      <c r="E10" s="80">
        <f t="shared" ref="E10:F10" si="0">SUM(E8:E9)</f>
        <v>13.5</v>
      </c>
      <c r="F10" s="80">
        <f t="shared" si="0"/>
        <v>23</v>
      </c>
    </row>
    <row r="11" spans="1:6" x14ac:dyDescent="0.3">
      <c r="A11" s="66"/>
      <c r="B11" s="66"/>
      <c r="C11" s="66"/>
      <c r="D11" s="66"/>
      <c r="E11" s="66"/>
      <c r="F11" s="66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4D3A-E787-4D20-A636-DD7791AC1D0A}">
  <sheetPr>
    <tabColor theme="9" tint="0.79998168889431442"/>
  </sheetPr>
  <dimension ref="A1:G12"/>
  <sheetViews>
    <sheetView workbookViewId="0">
      <selection sqref="A1:XFD1048576"/>
    </sheetView>
  </sheetViews>
  <sheetFormatPr defaultColWidth="9.33203125" defaultRowHeight="15.6" x14ac:dyDescent="0.3"/>
  <cols>
    <col min="1" max="1" width="8" style="81" customWidth="1"/>
    <col min="2" max="2" width="37.5546875" style="81" customWidth="1"/>
    <col min="3" max="3" width="2.6640625" style="81" customWidth="1"/>
    <col min="4" max="5" width="10.6640625" style="81" customWidth="1"/>
    <col min="6" max="6" width="15" style="81" customWidth="1"/>
    <col min="7" max="16384" width="9.33203125" style="81"/>
  </cols>
  <sheetData>
    <row r="1" spans="1:7" x14ac:dyDescent="0.3">
      <c r="A1" s="313" t="s">
        <v>71</v>
      </c>
      <c r="B1" s="313"/>
      <c r="C1" s="313"/>
      <c r="D1" s="313"/>
      <c r="E1" s="313"/>
      <c r="F1" s="313"/>
    </row>
    <row r="2" spans="1:7" x14ac:dyDescent="0.3">
      <c r="A2" s="313" t="s">
        <v>72</v>
      </c>
      <c r="B2" s="313"/>
      <c r="C2" s="313"/>
      <c r="D2" s="313"/>
      <c r="E2" s="313"/>
      <c r="F2" s="313"/>
    </row>
    <row r="3" spans="1:7" x14ac:dyDescent="0.3">
      <c r="A3" s="78"/>
      <c r="B3" s="82"/>
      <c r="C3" s="82"/>
      <c r="D3" s="78"/>
      <c r="E3" s="78"/>
      <c r="F3" s="78"/>
    </row>
    <row r="4" spans="1:7" ht="27.6" x14ac:dyDescent="0.3">
      <c r="A4" s="83" t="s">
        <v>73</v>
      </c>
      <c r="B4" s="84" t="s">
        <v>37</v>
      </c>
      <c r="C4" s="85"/>
      <c r="D4" s="83" t="s">
        <v>74</v>
      </c>
      <c r="E4" s="83" t="s">
        <v>75</v>
      </c>
      <c r="F4" s="83" t="s">
        <v>76</v>
      </c>
      <c r="G4"/>
    </row>
    <row r="5" spans="1:7" x14ac:dyDescent="0.3">
      <c r="A5" s="78"/>
      <c r="B5" s="86"/>
      <c r="C5" s="86"/>
      <c r="D5" s="78" t="s">
        <v>5</v>
      </c>
      <c r="E5" s="78" t="s">
        <v>6</v>
      </c>
      <c r="F5" s="78" t="s">
        <v>68</v>
      </c>
      <c r="G5"/>
    </row>
    <row r="6" spans="1:7" x14ac:dyDescent="0.3">
      <c r="A6" s="78"/>
      <c r="B6" s="86"/>
      <c r="C6" s="86"/>
      <c r="D6" s="78"/>
      <c r="E6" s="78"/>
      <c r="F6" s="78"/>
      <c r="G6"/>
    </row>
    <row r="7" spans="1:7" x14ac:dyDescent="0.3">
      <c r="A7" s="87">
        <v>1</v>
      </c>
      <c r="B7" s="82" t="s">
        <v>57</v>
      </c>
      <c r="C7" s="82"/>
      <c r="D7" s="88">
        <v>2.9</v>
      </c>
      <c r="E7" s="88">
        <v>5</v>
      </c>
      <c r="F7" s="89">
        <v>7.9</v>
      </c>
      <c r="G7"/>
    </row>
    <row r="8" spans="1:7" x14ac:dyDescent="0.3">
      <c r="A8" s="87">
        <v>2</v>
      </c>
      <c r="B8" s="82" t="s">
        <v>59</v>
      </c>
      <c r="C8" s="82"/>
      <c r="D8" s="88">
        <v>0</v>
      </c>
      <c r="E8" s="88">
        <v>1.3</v>
      </c>
      <c r="F8" s="89">
        <v>1.3</v>
      </c>
      <c r="G8"/>
    </row>
    <row r="9" spans="1:7" x14ac:dyDescent="0.3">
      <c r="A9" s="87">
        <v>3</v>
      </c>
      <c r="B9" s="82" t="s">
        <v>77</v>
      </c>
      <c r="C9" s="82"/>
      <c r="D9" s="88">
        <v>1.3</v>
      </c>
      <c r="E9" s="88">
        <v>3.5</v>
      </c>
      <c r="F9" s="89">
        <v>4.8</v>
      </c>
      <c r="G9"/>
    </row>
    <row r="10" spans="1:7" x14ac:dyDescent="0.3">
      <c r="A10" s="87">
        <v>4</v>
      </c>
      <c r="B10" s="82" t="s">
        <v>61</v>
      </c>
      <c r="C10" s="82"/>
      <c r="D10" s="90">
        <v>0.7</v>
      </c>
      <c r="E10" s="90">
        <v>0.9</v>
      </c>
      <c r="F10" s="91">
        <v>1.6</v>
      </c>
      <c r="G10"/>
    </row>
    <row r="11" spans="1:7" ht="16.2" thickBot="1" x14ac:dyDescent="0.35">
      <c r="A11" s="87">
        <v>5</v>
      </c>
      <c r="B11" s="82" t="s">
        <v>53</v>
      </c>
      <c r="C11" s="82"/>
      <c r="D11" s="92">
        <f>SUM(D7:D10)</f>
        <v>4.9000000000000004</v>
      </c>
      <c r="E11" s="92">
        <f>SUM(E7:E10)</f>
        <v>10.700000000000001</v>
      </c>
      <c r="F11" s="92">
        <f>SUM(F7:F10)</f>
        <v>15.6</v>
      </c>
      <c r="G11"/>
    </row>
    <row r="12" spans="1:7" ht="16.2" thickTop="1" x14ac:dyDescent="0.3">
      <c r="A12"/>
      <c r="B12"/>
      <c r="C12"/>
      <c r="D12"/>
      <c r="E12"/>
      <c r="F12"/>
      <c r="G12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F97C6-D54A-4B64-AC8C-9183735C8948}">
  <sheetPr>
    <tabColor theme="9" tint="0.79998168889431442"/>
  </sheetPr>
  <dimension ref="A1:I26"/>
  <sheetViews>
    <sheetView workbookViewId="0">
      <selection sqref="A1:XFD1048576"/>
    </sheetView>
  </sheetViews>
  <sheetFormatPr defaultColWidth="9.33203125" defaultRowHeight="13.2" x14ac:dyDescent="0.25"/>
  <cols>
    <col min="1" max="1" width="4.6640625" style="2" customWidth="1"/>
    <col min="2" max="2" width="1.6640625" style="2" customWidth="1"/>
    <col min="3" max="3" width="16.44140625" style="2" customWidth="1"/>
    <col min="4" max="4" width="1.6640625" style="2" customWidth="1"/>
    <col min="5" max="5" width="11.5546875" style="2" customWidth="1"/>
    <col min="6" max="6" width="12.6640625" style="2" customWidth="1"/>
    <col min="7" max="7" width="12.33203125" style="2" customWidth="1"/>
    <col min="8" max="8" width="11" style="2" customWidth="1"/>
    <col min="9" max="9" width="11.6640625" style="2" customWidth="1"/>
    <col min="10" max="16384" width="9.33203125" style="2"/>
  </cols>
  <sheetData>
    <row r="1" spans="1:9" x14ac:dyDescent="0.25">
      <c r="A1" s="268" t="s">
        <v>47</v>
      </c>
      <c r="B1" s="268"/>
      <c r="C1" s="268"/>
      <c r="D1" s="268"/>
      <c r="E1" s="268"/>
      <c r="F1" s="268"/>
      <c r="G1" s="268"/>
      <c r="H1" s="268"/>
      <c r="I1" s="268"/>
    </row>
    <row r="2" spans="1:9" x14ac:dyDescent="0.25">
      <c r="A2" s="268" t="s">
        <v>78</v>
      </c>
      <c r="B2" s="268"/>
      <c r="C2" s="268"/>
      <c r="D2" s="268"/>
      <c r="E2" s="268"/>
      <c r="F2" s="268"/>
      <c r="G2" s="268"/>
      <c r="H2" s="268"/>
      <c r="I2" s="268"/>
    </row>
    <row r="3" spans="1:9" x14ac:dyDescent="0.25">
      <c r="B3" s="1"/>
      <c r="C3" s="15"/>
      <c r="D3" s="1"/>
      <c r="E3" s="43"/>
      <c r="F3" s="43"/>
      <c r="G3" s="43"/>
      <c r="H3" s="43"/>
      <c r="I3" s="43"/>
    </row>
    <row r="4" spans="1:9" ht="26.4" x14ac:dyDescent="0.25">
      <c r="A4" s="44" t="s">
        <v>2</v>
      </c>
      <c r="C4" s="45" t="s">
        <v>79</v>
      </c>
      <c r="E4" s="46" t="s">
        <v>80</v>
      </c>
      <c r="F4" s="46" t="s">
        <v>81</v>
      </c>
      <c r="G4" s="46" t="s">
        <v>82</v>
      </c>
      <c r="H4" s="46" t="s">
        <v>83</v>
      </c>
      <c r="I4" s="46" t="s">
        <v>84</v>
      </c>
    </row>
    <row r="5" spans="1:9" x14ac:dyDescent="0.25">
      <c r="C5" s="15"/>
      <c r="E5" s="15" t="s">
        <v>85</v>
      </c>
      <c r="F5" s="15" t="s">
        <v>86</v>
      </c>
      <c r="G5" s="15" t="s">
        <v>87</v>
      </c>
      <c r="H5" s="15" t="s">
        <v>88</v>
      </c>
      <c r="I5" s="15" t="s">
        <v>89</v>
      </c>
    </row>
    <row r="6" spans="1:9" x14ac:dyDescent="0.25">
      <c r="C6" s="15"/>
      <c r="E6" s="43"/>
      <c r="F6" s="43"/>
      <c r="G6" s="43"/>
      <c r="H6" s="43"/>
      <c r="I6" s="43"/>
    </row>
    <row r="7" spans="1:9" x14ac:dyDescent="0.25">
      <c r="A7" s="7">
        <v>1</v>
      </c>
      <c r="C7" s="47" t="s">
        <v>90</v>
      </c>
      <c r="E7" s="48">
        <v>1.8233160614367276</v>
      </c>
      <c r="F7" s="48">
        <v>7.6345336E-2</v>
      </c>
      <c r="G7" s="49">
        <v>1.8996613974367276</v>
      </c>
      <c r="H7" s="48">
        <v>1.4897639689152</v>
      </c>
      <c r="I7" s="49">
        <v>3.3894253663519276</v>
      </c>
    </row>
    <row r="8" spans="1:9" x14ac:dyDescent="0.25">
      <c r="A8" s="7">
        <v>2</v>
      </c>
      <c r="C8" s="47" t="s">
        <v>91</v>
      </c>
      <c r="E8" s="48">
        <v>1.8993592112283302</v>
      </c>
      <c r="F8" s="48">
        <v>7.9762E-2</v>
      </c>
      <c r="G8" s="49">
        <v>1.9791212112283301</v>
      </c>
      <c r="H8" s="48">
        <v>1.394518319401171</v>
      </c>
      <c r="I8" s="49">
        <v>3.3736395306295011</v>
      </c>
    </row>
    <row r="9" spans="1:9" x14ac:dyDescent="0.25">
      <c r="A9" s="7">
        <v>3</v>
      </c>
      <c r="C9" s="47" t="s">
        <v>92</v>
      </c>
      <c r="E9" s="48">
        <v>1.9813576764272918</v>
      </c>
      <c r="F9" s="48">
        <v>8.8803000000000007E-2</v>
      </c>
      <c r="G9" s="49">
        <v>2.070160676427292</v>
      </c>
      <c r="H9" s="48">
        <v>1.5285742908893014</v>
      </c>
      <c r="I9" s="49">
        <v>3.5987349673165934</v>
      </c>
    </row>
    <row r="10" spans="1:9" x14ac:dyDescent="0.25">
      <c r="A10" s="7">
        <v>4</v>
      </c>
      <c r="C10" s="47" t="s">
        <v>93</v>
      </c>
      <c r="E10" s="48">
        <v>2.0405793454924481</v>
      </c>
      <c r="F10" s="48">
        <v>6.6330199999999992E-2</v>
      </c>
      <c r="G10" s="49">
        <v>2.106909545492448</v>
      </c>
      <c r="H10" s="48">
        <v>1.5464740170879998</v>
      </c>
      <c r="I10" s="49">
        <v>3.6533835625804478</v>
      </c>
    </row>
    <row r="11" spans="1:9" x14ac:dyDescent="0.25">
      <c r="A11" s="7">
        <v>5</v>
      </c>
      <c r="C11" s="47" t="s">
        <v>94</v>
      </c>
      <c r="E11" s="48">
        <v>1.9375808734937841</v>
      </c>
      <c r="F11" s="48">
        <v>2.6870999999999999E-2</v>
      </c>
      <c r="G11" s="49">
        <v>1.9644518734937841</v>
      </c>
      <c r="H11" s="48">
        <v>1.9724600375574799</v>
      </c>
      <c r="I11" s="49">
        <v>3.936911911051264</v>
      </c>
    </row>
    <row r="12" spans="1:9" x14ac:dyDescent="0.25">
      <c r="A12" s="7">
        <v>6</v>
      </c>
      <c r="C12" s="47" t="s">
        <v>95</v>
      </c>
      <c r="E12" s="48">
        <v>2.1800494567509285</v>
      </c>
      <c r="F12" s="48">
        <v>3.5816228124955551E-2</v>
      </c>
      <c r="G12" s="49">
        <v>2.215865684875884</v>
      </c>
      <c r="H12" s="48">
        <v>1.7179476911704206</v>
      </c>
      <c r="I12" s="49">
        <v>3.9338133760463045</v>
      </c>
    </row>
    <row r="13" spans="1:9" x14ac:dyDescent="0.25">
      <c r="A13" s="7">
        <v>7</v>
      </c>
      <c r="C13" s="47" t="s">
        <v>96</v>
      </c>
      <c r="E13" s="48">
        <v>2.1065302946894664</v>
      </c>
      <c r="F13" s="48">
        <v>4.1795467775317084E-2</v>
      </c>
      <c r="G13" s="49">
        <v>2.1483257624647836</v>
      </c>
      <c r="H13" s="48">
        <v>1.8331199921570476</v>
      </c>
      <c r="I13" s="49">
        <v>3.9814457546218311</v>
      </c>
    </row>
    <row r="14" spans="1:9" x14ac:dyDescent="0.25">
      <c r="A14" s="7">
        <v>8</v>
      </c>
      <c r="C14" s="47" t="s">
        <v>97</v>
      </c>
      <c r="E14" s="48">
        <v>2.1945406951370323</v>
      </c>
      <c r="F14" s="48">
        <v>3.96530799168048E-2</v>
      </c>
      <c r="G14" s="49">
        <v>2.234193775053837</v>
      </c>
      <c r="H14" s="48">
        <v>1.7943861267376451</v>
      </c>
      <c r="I14" s="49">
        <v>4.0285799017914821</v>
      </c>
    </row>
    <row r="15" spans="1:9" x14ac:dyDescent="0.25">
      <c r="C15" s="50"/>
      <c r="E15" s="51"/>
      <c r="F15" s="51"/>
      <c r="G15" s="51"/>
      <c r="H15" s="51"/>
      <c r="I15" s="51"/>
    </row>
    <row r="16" spans="1:9" x14ac:dyDescent="0.25">
      <c r="A16" s="268" t="s">
        <v>98</v>
      </c>
      <c r="B16" s="268"/>
      <c r="C16" s="52"/>
      <c r="E16" s="51"/>
      <c r="F16" s="51"/>
      <c r="G16" s="51"/>
      <c r="H16" s="51"/>
      <c r="I16" s="51"/>
    </row>
    <row r="17" spans="1:9" x14ac:dyDescent="0.25">
      <c r="A17" s="53" t="s">
        <v>99</v>
      </c>
      <c r="B17" s="314" t="s">
        <v>100</v>
      </c>
      <c r="C17" s="314"/>
      <c r="D17" s="314"/>
      <c r="E17" s="314"/>
      <c r="F17" s="314"/>
      <c r="G17" s="314"/>
      <c r="H17" s="314"/>
      <c r="I17" s="314"/>
    </row>
    <row r="26" spans="1:9" x14ac:dyDescent="0.25">
      <c r="B26" s="54"/>
      <c r="D26" s="54"/>
    </row>
  </sheetData>
  <mergeCells count="4">
    <mergeCell ref="A1:I1"/>
    <mergeCell ref="A2:I2"/>
    <mergeCell ref="A16:B16"/>
    <mergeCell ref="B17:I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DE0A-853D-4875-B465-66AED7020F89}">
  <sheetPr>
    <tabColor theme="9" tint="0.79998168889431442"/>
  </sheetPr>
  <dimension ref="A1:F28"/>
  <sheetViews>
    <sheetView zoomScale="90" zoomScaleNormal="90" workbookViewId="0">
      <selection sqref="A1:XFD1048576"/>
    </sheetView>
  </sheetViews>
  <sheetFormatPr defaultColWidth="9.109375" defaultRowHeight="13.2" x14ac:dyDescent="0.25"/>
  <cols>
    <col min="1" max="1" width="6.44140625" style="2" customWidth="1"/>
    <col min="2" max="2" width="1.6640625" style="2" customWidth="1"/>
    <col min="3" max="3" width="51" style="2" bestFit="1" customWidth="1"/>
    <col min="4" max="4" width="13.44140625" style="2" customWidth="1"/>
    <col min="5" max="5" width="12.88671875" style="2" customWidth="1"/>
    <col min="6" max="6" width="13.44140625" style="2" customWidth="1"/>
    <col min="7" max="16384" width="9.109375" style="2"/>
  </cols>
  <sheetData>
    <row r="1" spans="1:6" x14ac:dyDescent="0.25">
      <c r="A1" s="285" t="s">
        <v>0</v>
      </c>
      <c r="B1" s="285"/>
      <c r="C1" s="285"/>
      <c r="D1" s="285"/>
      <c r="E1" s="285"/>
      <c r="F1" s="285"/>
    </row>
    <row r="2" spans="1:6" x14ac:dyDescent="0.25">
      <c r="A2" s="286" t="s">
        <v>1</v>
      </c>
      <c r="B2" s="286"/>
      <c r="C2" s="286"/>
      <c r="D2" s="286"/>
      <c r="E2" s="286"/>
      <c r="F2" s="286"/>
    </row>
    <row r="4" spans="1:6" x14ac:dyDescent="0.25">
      <c r="A4" s="3"/>
      <c r="B4" s="3"/>
      <c r="C4" s="3"/>
      <c r="D4" s="1">
        <v>2024</v>
      </c>
      <c r="E4" s="1">
        <v>2024</v>
      </c>
      <c r="F4" s="1">
        <v>2024</v>
      </c>
    </row>
    <row r="5" spans="1:6" ht="26.4" x14ac:dyDescent="0.25">
      <c r="A5" s="4" t="s">
        <v>2</v>
      </c>
      <c r="B5" s="5"/>
      <c r="C5" s="6" t="s">
        <v>3</v>
      </c>
      <c r="D5" s="4" t="s">
        <v>138</v>
      </c>
      <c r="E5" s="4" t="s">
        <v>139</v>
      </c>
      <c r="F5" s="4" t="s">
        <v>4</v>
      </c>
    </row>
    <row r="6" spans="1:6" x14ac:dyDescent="0.25">
      <c r="D6" s="7" t="s">
        <v>5</v>
      </c>
      <c r="E6" s="7" t="s">
        <v>6</v>
      </c>
      <c r="F6" s="7" t="s">
        <v>7</v>
      </c>
    </row>
    <row r="7" spans="1:6" x14ac:dyDescent="0.25">
      <c r="C7" s="3"/>
    </row>
    <row r="8" spans="1:6" x14ac:dyDescent="0.25">
      <c r="A8" s="7"/>
      <c r="C8" s="3" t="s">
        <v>8</v>
      </c>
      <c r="D8" s="8"/>
      <c r="E8" s="8"/>
      <c r="F8" s="8"/>
    </row>
    <row r="9" spans="1:6" x14ac:dyDescent="0.25">
      <c r="A9" s="7"/>
      <c r="C9" s="3"/>
      <c r="D9" s="8"/>
      <c r="E9" s="8"/>
      <c r="F9" s="8"/>
    </row>
    <row r="10" spans="1:6" x14ac:dyDescent="0.25">
      <c r="A10" s="7">
        <v>1</v>
      </c>
      <c r="C10" s="9" t="s">
        <v>9</v>
      </c>
      <c r="D10" s="10">
        <v>2.1</v>
      </c>
      <c r="E10" s="10">
        <v>2.7</v>
      </c>
      <c r="F10" s="10">
        <f>D10-E10</f>
        <v>-0.60000000000000009</v>
      </c>
    </row>
    <row r="11" spans="1:6" x14ac:dyDescent="0.25">
      <c r="A11" s="7">
        <v>2</v>
      </c>
      <c r="C11" s="9" t="s">
        <v>10</v>
      </c>
      <c r="D11" s="10">
        <v>436.8</v>
      </c>
      <c r="E11" s="10">
        <v>436.8</v>
      </c>
      <c r="F11" s="10" t="s">
        <v>11</v>
      </c>
    </row>
    <row r="12" spans="1:6" x14ac:dyDescent="0.25">
      <c r="A12" s="7">
        <v>3</v>
      </c>
      <c r="C12" s="9" t="s">
        <v>12</v>
      </c>
      <c r="D12" s="10">
        <v>10.4</v>
      </c>
      <c r="E12" s="10">
        <v>6.1</v>
      </c>
      <c r="F12" s="10">
        <f>D12-E12</f>
        <v>4.3000000000000007</v>
      </c>
    </row>
    <row r="13" spans="1:6" x14ac:dyDescent="0.25">
      <c r="A13" s="7">
        <v>4</v>
      </c>
      <c r="C13" s="9" t="s">
        <v>53</v>
      </c>
      <c r="D13" s="11">
        <f>SUM(D10:D12)</f>
        <v>449.3</v>
      </c>
      <c r="E13" s="11">
        <f t="shared" ref="E13:F13" si="0">SUM(E10:E12)</f>
        <v>445.6</v>
      </c>
      <c r="F13" s="11">
        <f t="shared" si="0"/>
        <v>3.7000000000000006</v>
      </c>
    </row>
    <row r="14" spans="1:6" x14ac:dyDescent="0.25">
      <c r="C14" s="12"/>
      <c r="D14" s="93"/>
      <c r="E14" s="8"/>
      <c r="F14" s="8"/>
    </row>
    <row r="15" spans="1:6" x14ac:dyDescent="0.25">
      <c r="C15" s="3" t="s">
        <v>13</v>
      </c>
      <c r="D15" s="93"/>
      <c r="E15" s="8"/>
      <c r="F15" s="8"/>
    </row>
    <row r="16" spans="1:6" x14ac:dyDescent="0.25">
      <c r="D16" s="93"/>
      <c r="E16" s="8"/>
      <c r="F16" s="8"/>
    </row>
    <row r="17" spans="1:6" x14ac:dyDescent="0.25">
      <c r="A17" s="7">
        <v>5</v>
      </c>
      <c r="C17" s="9" t="s">
        <v>14</v>
      </c>
      <c r="D17" s="10">
        <v>5.3</v>
      </c>
      <c r="E17" s="10">
        <v>5.3</v>
      </c>
      <c r="F17" s="8">
        <f>D17-E17</f>
        <v>0</v>
      </c>
    </row>
    <row r="18" spans="1:6" x14ac:dyDescent="0.25">
      <c r="A18" s="7">
        <v>6</v>
      </c>
      <c r="C18" s="2" t="s">
        <v>15</v>
      </c>
      <c r="D18" s="8">
        <v>2.9</v>
      </c>
      <c r="E18" s="8">
        <v>2.9</v>
      </c>
      <c r="F18" s="8">
        <f t="shared" ref="F18:F21" si="1">D18-E18</f>
        <v>0</v>
      </c>
    </row>
    <row r="19" spans="1:6" x14ac:dyDescent="0.25">
      <c r="A19" s="7">
        <v>7</v>
      </c>
      <c r="C19" s="2" t="s">
        <v>16</v>
      </c>
      <c r="D19" s="10">
        <v>7.6</v>
      </c>
      <c r="E19" s="10">
        <v>4.5999999999999996</v>
      </c>
      <c r="F19" s="8">
        <f t="shared" si="1"/>
        <v>3</v>
      </c>
    </row>
    <row r="20" spans="1:6" x14ac:dyDescent="0.25">
      <c r="A20" s="7">
        <v>8</v>
      </c>
      <c r="C20" s="2" t="s">
        <v>17</v>
      </c>
      <c r="D20" s="10">
        <v>7.4</v>
      </c>
      <c r="E20" s="10">
        <v>4.4000000000000004</v>
      </c>
      <c r="F20" s="8">
        <f t="shared" si="1"/>
        <v>3</v>
      </c>
    </row>
    <row r="21" spans="1:6" x14ac:dyDescent="0.25">
      <c r="A21" s="7">
        <v>9</v>
      </c>
      <c r="C21" s="2" t="s">
        <v>18</v>
      </c>
      <c r="D21" s="10">
        <v>1.3</v>
      </c>
      <c r="E21" s="10">
        <v>0.6</v>
      </c>
      <c r="F21" s="8">
        <f t="shared" si="1"/>
        <v>0.70000000000000007</v>
      </c>
    </row>
    <row r="22" spans="1:6" x14ac:dyDescent="0.25">
      <c r="A22" s="7">
        <v>10</v>
      </c>
      <c r="C22" s="2" t="s">
        <v>19</v>
      </c>
      <c r="D22" s="13">
        <v>18</v>
      </c>
      <c r="E22" s="13">
        <v>18</v>
      </c>
      <c r="F22" s="13" t="s">
        <v>11</v>
      </c>
    </row>
    <row r="23" spans="1:6" x14ac:dyDescent="0.25">
      <c r="A23" s="7">
        <v>11</v>
      </c>
      <c r="C23" s="2" t="s">
        <v>20</v>
      </c>
      <c r="D23" s="8">
        <v>1.3</v>
      </c>
      <c r="E23" s="10">
        <v>0.8</v>
      </c>
      <c r="F23" s="10">
        <f>D23-E23</f>
        <v>0.5</v>
      </c>
    </row>
    <row r="24" spans="1:6" x14ac:dyDescent="0.25">
      <c r="A24" s="7">
        <v>12</v>
      </c>
      <c r="C24" s="2" t="s">
        <v>21</v>
      </c>
      <c r="D24" s="13">
        <v>1.9</v>
      </c>
      <c r="E24" s="13">
        <v>1.7</v>
      </c>
      <c r="F24" s="8">
        <f t="shared" ref="F24:F25" si="2">D24-E24</f>
        <v>0.19999999999999996</v>
      </c>
    </row>
    <row r="25" spans="1:6" x14ac:dyDescent="0.25">
      <c r="A25" s="7">
        <v>13</v>
      </c>
      <c r="C25" s="9" t="s">
        <v>22</v>
      </c>
      <c r="D25" s="8">
        <v>0</v>
      </c>
      <c r="E25" s="8">
        <v>0</v>
      </c>
      <c r="F25" s="8">
        <f t="shared" si="2"/>
        <v>0</v>
      </c>
    </row>
    <row r="26" spans="1:6" x14ac:dyDescent="0.25">
      <c r="A26" s="7">
        <v>14</v>
      </c>
      <c r="C26" s="9" t="s">
        <v>140</v>
      </c>
      <c r="D26" s="13" t="s">
        <v>11</v>
      </c>
      <c r="E26" s="13" t="s">
        <v>11</v>
      </c>
      <c r="F26" s="8" t="s">
        <v>11</v>
      </c>
    </row>
    <row r="27" spans="1:6" x14ac:dyDescent="0.25">
      <c r="A27" s="7">
        <v>15</v>
      </c>
      <c r="C27" s="9" t="s">
        <v>23</v>
      </c>
      <c r="D27" s="13">
        <v>12.3</v>
      </c>
      <c r="E27" s="13">
        <v>12.3</v>
      </c>
      <c r="F27" s="13" t="s">
        <v>11</v>
      </c>
    </row>
    <row r="28" spans="1:6" x14ac:dyDescent="0.25">
      <c r="A28" s="7">
        <v>16</v>
      </c>
      <c r="C28" s="2" t="s">
        <v>53</v>
      </c>
      <c r="D28" s="14">
        <f>SUM(D17:D27)</f>
        <v>58</v>
      </c>
      <c r="E28" s="14">
        <f t="shared" ref="E28:F28" si="3">SUM(E17:E27)</f>
        <v>50.599999999999994</v>
      </c>
      <c r="F28" s="14">
        <f t="shared" si="3"/>
        <v>7.4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A3DC-672A-4ED9-A5C4-22A1B6682ECE}">
  <sheetPr>
    <tabColor theme="9" tint="0.79998168889431442"/>
  </sheetPr>
  <dimension ref="A1:H22"/>
  <sheetViews>
    <sheetView workbookViewId="0">
      <selection sqref="A1:XFD1048576"/>
    </sheetView>
  </sheetViews>
  <sheetFormatPr defaultColWidth="9.33203125" defaultRowHeight="14.4" x14ac:dyDescent="0.3"/>
  <cols>
    <col min="1" max="1" width="4.6640625" customWidth="1"/>
    <col min="2" max="2" width="1.6640625" customWidth="1"/>
    <col min="3" max="3" width="40.5546875" customWidth="1"/>
    <col min="4" max="4" width="1.6640625" customWidth="1"/>
    <col min="6" max="6" width="1.6640625" customWidth="1"/>
    <col min="8" max="8" width="10.5546875" customWidth="1"/>
  </cols>
  <sheetData>
    <row r="1" spans="1:8" x14ac:dyDescent="0.3">
      <c r="A1" s="268" t="s">
        <v>0</v>
      </c>
      <c r="B1" s="268"/>
      <c r="C1" s="268"/>
      <c r="D1" s="268"/>
      <c r="E1" s="268"/>
      <c r="F1" s="268"/>
      <c r="G1" s="268"/>
      <c r="H1" s="268"/>
    </row>
    <row r="2" spans="1:8" ht="15" customHeight="1" x14ac:dyDescent="0.3">
      <c r="A2" s="268" t="s">
        <v>101</v>
      </c>
      <c r="B2" s="268"/>
      <c r="C2" s="268"/>
      <c r="D2" s="268"/>
      <c r="E2" s="268"/>
      <c r="F2" s="268"/>
      <c r="G2" s="268"/>
      <c r="H2" s="268"/>
    </row>
    <row r="3" spans="1:8" x14ac:dyDescent="0.3">
      <c r="A3" s="2"/>
      <c r="B3" s="2"/>
      <c r="C3" s="15"/>
      <c r="D3" s="15"/>
      <c r="E3" s="43"/>
      <c r="F3" s="43"/>
      <c r="G3" s="43"/>
      <c r="H3" s="43"/>
    </row>
    <row r="4" spans="1:8" ht="27" x14ac:dyDescent="0.3">
      <c r="A4" s="4" t="s">
        <v>2</v>
      </c>
      <c r="B4" s="2"/>
      <c r="C4" s="55" t="s">
        <v>102</v>
      </c>
      <c r="D4" s="56"/>
      <c r="E4" s="23" t="s">
        <v>103</v>
      </c>
      <c r="F4" s="24"/>
      <c r="G4" s="23" t="s">
        <v>82</v>
      </c>
      <c r="H4" s="23" t="s">
        <v>83</v>
      </c>
    </row>
    <row r="5" spans="1:8" x14ac:dyDescent="0.3">
      <c r="A5" s="7"/>
      <c r="B5" s="2"/>
      <c r="C5" s="15"/>
      <c r="D5" s="15"/>
      <c r="E5" s="18" t="s">
        <v>5</v>
      </c>
      <c r="F5" s="18"/>
      <c r="G5" s="18" t="s">
        <v>6</v>
      </c>
      <c r="H5" s="18" t="s">
        <v>104</v>
      </c>
    </row>
    <row r="6" spans="1:8" x14ac:dyDescent="0.3">
      <c r="A6" s="7"/>
      <c r="B6" s="2"/>
      <c r="C6" s="52" t="s">
        <v>105</v>
      </c>
      <c r="D6" s="52"/>
      <c r="E6" s="50"/>
      <c r="F6" s="43"/>
      <c r="G6" s="43"/>
      <c r="H6" s="43"/>
    </row>
    <row r="7" spans="1:8" x14ac:dyDescent="0.3">
      <c r="A7" s="7">
        <v>1</v>
      </c>
      <c r="B7" s="2"/>
      <c r="C7" s="50" t="s">
        <v>106</v>
      </c>
      <c r="D7" s="50"/>
      <c r="E7" s="15"/>
      <c r="F7" s="18"/>
      <c r="G7" s="57">
        <v>0.623</v>
      </c>
      <c r="H7" s="57">
        <v>0.377</v>
      </c>
    </row>
    <row r="8" spans="1:8" x14ac:dyDescent="0.3">
      <c r="A8" s="7"/>
      <c r="B8" s="2"/>
      <c r="C8" s="51"/>
      <c r="D8" s="51"/>
      <c r="E8" s="18"/>
      <c r="F8" s="18"/>
      <c r="G8" s="18"/>
      <c r="H8" s="18"/>
    </row>
    <row r="9" spans="1:8" x14ac:dyDescent="0.3">
      <c r="A9" s="7"/>
      <c r="B9" s="2"/>
      <c r="C9" s="52" t="s">
        <v>107</v>
      </c>
      <c r="D9" s="52"/>
      <c r="E9" s="25"/>
      <c r="F9" s="15"/>
      <c r="G9" s="18"/>
      <c r="H9" s="18"/>
    </row>
    <row r="10" spans="1:8" x14ac:dyDescent="0.3">
      <c r="A10" s="7">
        <f>A7+1</f>
        <v>2</v>
      </c>
      <c r="B10" s="2"/>
      <c r="C10" s="50" t="s">
        <v>108</v>
      </c>
      <c r="D10" s="50"/>
      <c r="E10" s="58">
        <v>3.0459269999999998</v>
      </c>
      <c r="F10" s="58"/>
      <c r="G10" s="59">
        <v>1.8976125209999999</v>
      </c>
      <c r="H10" s="58">
        <v>1.1483144789999999</v>
      </c>
    </row>
    <row r="11" spans="1:8" x14ac:dyDescent="0.3">
      <c r="A11" s="7">
        <f>A10+1</f>
        <v>3</v>
      </c>
      <c r="B11" s="2"/>
      <c r="C11" s="50" t="s">
        <v>109</v>
      </c>
      <c r="D11" s="50"/>
      <c r="E11" s="60">
        <v>0.99050000000000005</v>
      </c>
      <c r="F11" s="58"/>
      <c r="G11" s="60">
        <v>0</v>
      </c>
      <c r="H11" s="61">
        <v>0.99050000000000005</v>
      </c>
    </row>
    <row r="12" spans="1:8" x14ac:dyDescent="0.3">
      <c r="A12" s="7">
        <f>A11+1</f>
        <v>4</v>
      </c>
      <c r="B12" s="2"/>
      <c r="C12" s="50" t="s">
        <v>110</v>
      </c>
      <c r="D12" s="50"/>
      <c r="E12" s="59">
        <v>4.0364269999999998</v>
      </c>
      <c r="F12" s="58"/>
      <c r="G12" s="58">
        <v>1.8976125209999999</v>
      </c>
      <c r="H12" s="58">
        <v>2.1388144790000001</v>
      </c>
    </row>
    <row r="13" spans="1:8" x14ac:dyDescent="0.3">
      <c r="A13" s="62"/>
      <c r="B13" s="63"/>
      <c r="C13" s="64"/>
      <c r="D13" s="63"/>
      <c r="E13" s="64"/>
    </row>
    <row r="14" spans="1:8" x14ac:dyDescent="0.3">
      <c r="A14" s="7"/>
      <c r="B14" s="2"/>
      <c r="C14" s="65" t="s">
        <v>111</v>
      </c>
      <c r="D14" s="65"/>
      <c r="E14" s="25"/>
      <c r="F14" s="15"/>
      <c r="G14" s="18"/>
      <c r="H14" s="18"/>
    </row>
    <row r="15" spans="1:8" x14ac:dyDescent="0.3">
      <c r="A15" s="7">
        <v>5</v>
      </c>
      <c r="B15" s="2"/>
      <c r="C15" s="50" t="s">
        <v>108</v>
      </c>
      <c r="D15" s="50"/>
      <c r="E15" s="58">
        <v>1.4</v>
      </c>
      <c r="F15" s="58"/>
      <c r="G15" s="59">
        <v>0.87219999999999998</v>
      </c>
      <c r="H15" s="58">
        <v>0.52779999999999994</v>
      </c>
    </row>
    <row r="16" spans="1:8" x14ac:dyDescent="0.3">
      <c r="A16" s="7">
        <v>6</v>
      </c>
      <c r="B16" s="2"/>
      <c r="C16" s="50" t="s">
        <v>109</v>
      </c>
      <c r="D16" s="50"/>
      <c r="E16" s="60">
        <v>0.58199999999999996</v>
      </c>
      <c r="F16" s="58"/>
      <c r="G16" s="60">
        <v>0</v>
      </c>
      <c r="H16" s="61">
        <v>0.58199999999999996</v>
      </c>
    </row>
    <row r="17" spans="1:8" x14ac:dyDescent="0.3">
      <c r="A17" s="7">
        <f>A16+1</f>
        <v>7</v>
      </c>
      <c r="B17" s="2"/>
      <c r="C17" s="50" t="s">
        <v>112</v>
      </c>
      <c r="D17" s="50"/>
      <c r="E17" s="59">
        <v>1.982</v>
      </c>
      <c r="F17" s="58"/>
      <c r="G17" s="58">
        <v>0.87219999999999998</v>
      </c>
      <c r="H17" s="58">
        <v>1.1097999999999999</v>
      </c>
    </row>
    <row r="19" spans="1:8" s="66" customFormat="1" ht="13.8" x14ac:dyDescent="0.3">
      <c r="A19" s="3" t="s">
        <v>44</v>
      </c>
      <c r="B19" s="2"/>
      <c r="C19" s="2"/>
      <c r="D19" s="2"/>
      <c r="E19" s="2"/>
      <c r="F19" s="2"/>
      <c r="G19" s="2"/>
      <c r="H19" s="2"/>
    </row>
    <row r="20" spans="1:8" s="66" customFormat="1" ht="13.8" x14ac:dyDescent="0.3">
      <c r="A20" s="67" t="s">
        <v>45</v>
      </c>
      <c r="B20" s="2" t="s">
        <v>113</v>
      </c>
      <c r="D20" s="2"/>
      <c r="E20" s="2"/>
      <c r="F20" s="2"/>
      <c r="G20" s="2"/>
      <c r="H20" s="2"/>
    </row>
    <row r="21" spans="1:8" s="66" customFormat="1" ht="13.8" x14ac:dyDescent="0.3">
      <c r="A21" s="67" t="s">
        <v>46</v>
      </c>
      <c r="B21" s="2" t="s">
        <v>114</v>
      </c>
      <c r="D21" s="2"/>
      <c r="E21" s="2"/>
      <c r="F21" s="2"/>
      <c r="G21" s="2"/>
      <c r="H21" s="2"/>
    </row>
    <row r="22" spans="1:8" s="66" customFormat="1" ht="13.8" x14ac:dyDescent="0.3">
      <c r="A22" s="67" t="s">
        <v>115</v>
      </c>
      <c r="B22" s="2" t="s">
        <v>116</v>
      </c>
      <c r="D22" s="2"/>
      <c r="E22" s="2"/>
      <c r="F22" s="2"/>
      <c r="G22" s="2"/>
      <c r="H22" s="2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2F5B-4003-4FED-9C49-04519E882D17}">
  <sheetPr>
    <tabColor theme="9" tint="0.79998168889431442"/>
  </sheetPr>
  <dimension ref="A1:I23"/>
  <sheetViews>
    <sheetView workbookViewId="0">
      <selection sqref="A1:XFD1048576"/>
    </sheetView>
  </sheetViews>
  <sheetFormatPr defaultRowHeight="14.4" x14ac:dyDescent="0.3"/>
  <cols>
    <col min="1" max="1" width="6" customWidth="1"/>
    <col min="2" max="2" width="1.88671875" customWidth="1"/>
    <col min="3" max="3" width="16.88671875" customWidth="1"/>
    <col min="4" max="4" width="3.109375" customWidth="1"/>
    <col min="5" max="5" width="12.109375" customWidth="1"/>
    <col min="6" max="6" width="12.33203125" customWidth="1"/>
    <col min="7" max="7" width="13.5546875" customWidth="1"/>
    <col min="8" max="8" width="12.6640625" customWidth="1"/>
  </cols>
  <sheetData>
    <row r="1" spans="1:9" x14ac:dyDescent="0.3">
      <c r="A1" s="268" t="s">
        <v>117</v>
      </c>
      <c r="B1" s="268"/>
      <c r="C1" s="268"/>
      <c r="D1" s="268"/>
      <c r="E1" s="268"/>
      <c r="F1" s="268"/>
      <c r="G1" s="268"/>
      <c r="H1" s="268"/>
      <c r="I1" s="268"/>
    </row>
    <row r="2" spans="1:9" x14ac:dyDescent="0.3">
      <c r="A2" s="268" t="s">
        <v>118</v>
      </c>
      <c r="B2" s="268"/>
      <c r="C2" s="268"/>
      <c r="D2" s="268"/>
      <c r="E2" s="268"/>
      <c r="F2" s="268"/>
      <c r="G2" s="268"/>
      <c r="H2" s="268"/>
      <c r="I2" s="268"/>
    </row>
    <row r="3" spans="1:9" ht="15" x14ac:dyDescent="0.3">
      <c r="A3" s="15"/>
      <c r="B3" s="15"/>
      <c r="C3" s="15"/>
      <c r="D3" s="15"/>
      <c r="E3" s="15"/>
      <c r="F3" s="15"/>
      <c r="G3" s="15"/>
      <c r="H3" s="15"/>
      <c r="I3" s="16"/>
    </row>
    <row r="4" spans="1:9" ht="66.599999999999994" x14ac:dyDescent="0.3">
      <c r="A4" s="23" t="s">
        <v>2</v>
      </c>
      <c r="B4" s="24"/>
      <c r="C4" s="23" t="s">
        <v>119</v>
      </c>
      <c r="D4" s="24"/>
      <c r="E4" s="23" t="s">
        <v>120</v>
      </c>
      <c r="F4" s="23" t="s">
        <v>121</v>
      </c>
      <c r="G4" s="23" t="s">
        <v>122</v>
      </c>
      <c r="H4" s="23" t="s">
        <v>123</v>
      </c>
      <c r="I4" s="16"/>
    </row>
    <row r="5" spans="1:9" ht="15" x14ac:dyDescent="0.3">
      <c r="A5" s="17"/>
      <c r="B5" s="18"/>
      <c r="C5" s="17"/>
      <c r="D5" s="15"/>
      <c r="E5" s="15" t="s">
        <v>5</v>
      </c>
      <c r="F5" s="15" t="s">
        <v>6</v>
      </c>
      <c r="G5" s="15" t="s">
        <v>68</v>
      </c>
      <c r="H5" s="15"/>
      <c r="I5" s="16"/>
    </row>
    <row r="6" spans="1:9" ht="15" x14ac:dyDescent="0.3">
      <c r="A6" s="17"/>
      <c r="B6" s="18"/>
      <c r="C6" s="17"/>
      <c r="D6" s="19"/>
      <c r="E6" s="17"/>
      <c r="F6" s="17"/>
      <c r="G6" s="17"/>
      <c r="H6" s="18"/>
      <c r="I6" s="16"/>
    </row>
    <row r="7" spans="1:9" ht="15" x14ac:dyDescent="0.3">
      <c r="A7" s="15">
        <v>1</v>
      </c>
      <c r="B7" s="20"/>
      <c r="C7" s="20" t="s">
        <v>124</v>
      </c>
      <c r="D7" s="15"/>
      <c r="E7" s="15">
        <v>21.3</v>
      </c>
      <c r="F7" s="15">
        <v>0</v>
      </c>
      <c r="G7" s="15">
        <v>21.3</v>
      </c>
      <c r="H7" s="21">
        <v>1</v>
      </c>
      <c r="I7" s="16"/>
    </row>
    <row r="8" spans="1:9" ht="15" x14ac:dyDescent="0.3">
      <c r="A8" s="15">
        <v>2</v>
      </c>
      <c r="B8" s="20"/>
      <c r="C8" s="20" t="s">
        <v>125</v>
      </c>
      <c r="D8" s="15"/>
      <c r="E8" s="15">
        <v>19.3</v>
      </c>
      <c r="F8" s="15">
        <v>2</v>
      </c>
      <c r="G8" s="15">
        <v>21.3</v>
      </c>
      <c r="H8" s="21">
        <v>0.91</v>
      </c>
      <c r="I8" s="16"/>
    </row>
    <row r="9" spans="1:9" ht="15" x14ac:dyDescent="0.3">
      <c r="A9" s="15">
        <v>3</v>
      </c>
      <c r="B9" s="20"/>
      <c r="C9" s="20" t="s">
        <v>126</v>
      </c>
      <c r="D9" s="15"/>
      <c r="E9" s="15">
        <v>18.3</v>
      </c>
      <c r="F9" s="15">
        <v>4.0999999999999996</v>
      </c>
      <c r="G9" s="15">
        <v>22.4</v>
      </c>
      <c r="H9" s="21">
        <v>0.82</v>
      </c>
      <c r="I9" s="16"/>
    </row>
    <row r="10" spans="1:9" ht="15" x14ac:dyDescent="0.3">
      <c r="A10" s="15">
        <v>4</v>
      </c>
      <c r="B10" s="20"/>
      <c r="C10" s="20" t="s">
        <v>127</v>
      </c>
      <c r="D10" s="15"/>
      <c r="E10" s="15">
        <v>18.3</v>
      </c>
      <c r="F10" s="15">
        <v>4.0999999999999996</v>
      </c>
      <c r="G10" s="15">
        <v>22.4</v>
      </c>
      <c r="H10" s="21">
        <v>0.82</v>
      </c>
      <c r="I10" s="16"/>
    </row>
    <row r="11" spans="1:9" ht="15" x14ac:dyDescent="0.3">
      <c r="A11" s="15">
        <v>5</v>
      </c>
      <c r="B11" s="20"/>
      <c r="C11" s="20" t="s">
        <v>128</v>
      </c>
      <c r="D11" s="15"/>
      <c r="E11" s="15">
        <v>18.3</v>
      </c>
      <c r="F11" s="15">
        <v>4.0999999999999996</v>
      </c>
      <c r="G11" s="15">
        <v>22.4</v>
      </c>
      <c r="H11" s="21">
        <v>0.82</v>
      </c>
      <c r="I11" s="16"/>
    </row>
    <row r="12" spans="1:9" ht="15" x14ac:dyDescent="0.3">
      <c r="A12" s="15">
        <v>6</v>
      </c>
      <c r="B12" s="20"/>
      <c r="C12" s="20" t="s">
        <v>129</v>
      </c>
      <c r="D12" s="15"/>
      <c r="E12" s="15">
        <v>18.3</v>
      </c>
      <c r="F12" s="15">
        <v>4.0999999999999996</v>
      </c>
      <c r="G12" s="15">
        <v>22.4</v>
      </c>
      <c r="H12" s="21">
        <v>0.82</v>
      </c>
      <c r="I12" s="16"/>
    </row>
    <row r="13" spans="1:9" ht="15" x14ac:dyDescent="0.3">
      <c r="A13" s="15">
        <v>7</v>
      </c>
      <c r="B13" s="20"/>
      <c r="C13" s="20" t="s">
        <v>130</v>
      </c>
      <c r="D13" s="15"/>
      <c r="E13" s="15">
        <v>13.3</v>
      </c>
      <c r="F13" s="15">
        <v>9.4</v>
      </c>
      <c r="G13" s="15">
        <v>22.7</v>
      </c>
      <c r="H13" s="21">
        <v>0.59</v>
      </c>
      <c r="I13" s="16"/>
    </row>
    <row r="14" spans="1:9" ht="15" x14ac:dyDescent="0.3">
      <c r="A14" s="15">
        <v>8</v>
      </c>
      <c r="B14" s="20"/>
      <c r="C14" s="20" t="s">
        <v>131</v>
      </c>
      <c r="D14" s="15"/>
      <c r="E14" s="15">
        <v>14.3</v>
      </c>
      <c r="F14" s="15">
        <v>9.4</v>
      </c>
      <c r="G14" s="15">
        <v>23.7</v>
      </c>
      <c r="H14" s="21">
        <v>0.6</v>
      </c>
      <c r="I14" s="16"/>
    </row>
    <row r="15" spans="1:9" ht="15" x14ac:dyDescent="0.3">
      <c r="A15" s="15">
        <v>9</v>
      </c>
      <c r="B15" s="20"/>
      <c r="C15" s="20" t="s">
        <v>132</v>
      </c>
      <c r="D15" s="15"/>
      <c r="E15" s="15">
        <v>15.1</v>
      </c>
      <c r="F15" s="15">
        <v>9.4</v>
      </c>
      <c r="G15" s="15">
        <v>24.4</v>
      </c>
      <c r="H15" s="21">
        <v>0.62</v>
      </c>
      <c r="I15" s="16"/>
    </row>
    <row r="16" spans="1:9" ht="15" x14ac:dyDescent="0.3">
      <c r="A16" s="15">
        <v>10</v>
      </c>
      <c r="B16" s="20"/>
      <c r="C16" s="20" t="s">
        <v>133</v>
      </c>
      <c r="D16" s="15"/>
      <c r="E16" s="15">
        <v>16.600000000000001</v>
      </c>
      <c r="F16" s="15">
        <v>7.9</v>
      </c>
      <c r="G16" s="15">
        <v>24.5</v>
      </c>
      <c r="H16" s="21">
        <v>0.68</v>
      </c>
      <c r="I16" s="16"/>
    </row>
    <row r="17" spans="1:9" ht="15" x14ac:dyDescent="0.3">
      <c r="A17" s="15">
        <v>11</v>
      </c>
      <c r="B17" s="20"/>
      <c r="C17" s="20" t="s">
        <v>134</v>
      </c>
      <c r="D17" s="15"/>
      <c r="E17" s="15">
        <v>16.5</v>
      </c>
      <c r="F17" s="15">
        <v>7.9</v>
      </c>
      <c r="G17" s="15">
        <v>24.4</v>
      </c>
      <c r="H17" s="21">
        <v>0.68</v>
      </c>
      <c r="I17" s="16"/>
    </row>
    <row r="18" spans="1:9" ht="15" x14ac:dyDescent="0.3">
      <c r="A18" s="15">
        <v>12</v>
      </c>
      <c r="B18" s="20"/>
      <c r="C18" s="20" t="s">
        <v>135</v>
      </c>
      <c r="D18" s="15"/>
      <c r="E18" s="15">
        <v>19.5</v>
      </c>
      <c r="F18" s="15">
        <v>6.9</v>
      </c>
      <c r="G18" s="15">
        <v>26.4</v>
      </c>
      <c r="H18" s="21">
        <v>0.74</v>
      </c>
      <c r="I18" s="16"/>
    </row>
    <row r="19" spans="1:9" ht="15" x14ac:dyDescent="0.3">
      <c r="A19" s="15">
        <v>13</v>
      </c>
      <c r="B19" s="20"/>
      <c r="C19" s="20" t="s">
        <v>136</v>
      </c>
      <c r="D19" s="15"/>
      <c r="E19" s="15">
        <v>18.5</v>
      </c>
      <c r="F19" s="15">
        <v>7.9</v>
      </c>
      <c r="G19" s="15">
        <v>26.4</v>
      </c>
      <c r="H19" s="21">
        <v>0.7</v>
      </c>
      <c r="I19" s="16"/>
    </row>
    <row r="20" spans="1:9" ht="15" x14ac:dyDescent="0.3">
      <c r="A20" s="15">
        <v>14</v>
      </c>
      <c r="B20" s="20"/>
      <c r="C20" s="20" t="s">
        <v>137</v>
      </c>
      <c r="D20" s="15"/>
      <c r="E20" s="15">
        <v>17.5</v>
      </c>
      <c r="F20" s="15">
        <v>9</v>
      </c>
      <c r="G20" s="15">
        <v>26.5</v>
      </c>
      <c r="H20" s="21">
        <v>0.66</v>
      </c>
      <c r="I20" s="16"/>
    </row>
    <row r="21" spans="1:9" ht="15" x14ac:dyDescent="0.3">
      <c r="A21" s="15">
        <v>15</v>
      </c>
      <c r="B21" s="20"/>
      <c r="C21" s="20" t="s">
        <v>95</v>
      </c>
      <c r="D21" s="15"/>
      <c r="E21" s="15">
        <v>17.5</v>
      </c>
      <c r="F21" s="15">
        <v>8.6999999999999993</v>
      </c>
      <c r="G21" s="15">
        <v>26.1</v>
      </c>
      <c r="H21" s="21">
        <v>0.67</v>
      </c>
      <c r="I21" s="16"/>
    </row>
    <row r="22" spans="1:9" ht="15" x14ac:dyDescent="0.3">
      <c r="A22" s="15">
        <v>16</v>
      </c>
      <c r="B22" s="20"/>
      <c r="C22" s="20" t="s">
        <v>96</v>
      </c>
      <c r="D22" s="15"/>
      <c r="E22" s="15">
        <v>17.5</v>
      </c>
      <c r="F22" s="15">
        <v>8.5</v>
      </c>
      <c r="G22" s="15">
        <v>26</v>
      </c>
      <c r="H22" s="21">
        <v>0.67</v>
      </c>
      <c r="I22" s="16"/>
    </row>
    <row r="23" spans="1:9" x14ac:dyDescent="0.3">
      <c r="A23" s="22"/>
    </row>
  </sheetData>
  <mergeCells count="2">
    <mergeCell ref="A1:I1"/>
    <mergeCell ref="A2:I2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8BCF-D18E-4878-948D-273829A45FD7}">
  <sheetPr>
    <tabColor theme="9" tint="0.79998168889431442"/>
  </sheetPr>
  <dimension ref="A2:L43"/>
  <sheetViews>
    <sheetView view="pageBreakPreview" zoomScale="120" zoomScaleNormal="100" zoomScaleSheetLayoutView="120" zoomScalePageLayoutView="63" workbookViewId="0">
      <selection sqref="A1:XFD1048576"/>
    </sheetView>
  </sheetViews>
  <sheetFormatPr defaultColWidth="101.109375" defaultRowHeight="13.2" x14ac:dyDescent="0.25"/>
  <cols>
    <col min="1" max="1" width="4.6640625" style="2" customWidth="1"/>
    <col min="2" max="2" width="1.33203125" style="2" customWidth="1"/>
    <col min="3" max="3" width="39.5546875" style="2" customWidth="1"/>
    <col min="4" max="4" width="0.88671875" style="2" customWidth="1"/>
    <col min="5" max="5" width="10.5546875" style="7" customWidth="1"/>
    <col min="6" max="9" width="10.5546875" style="2" customWidth="1"/>
    <col min="10" max="10" width="2.5546875" style="2" customWidth="1"/>
    <col min="11" max="11" width="15.33203125" style="2" customWidth="1"/>
    <col min="12" max="12" width="13.33203125" style="2" bestFit="1" customWidth="1"/>
    <col min="13" max="13" width="11" style="2" customWidth="1"/>
    <col min="14" max="14" width="15.6640625" style="2" customWidth="1"/>
    <col min="15" max="15" width="15.88671875" style="2" customWidth="1"/>
    <col min="16" max="16384" width="101.109375" style="2"/>
  </cols>
  <sheetData>
    <row r="2" spans="1:11" ht="12.75" customHeight="1" x14ac:dyDescent="0.25">
      <c r="A2" s="315" t="s">
        <v>47</v>
      </c>
      <c r="B2" s="315"/>
      <c r="C2" s="315"/>
      <c r="D2" s="315"/>
      <c r="E2" s="315"/>
      <c r="F2" s="315"/>
      <c r="G2" s="315"/>
      <c r="H2" s="315"/>
      <c r="I2" s="315"/>
    </row>
    <row r="3" spans="1:11" s="9" customFormat="1" x14ac:dyDescent="0.25">
      <c r="A3" s="315" t="s">
        <v>141</v>
      </c>
      <c r="B3" s="315"/>
      <c r="C3" s="315"/>
      <c r="D3" s="315"/>
      <c r="E3" s="315"/>
      <c r="F3" s="315"/>
      <c r="G3" s="315"/>
      <c r="H3" s="315"/>
      <c r="I3" s="315"/>
    </row>
    <row r="4" spans="1:11" x14ac:dyDescent="0.25">
      <c r="A4" s="94"/>
      <c r="B4" s="94"/>
      <c r="C4" s="94"/>
      <c r="D4" s="94"/>
      <c r="E4" s="95"/>
      <c r="F4" s="94"/>
      <c r="G4" s="94"/>
      <c r="H4" s="94"/>
      <c r="I4" s="94"/>
    </row>
    <row r="5" spans="1:11" s="5" customFormat="1" ht="21" x14ac:dyDescent="0.25">
      <c r="A5" s="96" t="s">
        <v>2</v>
      </c>
      <c r="B5" s="97"/>
      <c r="C5" s="98" t="s">
        <v>3</v>
      </c>
      <c r="D5" s="99"/>
      <c r="E5" s="100" t="s">
        <v>142</v>
      </c>
      <c r="F5" s="100" t="s">
        <v>143</v>
      </c>
      <c r="G5" s="100" t="s">
        <v>144</v>
      </c>
      <c r="H5" s="100" t="s">
        <v>145</v>
      </c>
      <c r="I5" s="100" t="s">
        <v>146</v>
      </c>
    </row>
    <row r="6" spans="1:11" ht="10.5" customHeight="1" x14ac:dyDescent="0.25">
      <c r="A6" s="94"/>
      <c r="B6" s="94"/>
      <c r="C6" s="94"/>
      <c r="D6" s="94"/>
      <c r="E6" s="95" t="s">
        <v>5</v>
      </c>
      <c r="F6" s="95" t="s">
        <v>6</v>
      </c>
      <c r="G6" s="95" t="s">
        <v>147</v>
      </c>
      <c r="H6" s="95" t="s">
        <v>148</v>
      </c>
      <c r="I6" s="95" t="s">
        <v>149</v>
      </c>
    </row>
    <row r="7" spans="1:11" ht="10.5" customHeight="1" x14ac:dyDescent="0.25">
      <c r="A7" s="95"/>
      <c r="B7" s="94"/>
      <c r="C7" s="101"/>
      <c r="D7" s="101"/>
      <c r="E7" s="102"/>
      <c r="F7" s="102"/>
      <c r="G7" s="102"/>
      <c r="H7" s="102"/>
      <c r="I7" s="102"/>
    </row>
    <row r="8" spans="1:11" ht="10.5" customHeight="1" x14ac:dyDescent="0.25">
      <c r="A8" s="95"/>
      <c r="B8" s="94"/>
      <c r="C8" s="103" t="s">
        <v>150</v>
      </c>
      <c r="D8" s="103"/>
      <c r="E8" s="102"/>
      <c r="F8" s="102"/>
      <c r="G8" s="102"/>
      <c r="H8" s="102"/>
      <c r="I8" s="102"/>
    </row>
    <row r="9" spans="1:11" ht="10.5" customHeight="1" x14ac:dyDescent="0.25">
      <c r="A9" s="95"/>
      <c r="B9" s="94"/>
      <c r="C9" s="94"/>
      <c r="D9" s="94"/>
      <c r="E9" s="102"/>
      <c r="F9" s="102"/>
      <c r="G9" s="102"/>
      <c r="H9" s="102"/>
      <c r="I9" s="102"/>
    </row>
    <row r="10" spans="1:11" ht="10.5" customHeight="1" x14ac:dyDescent="0.25">
      <c r="A10" s="95">
        <v>1</v>
      </c>
      <c r="B10" s="94"/>
      <c r="C10" s="94" t="s">
        <v>151</v>
      </c>
      <c r="D10" s="94"/>
      <c r="E10" s="104">
        <v>113</v>
      </c>
      <c r="F10" s="105">
        <v>2.3E-3</v>
      </c>
      <c r="G10" s="104">
        <v>0.25630970000000003</v>
      </c>
      <c r="H10" s="102">
        <v>0.9</v>
      </c>
      <c r="I10" s="102">
        <f>G10-H10</f>
        <v>-0.64369030000000005</v>
      </c>
      <c r="K10" s="106"/>
    </row>
    <row r="11" spans="1:11" ht="10.5" customHeight="1" x14ac:dyDescent="0.25">
      <c r="A11" s="95">
        <v>2</v>
      </c>
      <c r="B11" s="94"/>
      <c r="C11" s="94" t="s">
        <v>152</v>
      </c>
      <c r="D11" s="94"/>
      <c r="E11" s="104">
        <v>148.30000000000001</v>
      </c>
      <c r="F11" s="105">
        <v>9.7000000000000003E-3</v>
      </c>
      <c r="G11" s="104">
        <v>1.431162</v>
      </c>
      <c r="H11" s="102">
        <v>0</v>
      </c>
      <c r="I11" s="102">
        <f t="shared" ref="I11:I14" si="0">G11-H11</f>
        <v>1.431162</v>
      </c>
      <c r="K11" s="106"/>
    </row>
    <row r="12" spans="1:11" ht="10.5" customHeight="1" x14ac:dyDescent="0.25">
      <c r="A12" s="95">
        <v>3</v>
      </c>
      <c r="B12" s="94"/>
      <c r="C12" s="94" t="s">
        <v>153</v>
      </c>
      <c r="D12" s="94"/>
      <c r="E12" s="104">
        <v>255.9</v>
      </c>
      <c r="F12" s="105">
        <v>2.5000000000000001E-3</v>
      </c>
      <c r="G12" s="104">
        <v>0.62347809999999992</v>
      </c>
      <c r="H12" s="102">
        <v>0</v>
      </c>
      <c r="I12" s="102">
        <f t="shared" si="0"/>
        <v>0.62347809999999992</v>
      </c>
      <c r="K12" s="106"/>
    </row>
    <row r="13" spans="1:11" ht="10.5" customHeight="1" x14ac:dyDescent="0.25">
      <c r="A13" s="95">
        <v>4</v>
      </c>
      <c r="B13" s="94"/>
      <c r="C13" s="94" t="s">
        <v>154</v>
      </c>
      <c r="D13" s="94"/>
      <c r="E13" s="104">
        <v>741.1</v>
      </c>
      <c r="F13" s="105">
        <v>2E-3</v>
      </c>
      <c r="G13" s="104">
        <v>1.4832038000000001</v>
      </c>
      <c r="H13" s="102">
        <v>11.2</v>
      </c>
      <c r="I13" s="102">
        <f t="shared" si="0"/>
        <v>-9.7167961999999992</v>
      </c>
      <c r="K13" s="106"/>
    </row>
    <row r="14" spans="1:11" ht="10.5" customHeight="1" x14ac:dyDescent="0.25">
      <c r="A14" s="95">
        <v>5</v>
      </c>
      <c r="B14" s="94"/>
      <c r="C14" s="97" t="s">
        <v>155</v>
      </c>
      <c r="D14" s="97"/>
      <c r="E14" s="104">
        <v>263.8</v>
      </c>
      <c r="F14" s="105">
        <v>4.1999999999999997E-3</v>
      </c>
      <c r="G14" s="104">
        <v>1.0858658000000001</v>
      </c>
      <c r="H14" s="102">
        <v>0</v>
      </c>
      <c r="I14" s="102">
        <f t="shared" si="0"/>
        <v>1.0858658000000001</v>
      </c>
      <c r="K14" s="106"/>
    </row>
    <row r="15" spans="1:11" ht="10.5" customHeight="1" x14ac:dyDescent="0.25">
      <c r="A15" s="95">
        <v>6</v>
      </c>
      <c r="B15" s="94"/>
      <c r="C15" s="94" t="s">
        <v>53</v>
      </c>
      <c r="D15" s="94"/>
      <c r="E15" s="107">
        <f>SUM(E9:E14)</f>
        <v>1522.1000000000001</v>
      </c>
      <c r="F15" s="108"/>
      <c r="G15" s="107">
        <f>SUM(G10:G14)</f>
        <v>4.8800194000000001</v>
      </c>
      <c r="H15" s="109">
        <f>SUM(H10:H14)</f>
        <v>12.1</v>
      </c>
      <c r="I15" s="109">
        <f>SUM(I10:I14)</f>
        <v>-7.2199805999999995</v>
      </c>
      <c r="K15" s="106"/>
    </row>
    <row r="16" spans="1:11" ht="10.5" customHeight="1" x14ac:dyDescent="0.25">
      <c r="A16" s="95"/>
      <c r="B16" s="94"/>
      <c r="C16" s="101"/>
      <c r="D16" s="101"/>
      <c r="E16" s="110"/>
      <c r="F16" s="102"/>
      <c r="G16" s="104"/>
      <c r="H16" s="102"/>
      <c r="I16" s="102"/>
      <c r="K16" s="106"/>
    </row>
    <row r="17" spans="1:12" ht="10.5" customHeight="1" x14ac:dyDescent="0.25">
      <c r="A17" s="95"/>
      <c r="B17" s="94"/>
      <c r="C17" s="103" t="s">
        <v>156</v>
      </c>
      <c r="D17" s="103"/>
      <c r="E17" s="110"/>
      <c r="F17" s="102"/>
      <c r="G17" s="104"/>
      <c r="H17" s="102"/>
      <c r="I17" s="102"/>
      <c r="K17" s="106"/>
    </row>
    <row r="18" spans="1:12" ht="10.5" customHeight="1" x14ac:dyDescent="0.25">
      <c r="A18" s="95"/>
      <c r="B18" s="94"/>
      <c r="C18" s="94"/>
      <c r="D18" s="94"/>
      <c r="E18" s="110"/>
      <c r="F18" s="102"/>
      <c r="G18" s="104"/>
      <c r="H18" s="102"/>
      <c r="I18" s="102"/>
      <c r="K18" s="106"/>
    </row>
    <row r="19" spans="1:12" ht="10.5" customHeight="1" x14ac:dyDescent="0.25">
      <c r="A19" s="95">
        <v>7</v>
      </c>
      <c r="B19" s="94"/>
      <c r="C19" s="97" t="s">
        <v>157</v>
      </c>
      <c r="D19" s="97"/>
      <c r="E19" s="104">
        <v>166.1</v>
      </c>
      <c r="F19" s="105">
        <v>1.9E-3</v>
      </c>
      <c r="G19" s="104">
        <v>0.31097229999999998</v>
      </c>
      <c r="H19" s="102">
        <v>0</v>
      </c>
      <c r="I19" s="102">
        <f>G19-H19</f>
        <v>0.31097229999999998</v>
      </c>
      <c r="K19" s="106"/>
    </row>
    <row r="20" spans="1:12" ht="19.2" customHeight="1" x14ac:dyDescent="0.25">
      <c r="A20" s="95">
        <v>8</v>
      </c>
      <c r="B20" s="94"/>
      <c r="C20" s="97" t="s">
        <v>158</v>
      </c>
      <c r="D20" s="97"/>
      <c r="E20" s="104">
        <v>11.4</v>
      </c>
      <c r="F20" s="105">
        <v>1.4E-3</v>
      </c>
      <c r="G20" s="104">
        <v>1.6091899999999999E-2</v>
      </c>
      <c r="H20" s="102">
        <v>0</v>
      </c>
      <c r="I20" s="102">
        <f t="shared" ref="I20:I24" si="1">G20-H20</f>
        <v>1.6091899999999999E-2</v>
      </c>
      <c r="K20" s="106"/>
    </row>
    <row r="21" spans="1:12" ht="10.5" customHeight="1" x14ac:dyDescent="0.25">
      <c r="A21" s="95">
        <v>9</v>
      </c>
      <c r="B21" s="94"/>
      <c r="C21" s="94" t="s">
        <v>159</v>
      </c>
      <c r="D21" s="94"/>
      <c r="E21" s="104">
        <v>3.3</v>
      </c>
      <c r="F21" s="105">
        <v>1.8E-3</v>
      </c>
      <c r="G21" s="104">
        <v>5.9880000000000003E-3</v>
      </c>
      <c r="H21" s="102">
        <v>0</v>
      </c>
      <c r="I21" s="102">
        <f t="shared" si="1"/>
        <v>5.9880000000000003E-3</v>
      </c>
      <c r="K21" s="106"/>
    </row>
    <row r="22" spans="1:12" ht="10.5" customHeight="1" x14ac:dyDescent="0.25">
      <c r="A22" s="95">
        <v>10</v>
      </c>
      <c r="B22" s="94"/>
      <c r="C22" s="94" t="s">
        <v>160</v>
      </c>
      <c r="D22" s="94"/>
      <c r="E22" s="104">
        <v>3091.3</v>
      </c>
      <c r="F22" s="105">
        <v>2E-3</v>
      </c>
      <c r="G22" s="104">
        <v>6.1652392000000003</v>
      </c>
      <c r="H22" s="102">
        <v>0.1</v>
      </c>
      <c r="I22" s="102">
        <f t="shared" si="1"/>
        <v>6.0652392000000006</v>
      </c>
      <c r="K22" s="106"/>
    </row>
    <row r="23" spans="1:12" ht="10.5" customHeight="1" x14ac:dyDescent="0.25">
      <c r="A23" s="95">
        <v>11</v>
      </c>
      <c r="B23" s="94"/>
      <c r="C23" s="94" t="s">
        <v>154</v>
      </c>
      <c r="D23" s="94"/>
      <c r="E23" s="104">
        <v>1037.3</v>
      </c>
      <c r="F23" s="105">
        <v>1.5E-3</v>
      </c>
      <c r="G23" s="104">
        <v>1.5153937</v>
      </c>
      <c r="H23" s="102">
        <v>0</v>
      </c>
      <c r="I23" s="102">
        <f t="shared" si="1"/>
        <v>1.5153937</v>
      </c>
      <c r="K23" s="106"/>
    </row>
    <row r="24" spans="1:12" ht="10.5" customHeight="1" x14ac:dyDescent="0.25">
      <c r="A24" s="95">
        <v>12</v>
      </c>
      <c r="B24" s="94"/>
      <c r="C24" s="97" t="s">
        <v>155</v>
      </c>
      <c r="D24" s="97"/>
      <c r="E24" s="104">
        <v>491.9</v>
      </c>
      <c r="F24" s="105">
        <v>2.3E-3</v>
      </c>
      <c r="G24" s="104">
        <v>1.1121073000000001</v>
      </c>
      <c r="H24" s="102">
        <v>0</v>
      </c>
      <c r="I24" s="102">
        <f t="shared" si="1"/>
        <v>1.1121073000000001</v>
      </c>
      <c r="K24" s="106"/>
    </row>
    <row r="25" spans="1:12" ht="10.5" customHeight="1" x14ac:dyDescent="0.25">
      <c r="A25" s="95">
        <v>13</v>
      </c>
      <c r="B25" s="94"/>
      <c r="C25" s="94" t="s">
        <v>53</v>
      </c>
      <c r="D25" s="94"/>
      <c r="E25" s="107">
        <f>SUM(E19:E24)</f>
        <v>4801.3</v>
      </c>
      <c r="F25" s="108"/>
      <c r="G25" s="107">
        <f>SUM(G19:G24)</f>
        <v>9.1257923999999999</v>
      </c>
      <c r="H25" s="109">
        <f>SUM(H19:H24)</f>
        <v>0.1</v>
      </c>
      <c r="I25" s="109">
        <f>SUM(I19:I24)</f>
        <v>9.0257924000000003</v>
      </c>
      <c r="K25" s="106"/>
    </row>
    <row r="26" spans="1:12" ht="10.5" customHeight="1" x14ac:dyDescent="0.25">
      <c r="A26" s="95"/>
      <c r="B26" s="94"/>
      <c r="C26" s="101"/>
      <c r="D26" s="101"/>
      <c r="E26" s="110"/>
      <c r="F26" s="102"/>
      <c r="G26" s="104"/>
      <c r="H26" s="102"/>
      <c r="I26" s="102"/>
      <c r="K26" s="106"/>
    </row>
    <row r="27" spans="1:12" ht="10.5" customHeight="1" x14ac:dyDescent="0.25">
      <c r="A27" s="95"/>
      <c r="B27" s="94"/>
      <c r="C27" s="103" t="s">
        <v>161</v>
      </c>
      <c r="D27" s="103"/>
      <c r="E27" s="110"/>
      <c r="F27" s="102"/>
      <c r="G27" s="104"/>
      <c r="H27" s="102"/>
      <c r="I27" s="102"/>
      <c r="K27" s="106"/>
    </row>
    <row r="28" spans="1:12" ht="10.5" customHeight="1" x14ac:dyDescent="0.25">
      <c r="A28" s="95"/>
      <c r="B28" s="94"/>
      <c r="C28" s="94"/>
      <c r="D28" s="94"/>
      <c r="E28" s="110"/>
      <c r="F28" s="102"/>
      <c r="G28" s="104"/>
      <c r="H28" s="102"/>
      <c r="I28" s="102"/>
      <c r="K28" s="106"/>
    </row>
    <row r="29" spans="1:12" ht="10.5" customHeight="1" x14ac:dyDescent="0.25">
      <c r="A29" s="95">
        <v>14</v>
      </c>
      <c r="B29" s="94"/>
      <c r="C29" s="94" t="s">
        <v>162</v>
      </c>
      <c r="D29" s="94"/>
      <c r="E29" s="104">
        <v>676.7</v>
      </c>
      <c r="F29" s="105">
        <v>8.3000000000000001E-3</v>
      </c>
      <c r="G29" s="104">
        <v>5.5558787000000001</v>
      </c>
      <c r="H29" s="102">
        <v>4.8</v>
      </c>
      <c r="I29" s="102">
        <f>G29-H29</f>
        <v>0.75587870000000024</v>
      </c>
      <c r="J29" s="5"/>
      <c r="K29" s="106"/>
    </row>
    <row r="30" spans="1:12" s="5" customFormat="1" ht="10.5" customHeight="1" x14ac:dyDescent="0.25">
      <c r="A30" s="95">
        <v>15</v>
      </c>
      <c r="B30" s="94"/>
      <c r="C30" s="94" t="s">
        <v>163</v>
      </c>
      <c r="D30" s="94"/>
      <c r="E30" s="104">
        <v>5012.2</v>
      </c>
      <c r="F30" s="105">
        <v>6.7000000000000002E-3</v>
      </c>
      <c r="G30" s="104">
        <v>33.463243200000001</v>
      </c>
      <c r="H30" s="102">
        <v>26.6</v>
      </c>
      <c r="I30" s="102">
        <f t="shared" ref="I30:I35" si="2">G30-H30</f>
        <v>6.8632431999999994</v>
      </c>
      <c r="K30" s="111"/>
      <c r="L30" s="2"/>
    </row>
    <row r="31" spans="1:12" s="5" customFormat="1" ht="10.5" customHeight="1" x14ac:dyDescent="0.25">
      <c r="A31" s="95">
        <v>16</v>
      </c>
      <c r="B31" s="94"/>
      <c r="C31" s="94" t="s">
        <v>164</v>
      </c>
      <c r="D31" s="94"/>
      <c r="E31" s="104">
        <v>526.70000000000005</v>
      </c>
      <c r="F31" s="105">
        <v>0</v>
      </c>
      <c r="G31" s="104">
        <v>0</v>
      </c>
      <c r="H31" s="102">
        <v>2.4</v>
      </c>
      <c r="I31" s="102">
        <f t="shared" si="2"/>
        <v>-2.4</v>
      </c>
      <c r="K31" s="111"/>
      <c r="L31" s="2"/>
    </row>
    <row r="32" spans="1:12" s="5" customFormat="1" ht="10.5" customHeight="1" x14ac:dyDescent="0.25">
      <c r="A32" s="95">
        <v>17</v>
      </c>
      <c r="B32" s="94"/>
      <c r="C32" s="94" t="s">
        <v>165</v>
      </c>
      <c r="D32" s="94"/>
      <c r="E32" s="104">
        <v>3792</v>
      </c>
      <c r="F32" s="105">
        <v>6.0000000000000001E-3</v>
      </c>
      <c r="G32" s="104">
        <v>22.539278800000002</v>
      </c>
      <c r="H32" s="102">
        <v>8.1999999999999993</v>
      </c>
      <c r="I32" s="102">
        <f t="shared" si="2"/>
        <v>14.339278800000002</v>
      </c>
      <c r="K32" s="111"/>
      <c r="L32" s="2"/>
    </row>
    <row r="33" spans="1:12" s="5" customFormat="1" ht="10.5" customHeight="1" x14ac:dyDescent="0.25">
      <c r="A33" s="95">
        <v>18</v>
      </c>
      <c r="B33" s="94"/>
      <c r="C33" s="94" t="s">
        <v>166</v>
      </c>
      <c r="D33" s="94"/>
      <c r="E33" s="104">
        <v>3923.7</v>
      </c>
      <c r="F33" s="105">
        <v>3.7000000000000002E-3</v>
      </c>
      <c r="G33" s="104">
        <v>14.2572569</v>
      </c>
      <c r="H33" s="102">
        <v>9.8000000000000007</v>
      </c>
      <c r="I33" s="102">
        <f t="shared" si="2"/>
        <v>4.4572568999999991</v>
      </c>
      <c r="K33" s="111"/>
      <c r="L33" s="2"/>
    </row>
    <row r="34" spans="1:12" s="5" customFormat="1" ht="10.5" customHeight="1" x14ac:dyDescent="0.25">
      <c r="A34" s="95">
        <v>19</v>
      </c>
      <c r="B34" s="94"/>
      <c r="C34" s="97" t="s">
        <v>167</v>
      </c>
      <c r="D34" s="97"/>
      <c r="E34" s="104">
        <v>1025.9000000000001</v>
      </c>
      <c r="F34" s="105">
        <v>3.5000000000000001E-3</v>
      </c>
      <c r="G34" s="104">
        <v>2.6466154</v>
      </c>
      <c r="H34" s="102">
        <v>1.5</v>
      </c>
      <c r="I34" s="102">
        <f t="shared" si="2"/>
        <v>1.1466154</v>
      </c>
      <c r="K34" s="111"/>
      <c r="L34" s="2"/>
    </row>
    <row r="35" spans="1:12" s="5" customFormat="1" ht="10.5" customHeight="1" x14ac:dyDescent="0.25">
      <c r="A35" s="95">
        <v>20</v>
      </c>
      <c r="B35" s="94"/>
      <c r="C35" s="97" t="s">
        <v>168</v>
      </c>
      <c r="D35" s="97"/>
      <c r="E35" s="104">
        <v>1182.7</v>
      </c>
      <c r="F35" s="105">
        <v>0</v>
      </c>
      <c r="G35" s="104">
        <v>0</v>
      </c>
      <c r="H35" s="102">
        <v>0.1</v>
      </c>
      <c r="I35" s="102">
        <f t="shared" si="2"/>
        <v>-0.1</v>
      </c>
      <c r="K35" s="111"/>
      <c r="L35" s="2"/>
    </row>
    <row r="36" spans="1:12" ht="10.5" customHeight="1" x14ac:dyDescent="0.25">
      <c r="A36" s="95">
        <v>21</v>
      </c>
      <c r="B36" s="94"/>
      <c r="C36" s="94" t="s">
        <v>53</v>
      </c>
      <c r="D36" s="94"/>
      <c r="E36" s="107">
        <f>SUM(E28:E35)</f>
        <v>16139.9</v>
      </c>
      <c r="F36" s="108"/>
      <c r="G36" s="109">
        <f>SUM(G29:G35)</f>
        <v>78.46227300000001</v>
      </c>
      <c r="H36" s="109">
        <f>SUM(H29:H35)</f>
        <v>53.4</v>
      </c>
      <c r="I36" s="109">
        <f>SUM(I29:I35)</f>
        <v>25.062272999999998</v>
      </c>
    </row>
    <row r="37" spans="1:12" ht="10.5" customHeight="1" x14ac:dyDescent="0.25">
      <c r="A37" s="95"/>
      <c r="B37" s="94"/>
      <c r="C37" s="101"/>
      <c r="D37" s="101"/>
      <c r="E37" s="112"/>
      <c r="F37" s="102"/>
      <c r="G37" s="113"/>
      <c r="H37" s="114"/>
      <c r="I37" s="114"/>
    </row>
    <row r="38" spans="1:12" ht="10.5" customHeight="1" x14ac:dyDescent="0.25">
      <c r="A38" s="95"/>
      <c r="B38" s="94"/>
      <c r="C38" s="94"/>
      <c r="D38" s="94"/>
      <c r="E38" s="110"/>
      <c r="F38" s="105"/>
      <c r="G38" s="110"/>
      <c r="H38" s="102"/>
      <c r="I38" s="102"/>
    </row>
    <row r="39" spans="1:12" ht="10.5" customHeight="1" thickBot="1" x14ac:dyDescent="0.3">
      <c r="A39" s="95">
        <v>22</v>
      </c>
      <c r="B39" s="94"/>
      <c r="C39" s="94" t="s">
        <v>169</v>
      </c>
      <c r="D39" s="94"/>
      <c r="E39" s="110"/>
      <c r="F39" s="105"/>
      <c r="G39" s="115">
        <f>G15+G25+G36</f>
        <v>92.468084800000014</v>
      </c>
      <c r="H39" s="115">
        <f>H15+H25+H36</f>
        <v>65.599999999999994</v>
      </c>
      <c r="I39" s="115">
        <f>I15+I25+I36</f>
        <v>26.868084799999998</v>
      </c>
    </row>
    <row r="40" spans="1:12" ht="10.5" customHeight="1" thickTop="1" x14ac:dyDescent="0.25">
      <c r="A40" s="94"/>
      <c r="B40" s="94"/>
      <c r="C40" s="94"/>
      <c r="D40" s="94"/>
      <c r="E40" s="102"/>
      <c r="F40" s="94"/>
      <c r="G40" s="116"/>
      <c r="H40" s="94"/>
      <c r="I40" s="94"/>
    </row>
    <row r="41" spans="1:12" ht="10.5" customHeight="1" x14ac:dyDescent="0.25">
      <c r="A41" s="103" t="s">
        <v>44</v>
      </c>
      <c r="B41" s="94"/>
      <c r="C41" s="94"/>
      <c r="D41" s="94"/>
      <c r="E41" s="95"/>
      <c r="F41" s="94"/>
      <c r="G41" s="94"/>
      <c r="H41" s="94"/>
      <c r="I41" s="94"/>
    </row>
    <row r="42" spans="1:12" ht="10.5" customHeight="1" x14ac:dyDescent="0.25">
      <c r="A42" s="117" t="s">
        <v>45</v>
      </c>
      <c r="B42" s="94"/>
      <c r="C42" s="94" t="s">
        <v>170</v>
      </c>
      <c r="D42" s="94"/>
      <c r="E42" s="95"/>
      <c r="F42" s="94"/>
      <c r="G42" s="94"/>
      <c r="H42" s="94"/>
      <c r="I42" s="94"/>
    </row>
    <row r="43" spans="1:12" ht="10.5" customHeight="1" x14ac:dyDescent="0.25">
      <c r="A43" s="117" t="s">
        <v>46</v>
      </c>
      <c r="B43" s="94"/>
      <c r="C43" s="94" t="s">
        <v>191</v>
      </c>
      <c r="D43" s="94"/>
      <c r="E43" s="95"/>
      <c r="F43" s="94"/>
      <c r="G43" s="94"/>
      <c r="H43" s="94"/>
      <c r="I43" s="94"/>
    </row>
  </sheetData>
  <mergeCells count="2">
    <mergeCell ref="A2:I2"/>
    <mergeCell ref="A3:I3"/>
  </mergeCells>
  <pageMargins left="0.7" right="0.7" top="0.75" bottom="0.75" header="0.3" footer="0.3"/>
  <pageSetup scale="72" orientation="portrait" useFirstPageNumber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9CE4-2742-4B47-B8AE-93D200822880}">
  <sheetPr>
    <tabColor theme="9" tint="0.79998168889431442"/>
  </sheetPr>
  <dimension ref="A5:L27"/>
  <sheetViews>
    <sheetView zoomScale="115" zoomScaleNormal="115" zoomScaleSheetLayoutView="100" zoomScalePageLayoutView="63" workbookViewId="0">
      <selection activeCell="C1" sqref="C1:C1048576"/>
    </sheetView>
  </sheetViews>
  <sheetFormatPr defaultColWidth="101.109375" defaultRowHeight="13.2" x14ac:dyDescent="0.25"/>
  <cols>
    <col min="1" max="1" width="4.6640625" style="2" customWidth="1"/>
    <col min="2" max="2" width="1.33203125" style="2" customWidth="1"/>
    <col min="3" max="3" width="39.5546875" style="2" customWidth="1"/>
    <col min="4" max="4" width="1.33203125" style="2" customWidth="1"/>
    <col min="5" max="6" width="16.33203125" style="7" customWidth="1"/>
    <col min="7" max="9" width="16.33203125" style="2" customWidth="1"/>
    <col min="10" max="10" width="22.6640625" style="2" customWidth="1"/>
    <col min="11" max="11" width="9.44140625" style="2" customWidth="1"/>
    <col min="12" max="12" width="11.88671875" style="2" customWidth="1"/>
    <col min="13" max="16384" width="101.109375" style="2"/>
  </cols>
  <sheetData>
    <row r="5" spans="1:12" ht="12.75" customHeight="1" x14ac:dyDescent="0.25">
      <c r="A5" s="315" t="s">
        <v>0</v>
      </c>
      <c r="B5" s="315"/>
      <c r="C5" s="315"/>
      <c r="D5" s="315"/>
      <c r="E5" s="315"/>
      <c r="F5" s="315"/>
      <c r="G5" s="315"/>
      <c r="H5" s="315"/>
      <c r="I5" s="315"/>
    </row>
    <row r="6" spans="1:12" s="9" customFormat="1" x14ac:dyDescent="0.25">
      <c r="A6" s="315" t="s">
        <v>188</v>
      </c>
      <c r="B6" s="315"/>
      <c r="C6" s="315"/>
      <c r="D6" s="315"/>
      <c r="E6" s="315"/>
      <c r="F6" s="315"/>
      <c r="G6" s="315"/>
      <c r="H6" s="315"/>
      <c r="I6" s="315"/>
    </row>
    <row r="7" spans="1:12" x14ac:dyDescent="0.25">
      <c r="A7" s="94"/>
      <c r="B7" s="94"/>
      <c r="C7" s="94"/>
      <c r="D7" s="94"/>
      <c r="E7" s="95"/>
      <c r="F7" s="95"/>
      <c r="G7" s="94"/>
      <c r="H7" s="94"/>
      <c r="I7" s="94"/>
    </row>
    <row r="8" spans="1:12" s="5" customFormat="1" ht="40.799999999999997" x14ac:dyDescent="0.25">
      <c r="A8" s="98" t="s">
        <v>2</v>
      </c>
      <c r="B8" s="97"/>
      <c r="C8" s="98" t="s">
        <v>3</v>
      </c>
      <c r="D8" s="99"/>
      <c r="E8" s="129" t="s">
        <v>189</v>
      </c>
      <c r="F8" s="129" t="s">
        <v>190</v>
      </c>
      <c r="G8" s="129" t="s">
        <v>186</v>
      </c>
      <c r="H8" s="129" t="s">
        <v>185</v>
      </c>
      <c r="I8" s="129" t="s">
        <v>184</v>
      </c>
    </row>
    <row r="9" spans="1:12" ht="10.5" customHeight="1" x14ac:dyDescent="0.25">
      <c r="A9" s="94"/>
      <c r="B9" s="94"/>
      <c r="C9" s="94"/>
      <c r="D9" s="94"/>
      <c r="E9" s="95" t="s">
        <v>5</v>
      </c>
      <c r="F9" s="95" t="s">
        <v>6</v>
      </c>
      <c r="G9" s="95" t="s">
        <v>147</v>
      </c>
      <c r="H9" s="95" t="s">
        <v>183</v>
      </c>
      <c r="I9" s="95" t="s">
        <v>182</v>
      </c>
    </row>
    <row r="10" spans="1:12" ht="10.5" customHeight="1" x14ac:dyDescent="0.25">
      <c r="A10" s="95"/>
      <c r="B10" s="94"/>
      <c r="C10" s="101"/>
      <c r="D10" s="94"/>
      <c r="E10" s="102"/>
      <c r="F10" s="102"/>
      <c r="G10" s="102"/>
      <c r="H10" s="102"/>
      <c r="I10" s="102"/>
      <c r="K10" s="125"/>
      <c r="L10" s="125"/>
    </row>
    <row r="11" spans="1:12" ht="10.5" customHeight="1" x14ac:dyDescent="0.25">
      <c r="A11" s="95">
        <v>1</v>
      </c>
      <c r="B11" s="94"/>
      <c r="C11" s="94" t="s">
        <v>181</v>
      </c>
      <c r="D11" s="94"/>
      <c r="E11" s="104">
        <v>71.599999999999994</v>
      </c>
      <c r="F11" s="104">
        <v>24.5</v>
      </c>
      <c r="G11" s="104">
        <v>36.5</v>
      </c>
      <c r="H11" s="104">
        <v>10.5</v>
      </c>
      <c r="I11" s="104">
        <v>24.9</v>
      </c>
      <c r="J11" s="126"/>
      <c r="K11" s="125"/>
      <c r="L11" s="125"/>
    </row>
    <row r="12" spans="1:12" ht="10.5" customHeight="1" x14ac:dyDescent="0.25">
      <c r="A12" s="95">
        <v>2</v>
      </c>
      <c r="B12" s="94"/>
      <c r="C12" s="94" t="s">
        <v>180</v>
      </c>
      <c r="D12" s="94"/>
      <c r="E12" s="104">
        <v>68.2</v>
      </c>
      <c r="F12" s="104">
        <v>22.6</v>
      </c>
      <c r="G12" s="104">
        <v>34.200000000000003</v>
      </c>
      <c r="H12" s="104">
        <v>11.4</v>
      </c>
      <c r="I12" s="104">
        <v>27.2</v>
      </c>
      <c r="J12" s="126"/>
      <c r="K12" s="125"/>
      <c r="L12" s="125"/>
    </row>
    <row r="13" spans="1:12" ht="10.5" customHeight="1" x14ac:dyDescent="0.25">
      <c r="A13" s="95">
        <v>3</v>
      </c>
      <c r="B13" s="94"/>
      <c r="C13" s="94" t="s">
        <v>179</v>
      </c>
      <c r="D13" s="94"/>
      <c r="E13" s="104">
        <v>417.5</v>
      </c>
      <c r="F13" s="104">
        <v>100.7</v>
      </c>
      <c r="G13" s="104">
        <v>185.3</v>
      </c>
      <c r="H13" s="104">
        <v>131.4</v>
      </c>
      <c r="I13" s="104">
        <v>131.19999999999999</v>
      </c>
      <c r="J13" s="126"/>
      <c r="K13" s="125"/>
      <c r="L13" s="125"/>
    </row>
    <row r="14" spans="1:12" ht="10.5" customHeight="1" x14ac:dyDescent="0.25">
      <c r="A14" s="95">
        <v>4</v>
      </c>
      <c r="B14" s="94"/>
      <c r="C14" s="94" t="s">
        <v>178</v>
      </c>
      <c r="D14" s="94"/>
      <c r="E14" s="104">
        <v>50.3</v>
      </c>
      <c r="F14" s="104">
        <v>17</v>
      </c>
      <c r="G14" s="104">
        <v>33.4</v>
      </c>
      <c r="H14" s="104">
        <v>-0.2</v>
      </c>
      <c r="I14" s="104">
        <v>24.1</v>
      </c>
      <c r="J14" s="126"/>
      <c r="K14" s="125"/>
      <c r="L14" s="125"/>
    </row>
    <row r="15" spans="1:12" ht="10.5" customHeight="1" x14ac:dyDescent="0.25">
      <c r="A15" s="95">
        <v>5</v>
      </c>
      <c r="B15" s="94"/>
      <c r="C15" s="97" t="s">
        <v>177</v>
      </c>
      <c r="D15" s="94"/>
      <c r="E15" s="104">
        <v>39.6</v>
      </c>
      <c r="F15" s="104">
        <v>11.7</v>
      </c>
      <c r="G15" s="104">
        <v>21.2</v>
      </c>
      <c r="H15" s="104">
        <v>6.7</v>
      </c>
      <c r="I15" s="104">
        <v>17</v>
      </c>
      <c r="J15" s="126"/>
      <c r="K15" s="125"/>
      <c r="L15" s="125"/>
    </row>
    <row r="16" spans="1:12" ht="10.5" customHeight="1" x14ac:dyDescent="0.25">
      <c r="A16" s="95">
        <v>6</v>
      </c>
      <c r="B16" s="94"/>
      <c r="C16" s="94" t="s">
        <v>176</v>
      </c>
      <c r="D16" s="94"/>
      <c r="E16" s="104">
        <v>274.8</v>
      </c>
      <c r="F16" s="104">
        <v>114.3</v>
      </c>
      <c r="G16" s="104">
        <v>145.9</v>
      </c>
      <c r="H16" s="104">
        <v>14.6</v>
      </c>
      <c r="I16" s="104">
        <v>81.400000000000006</v>
      </c>
      <c r="J16" s="126"/>
      <c r="K16" s="125"/>
      <c r="L16" s="125"/>
    </row>
    <row r="17" spans="1:12" s="5" customFormat="1" ht="10.5" customHeight="1" x14ac:dyDescent="0.25">
      <c r="A17" s="95">
        <v>7</v>
      </c>
      <c r="B17" s="94"/>
      <c r="C17" s="94" t="s">
        <v>175</v>
      </c>
      <c r="D17" s="94"/>
      <c r="E17" s="104">
        <v>1783.6</v>
      </c>
      <c r="F17" s="104">
        <v>584.9</v>
      </c>
      <c r="G17" s="104">
        <v>751.1</v>
      </c>
      <c r="H17" s="104">
        <v>447.6</v>
      </c>
      <c r="I17" s="104">
        <v>605.5</v>
      </c>
      <c r="J17" s="126"/>
      <c r="K17" s="127"/>
      <c r="L17" s="127"/>
    </row>
    <row r="18" spans="1:12" s="5" customFormat="1" ht="10.5" customHeight="1" x14ac:dyDescent="0.25">
      <c r="A18" s="95">
        <v>8</v>
      </c>
      <c r="B18" s="94"/>
      <c r="C18" s="94" t="s">
        <v>174</v>
      </c>
      <c r="D18" s="94"/>
      <c r="E18" s="104">
        <v>1328.2</v>
      </c>
      <c r="F18" s="104">
        <v>375.5</v>
      </c>
      <c r="G18" s="104">
        <v>517.9</v>
      </c>
      <c r="H18" s="104">
        <v>434.9</v>
      </c>
      <c r="I18" s="104">
        <v>416.3</v>
      </c>
      <c r="J18" s="126"/>
      <c r="K18" s="127"/>
      <c r="L18" s="127"/>
    </row>
    <row r="19" spans="1:12" s="5" customFormat="1" ht="10.5" customHeight="1" x14ac:dyDescent="0.25">
      <c r="A19" s="95">
        <v>9</v>
      </c>
      <c r="B19" s="94"/>
      <c r="C19" s="94" t="s">
        <v>173</v>
      </c>
      <c r="D19" s="94"/>
      <c r="E19" s="104">
        <v>870</v>
      </c>
      <c r="F19" s="104">
        <v>218.1</v>
      </c>
      <c r="G19" s="104">
        <v>319.10000000000002</v>
      </c>
      <c r="H19" s="104">
        <v>332.8</v>
      </c>
      <c r="I19" s="104">
        <v>272.2</v>
      </c>
      <c r="J19" s="126"/>
      <c r="K19" s="127"/>
      <c r="L19" s="127"/>
    </row>
    <row r="20" spans="1:12" s="5" customFormat="1" ht="10.5" customHeight="1" x14ac:dyDescent="0.25">
      <c r="A20" s="95">
        <v>10</v>
      </c>
      <c r="B20" s="94"/>
      <c r="C20" s="97" t="s">
        <v>172</v>
      </c>
      <c r="D20" s="94"/>
      <c r="E20" s="104">
        <v>142.6</v>
      </c>
      <c r="F20" s="104">
        <v>43.8</v>
      </c>
      <c r="G20" s="104">
        <v>80.400000000000006</v>
      </c>
      <c r="H20" s="104">
        <v>18.5</v>
      </c>
      <c r="I20" s="104">
        <v>53</v>
      </c>
      <c r="J20" s="126"/>
      <c r="K20" s="127"/>
      <c r="L20" s="127"/>
    </row>
    <row r="21" spans="1:12" s="5" customFormat="1" ht="10.5" customHeight="1" x14ac:dyDescent="0.25">
      <c r="A21" s="95">
        <v>11</v>
      </c>
      <c r="B21" s="94"/>
      <c r="C21" s="97" t="s">
        <v>171</v>
      </c>
      <c r="D21" s="94"/>
      <c r="E21" s="104">
        <v>79.099999999999994</v>
      </c>
      <c r="F21" s="104">
        <v>29.9</v>
      </c>
      <c r="G21" s="104">
        <v>37.700000000000003</v>
      </c>
      <c r="H21" s="104">
        <v>11.7</v>
      </c>
      <c r="I21" s="104">
        <v>27.3</v>
      </c>
      <c r="J21" s="126"/>
      <c r="K21" s="127"/>
      <c r="L21" s="127"/>
    </row>
    <row r="22" spans="1:12" s="5" customFormat="1" ht="10.5" customHeight="1" x14ac:dyDescent="0.25">
      <c r="A22" s="95"/>
      <c r="B22" s="94"/>
      <c r="C22" s="97"/>
      <c r="D22" s="94"/>
      <c r="E22" s="102"/>
      <c r="F22" s="102"/>
      <c r="G22" s="105"/>
      <c r="H22" s="102"/>
      <c r="I22" s="102"/>
      <c r="J22" s="128"/>
      <c r="K22" s="127"/>
      <c r="L22" s="127"/>
    </row>
    <row r="23" spans="1:12" ht="10.5" customHeight="1" thickBot="1" x14ac:dyDescent="0.3">
      <c r="A23" s="95">
        <v>12</v>
      </c>
      <c r="B23" s="94"/>
      <c r="C23" s="94" t="s">
        <v>53</v>
      </c>
      <c r="D23" s="94"/>
      <c r="E23" s="115">
        <f>SUM(E11:E21)</f>
        <v>5125.5000000000009</v>
      </c>
      <c r="F23" s="115">
        <f t="shared" ref="F23:I23" si="0">SUM(F11:F21)</f>
        <v>1543</v>
      </c>
      <c r="G23" s="115">
        <f t="shared" si="0"/>
        <v>2162.6999999999998</v>
      </c>
      <c r="H23" s="115">
        <f>SUM(H11:H21)</f>
        <v>1419.9</v>
      </c>
      <c r="I23" s="115">
        <f t="shared" si="0"/>
        <v>1680.1</v>
      </c>
      <c r="J23" s="128"/>
      <c r="K23" s="125"/>
      <c r="L23" s="125"/>
    </row>
    <row r="24" spans="1:12" ht="10.5" customHeight="1" thickTop="1" x14ac:dyDescent="0.25">
      <c r="A24" s="95"/>
      <c r="B24" s="94"/>
      <c r="C24" s="101"/>
      <c r="D24" s="94"/>
      <c r="E24" s="118"/>
      <c r="F24" s="118"/>
      <c r="G24" s="102"/>
      <c r="H24" s="102"/>
      <c r="I24" s="114"/>
    </row>
    <row r="27" spans="1:12" x14ac:dyDescent="0.25">
      <c r="F27" s="8"/>
      <c r="I27" s="126"/>
    </row>
  </sheetData>
  <mergeCells count="2">
    <mergeCell ref="A5:I5"/>
    <mergeCell ref="A6:I6"/>
  </mergeCells>
  <pageMargins left="0.7" right="0.7" top="0.75" bottom="0.75" header="0.3" footer="0.3"/>
  <pageSetup scale="67" orientation="portrait" useFirstPageNumber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CBEA-22C7-4F2B-8976-56DE81B5B666}">
  <sheetPr>
    <tabColor theme="9" tint="0.79998168889431442"/>
  </sheetPr>
  <dimension ref="A5:L24"/>
  <sheetViews>
    <sheetView tabSelected="1" zoomScaleNormal="100" zoomScaleSheetLayoutView="100" zoomScalePageLayoutView="63" workbookViewId="0">
      <selection activeCell="C1" sqref="C1:C1048576"/>
    </sheetView>
  </sheetViews>
  <sheetFormatPr defaultColWidth="101.109375" defaultRowHeight="13.2" x14ac:dyDescent="0.25"/>
  <cols>
    <col min="1" max="1" width="4.6640625" style="2" customWidth="1"/>
    <col min="2" max="2" width="1.33203125" style="2" customWidth="1"/>
    <col min="3" max="3" width="39.5546875" style="2" customWidth="1"/>
    <col min="4" max="4" width="1.33203125" style="2" customWidth="1"/>
    <col min="5" max="6" width="16.33203125" style="7" customWidth="1"/>
    <col min="7" max="9" width="16.33203125" style="2" customWidth="1"/>
    <col min="10" max="10" width="6" style="2" customWidth="1"/>
    <col min="11" max="11" width="12.33203125" style="2" customWidth="1"/>
    <col min="12" max="12" width="11.109375" style="2" customWidth="1"/>
    <col min="13" max="16384" width="101.109375" style="2"/>
  </cols>
  <sheetData>
    <row r="5" spans="1:12" ht="12.75" customHeight="1" x14ac:dyDescent="0.25">
      <c r="A5" s="315" t="s">
        <v>63</v>
      </c>
      <c r="B5" s="315"/>
      <c r="C5" s="315"/>
      <c r="D5" s="315"/>
      <c r="E5" s="315"/>
      <c r="F5" s="315"/>
      <c r="G5" s="315"/>
      <c r="H5" s="315"/>
      <c r="I5" s="315"/>
      <c r="J5" s="124"/>
    </row>
    <row r="6" spans="1:12" s="9" customFormat="1" x14ac:dyDescent="0.25">
      <c r="A6" s="315" t="s">
        <v>187</v>
      </c>
      <c r="B6" s="315"/>
      <c r="C6" s="315"/>
      <c r="D6" s="315"/>
      <c r="E6" s="315"/>
      <c r="F6" s="315"/>
      <c r="G6" s="315"/>
      <c r="H6" s="315"/>
      <c r="I6" s="315"/>
      <c r="J6" s="124"/>
    </row>
    <row r="7" spans="1:12" x14ac:dyDescent="0.25">
      <c r="A7" s="94"/>
      <c r="B7" s="94"/>
      <c r="C7" s="94"/>
      <c r="D7" s="94"/>
      <c r="E7" s="95"/>
      <c r="F7" s="95"/>
      <c r="G7" s="94"/>
      <c r="H7" s="94"/>
      <c r="I7" s="94"/>
      <c r="J7" s="94"/>
    </row>
    <row r="8" spans="1:12" s="5" customFormat="1" ht="40.799999999999997" x14ac:dyDescent="0.25">
      <c r="A8" s="98" t="s">
        <v>2</v>
      </c>
      <c r="B8" s="97"/>
      <c r="C8" s="98" t="s">
        <v>3</v>
      </c>
      <c r="D8" s="99"/>
      <c r="E8" s="129" t="s">
        <v>189</v>
      </c>
      <c r="F8" s="129" t="s">
        <v>190</v>
      </c>
      <c r="G8" s="129" t="s">
        <v>186</v>
      </c>
      <c r="H8" s="129" t="s">
        <v>185</v>
      </c>
      <c r="I8" s="129" t="s">
        <v>184</v>
      </c>
      <c r="J8" s="123"/>
    </row>
    <row r="9" spans="1:12" ht="10.5" customHeight="1" x14ac:dyDescent="0.25">
      <c r="A9" s="94"/>
      <c r="B9" s="94"/>
      <c r="C9" s="94"/>
      <c r="D9" s="94"/>
      <c r="E9" s="95" t="s">
        <v>5</v>
      </c>
      <c r="F9" s="95" t="s">
        <v>6</v>
      </c>
      <c r="G9" s="95" t="s">
        <v>147</v>
      </c>
      <c r="H9" s="95" t="s">
        <v>183</v>
      </c>
      <c r="I9" s="95" t="s">
        <v>182</v>
      </c>
      <c r="J9" s="95"/>
    </row>
    <row r="10" spans="1:12" ht="10.5" customHeight="1" x14ac:dyDescent="0.25">
      <c r="A10" s="95"/>
      <c r="B10" s="94"/>
      <c r="C10" s="101"/>
      <c r="D10" s="94"/>
      <c r="E10" s="102"/>
      <c r="F10" s="102"/>
      <c r="G10" s="102"/>
      <c r="H10" s="102"/>
      <c r="I10" s="102"/>
      <c r="J10" s="102"/>
      <c r="K10" s="119"/>
      <c r="L10" s="119"/>
    </row>
    <row r="11" spans="1:12" ht="10.5" customHeight="1" x14ac:dyDescent="0.25">
      <c r="A11" s="95">
        <v>1</v>
      </c>
      <c r="B11" s="94"/>
      <c r="C11" s="94" t="s">
        <v>181</v>
      </c>
      <c r="D11" s="94"/>
      <c r="E11" s="104">
        <v>329.2</v>
      </c>
      <c r="F11" s="104">
        <v>24.5</v>
      </c>
      <c r="G11" s="104">
        <v>36.5</v>
      </c>
      <c r="H11" s="104">
        <v>268.2</v>
      </c>
      <c r="I11" s="104">
        <v>114.7</v>
      </c>
      <c r="J11" s="104"/>
      <c r="K11" s="120"/>
      <c r="L11" s="119"/>
    </row>
    <row r="12" spans="1:12" ht="10.5" customHeight="1" x14ac:dyDescent="0.25">
      <c r="A12" s="95">
        <v>2</v>
      </c>
      <c r="B12" s="94"/>
      <c r="C12" s="94" t="s">
        <v>180</v>
      </c>
      <c r="D12" s="94"/>
      <c r="E12" s="104">
        <v>109.2</v>
      </c>
      <c r="F12" s="104">
        <v>22.6</v>
      </c>
      <c r="G12" s="104">
        <v>34.200000000000003</v>
      </c>
      <c r="H12" s="104">
        <v>52.4</v>
      </c>
      <c r="I12" s="104">
        <v>43.5</v>
      </c>
      <c r="J12" s="104"/>
      <c r="K12" s="120"/>
      <c r="L12" s="119"/>
    </row>
    <row r="13" spans="1:12" ht="10.5" customHeight="1" x14ac:dyDescent="0.25">
      <c r="A13" s="95">
        <v>3</v>
      </c>
      <c r="B13" s="94"/>
      <c r="C13" s="94" t="s">
        <v>179</v>
      </c>
      <c r="D13" s="94"/>
      <c r="E13" s="104">
        <v>2310.1</v>
      </c>
      <c r="F13" s="104">
        <v>100.7</v>
      </c>
      <c r="G13" s="104">
        <v>185.3</v>
      </c>
      <c r="H13" s="104">
        <v>2024</v>
      </c>
      <c r="I13" s="104">
        <v>725.9</v>
      </c>
      <c r="J13" s="104"/>
      <c r="K13" s="120"/>
      <c r="L13" s="119"/>
    </row>
    <row r="14" spans="1:12" ht="10.5" customHeight="1" x14ac:dyDescent="0.25">
      <c r="A14" s="95">
        <v>4</v>
      </c>
      <c r="B14" s="94"/>
      <c r="C14" s="94" t="s">
        <v>178</v>
      </c>
      <c r="D14" s="94"/>
      <c r="E14" s="104">
        <f>281.4</f>
        <v>281.39999999999998</v>
      </c>
      <c r="F14" s="104">
        <v>17</v>
      </c>
      <c r="G14" s="104">
        <v>33.4</v>
      </c>
      <c r="H14" s="104">
        <v>231</v>
      </c>
      <c r="I14" s="104">
        <v>135</v>
      </c>
      <c r="J14" s="104"/>
      <c r="K14" s="120"/>
      <c r="L14" s="119"/>
    </row>
    <row r="15" spans="1:12" ht="10.5" customHeight="1" x14ac:dyDescent="0.25">
      <c r="A15" s="95">
        <v>5</v>
      </c>
      <c r="B15" s="94"/>
      <c r="C15" s="97" t="s">
        <v>177</v>
      </c>
      <c r="D15" s="94"/>
      <c r="E15" s="104">
        <v>186</v>
      </c>
      <c r="F15" s="104">
        <v>11.7</v>
      </c>
      <c r="G15" s="104">
        <v>21.2</v>
      </c>
      <c r="H15" s="104">
        <v>153.1</v>
      </c>
      <c r="I15" s="104">
        <v>79.900000000000006</v>
      </c>
      <c r="J15" s="104"/>
      <c r="K15" s="120"/>
      <c r="L15" s="119"/>
    </row>
    <row r="16" spans="1:12" ht="10.5" customHeight="1" x14ac:dyDescent="0.25">
      <c r="A16" s="95">
        <v>6</v>
      </c>
      <c r="B16" s="94"/>
      <c r="C16" s="94" t="s">
        <v>176</v>
      </c>
      <c r="D16" s="94"/>
      <c r="E16" s="104">
        <v>395.7</v>
      </c>
      <c r="F16" s="104">
        <v>114.3</v>
      </c>
      <c r="G16" s="104">
        <v>145.9</v>
      </c>
      <c r="H16" s="104">
        <v>135.5</v>
      </c>
      <c r="I16" s="104">
        <v>117.3</v>
      </c>
      <c r="J16" s="104"/>
      <c r="K16" s="120"/>
      <c r="L16" s="119"/>
    </row>
    <row r="17" spans="1:12" s="5" customFormat="1" ht="10.5" customHeight="1" x14ac:dyDescent="0.25">
      <c r="A17" s="95">
        <v>7</v>
      </c>
      <c r="B17" s="94"/>
      <c r="C17" s="94" t="s">
        <v>175</v>
      </c>
      <c r="D17" s="94"/>
      <c r="E17" s="104">
        <v>3210.4</v>
      </c>
      <c r="F17" s="104">
        <v>584.9</v>
      </c>
      <c r="G17" s="104">
        <v>751.1</v>
      </c>
      <c r="H17" s="104">
        <v>1874.4</v>
      </c>
      <c r="I17" s="104">
        <v>1089.8</v>
      </c>
      <c r="J17" s="104"/>
      <c r="K17" s="120"/>
      <c r="L17" s="122"/>
    </row>
    <row r="18" spans="1:12" s="5" customFormat="1" ht="10.5" customHeight="1" x14ac:dyDescent="0.25">
      <c r="A18" s="95">
        <v>8</v>
      </c>
      <c r="B18" s="94"/>
      <c r="C18" s="94" t="s">
        <v>174</v>
      </c>
      <c r="D18" s="94"/>
      <c r="E18" s="104">
        <v>1759.8</v>
      </c>
      <c r="F18" s="104">
        <v>375.5</v>
      </c>
      <c r="G18" s="104">
        <v>517.9</v>
      </c>
      <c r="H18" s="104">
        <v>866.5</v>
      </c>
      <c r="I18" s="104">
        <v>551.5</v>
      </c>
      <c r="J18" s="104"/>
      <c r="K18" s="120"/>
      <c r="L18" s="122"/>
    </row>
    <row r="19" spans="1:12" s="5" customFormat="1" ht="10.5" customHeight="1" x14ac:dyDescent="0.25">
      <c r="A19" s="95">
        <v>9</v>
      </c>
      <c r="B19" s="94"/>
      <c r="C19" s="94" t="s">
        <v>173</v>
      </c>
      <c r="D19" s="94"/>
      <c r="E19" s="104">
        <v>800.4</v>
      </c>
      <c r="F19" s="104">
        <v>218.1</v>
      </c>
      <c r="G19" s="104">
        <v>319.10000000000002</v>
      </c>
      <c r="H19" s="104">
        <v>263.2</v>
      </c>
      <c r="I19" s="104">
        <v>250.4</v>
      </c>
      <c r="J19" s="104"/>
      <c r="K19" s="120"/>
      <c r="L19" s="122"/>
    </row>
    <row r="20" spans="1:12" s="5" customFormat="1" ht="10.5" customHeight="1" x14ac:dyDescent="0.25">
      <c r="A20" s="95">
        <v>10</v>
      </c>
      <c r="B20" s="94"/>
      <c r="C20" s="97" t="s">
        <v>172</v>
      </c>
      <c r="D20" s="94"/>
      <c r="E20" s="104">
        <v>237.7</v>
      </c>
      <c r="F20" s="104">
        <v>43.8</v>
      </c>
      <c r="G20" s="104">
        <v>80.400000000000006</v>
      </c>
      <c r="H20" s="104">
        <v>113.6</v>
      </c>
      <c r="I20" s="104">
        <v>88.3</v>
      </c>
      <c r="J20" s="104"/>
      <c r="K20" s="120"/>
      <c r="L20" s="122"/>
    </row>
    <row r="21" spans="1:12" s="5" customFormat="1" ht="10.5" customHeight="1" x14ac:dyDescent="0.25">
      <c r="A21" s="95">
        <v>11</v>
      </c>
      <c r="B21" s="94"/>
      <c r="C21" s="97" t="s">
        <v>171</v>
      </c>
      <c r="D21" s="94"/>
      <c r="E21" s="104">
        <v>172.8</v>
      </c>
      <c r="F21" s="104">
        <v>29.9</v>
      </c>
      <c r="G21" s="104">
        <v>37.700000000000003</v>
      </c>
      <c r="H21" s="104">
        <v>105</v>
      </c>
      <c r="I21" s="104">
        <v>60.9</v>
      </c>
      <c r="J21" s="104"/>
      <c r="K21" s="120"/>
      <c r="L21" s="122"/>
    </row>
    <row r="22" spans="1:12" s="5" customFormat="1" ht="10.5" customHeight="1" x14ac:dyDescent="0.25">
      <c r="A22" s="95"/>
      <c r="B22" s="94"/>
      <c r="C22" s="97"/>
      <c r="D22" s="94"/>
      <c r="E22" s="102"/>
      <c r="F22" s="102"/>
      <c r="G22" s="105"/>
      <c r="H22" s="102"/>
      <c r="I22" s="102"/>
      <c r="J22" s="102"/>
      <c r="K22" s="120"/>
      <c r="L22" s="122"/>
    </row>
    <row r="23" spans="1:12" ht="10.5" customHeight="1" thickBot="1" x14ac:dyDescent="0.3">
      <c r="A23" s="95">
        <v>12</v>
      </c>
      <c r="B23" s="94"/>
      <c r="C23" s="94" t="s">
        <v>53</v>
      </c>
      <c r="D23" s="94"/>
      <c r="E23" s="121">
        <f>SUM(E11:E21)</f>
        <v>9792.6999999999989</v>
      </c>
      <c r="F23" s="121">
        <f>SUM(F11:F21)</f>
        <v>1543</v>
      </c>
      <c r="G23" s="121">
        <f>SUM(G11:G21)</f>
        <v>2162.6999999999998</v>
      </c>
      <c r="H23" s="121">
        <f>SUM(H11:H21)</f>
        <v>6086.9000000000005</v>
      </c>
      <c r="I23" s="121">
        <f>SUM(I11:I21)</f>
        <v>3257.2000000000003</v>
      </c>
      <c r="J23" s="104"/>
      <c r="K23" s="120"/>
      <c r="L23" s="119"/>
    </row>
    <row r="24" spans="1:12" ht="10.5" customHeight="1" thickTop="1" x14ac:dyDescent="0.25">
      <c r="A24" s="95"/>
      <c r="B24" s="94"/>
      <c r="C24" s="101"/>
      <c r="D24" s="94"/>
      <c r="E24" s="118"/>
      <c r="F24" s="118"/>
      <c r="G24" s="102"/>
      <c r="H24" s="114"/>
      <c r="I24" s="114"/>
      <c r="J24" s="114"/>
    </row>
  </sheetData>
  <mergeCells count="2">
    <mergeCell ref="A5:I5"/>
    <mergeCell ref="A6:I6"/>
  </mergeCells>
  <pageMargins left="0.7" right="0.7" top="0.75" bottom="0.75" header="0.3" footer="0.3"/>
  <pageSetup scale="67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CCCC-B2E5-42A1-85EF-AB7DDBDF9032}">
  <dimension ref="A1:E9"/>
  <sheetViews>
    <sheetView workbookViewId="0">
      <selection sqref="A1:XFD1048576"/>
    </sheetView>
  </sheetViews>
  <sheetFormatPr defaultRowHeight="14.4" x14ac:dyDescent="0.3"/>
  <cols>
    <col min="1" max="1" width="4.44140625" bestFit="1" customWidth="1"/>
    <col min="2" max="2" width="15.6640625" customWidth="1"/>
    <col min="3" max="3" width="19.44140625" customWidth="1"/>
    <col min="4" max="4" width="15.88671875" customWidth="1"/>
  </cols>
  <sheetData>
    <row r="1" spans="1:5" x14ac:dyDescent="0.3">
      <c r="A1" s="284" t="s">
        <v>47</v>
      </c>
      <c r="B1" s="284"/>
      <c r="C1" s="284"/>
      <c r="D1" s="284"/>
      <c r="E1" s="284"/>
    </row>
    <row r="2" spans="1:5" x14ac:dyDescent="0.3">
      <c r="A2" s="284" t="s">
        <v>200</v>
      </c>
      <c r="B2" s="284"/>
      <c r="C2" s="284"/>
      <c r="D2" s="284"/>
      <c r="E2" s="284"/>
    </row>
    <row r="4" spans="1:5" ht="26.4" x14ac:dyDescent="0.3">
      <c r="A4" s="137" t="s">
        <v>73</v>
      </c>
      <c r="B4" s="152" t="s">
        <v>201</v>
      </c>
      <c r="C4" s="137" t="s">
        <v>207</v>
      </c>
      <c r="D4" s="137" t="s">
        <v>206</v>
      </c>
      <c r="E4" s="152" t="s">
        <v>202</v>
      </c>
    </row>
    <row r="5" spans="1:5" x14ac:dyDescent="0.3">
      <c r="C5" s="36" t="s">
        <v>5</v>
      </c>
      <c r="D5" s="36" t="s">
        <v>6</v>
      </c>
      <c r="E5" s="36" t="s">
        <v>203</v>
      </c>
    </row>
    <row r="7" spans="1:5" x14ac:dyDescent="0.3">
      <c r="A7" s="36">
        <v>1</v>
      </c>
      <c r="B7" s="130" t="s">
        <v>204</v>
      </c>
      <c r="C7" s="150">
        <v>3866</v>
      </c>
      <c r="D7" s="150">
        <v>3850</v>
      </c>
      <c r="E7" s="177">
        <v>-16</v>
      </c>
    </row>
    <row r="8" spans="1:5" x14ac:dyDescent="0.3">
      <c r="A8" s="36">
        <v>2</v>
      </c>
      <c r="B8" s="130" t="s">
        <v>66</v>
      </c>
      <c r="C8" s="151">
        <v>2423</v>
      </c>
      <c r="D8" s="151">
        <v>2424</v>
      </c>
      <c r="E8" s="178">
        <v>1</v>
      </c>
    </row>
    <row r="9" spans="1:5" x14ac:dyDescent="0.3">
      <c r="A9" s="36">
        <v>3</v>
      </c>
      <c r="B9" s="130" t="s">
        <v>205</v>
      </c>
      <c r="C9" s="150">
        <v>6289</v>
      </c>
      <c r="D9" s="150">
        <v>6274</v>
      </c>
      <c r="E9" s="177">
        <v>-15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15F6-62CB-41CD-BBE9-AB4B7CE802B9}">
  <dimension ref="A1:H14"/>
  <sheetViews>
    <sheetView workbookViewId="0">
      <selection sqref="A1:XFD1048576"/>
    </sheetView>
  </sheetViews>
  <sheetFormatPr defaultRowHeight="14.4" x14ac:dyDescent="0.3"/>
  <cols>
    <col min="1" max="1" width="5.44140625" style="139" bestFit="1" customWidth="1"/>
    <col min="2" max="2" width="29.109375" bestFit="1" customWidth="1"/>
    <col min="3" max="3" width="10.6640625" customWidth="1"/>
    <col min="4" max="4" width="15.88671875" customWidth="1"/>
    <col min="5" max="5" width="12.5546875" customWidth="1"/>
    <col min="6" max="6" width="18.6640625" bestFit="1" customWidth="1"/>
    <col min="7" max="7" width="12.88671875" customWidth="1"/>
  </cols>
  <sheetData>
    <row r="1" spans="1:8" x14ac:dyDescent="0.3">
      <c r="D1" s="138" t="s">
        <v>63</v>
      </c>
    </row>
    <row r="2" spans="1:8" x14ac:dyDescent="0.3">
      <c r="D2" s="138" t="s">
        <v>208</v>
      </c>
    </row>
    <row r="3" spans="1:8" x14ac:dyDescent="0.3">
      <c r="A3" s="158"/>
    </row>
    <row r="4" spans="1:8" x14ac:dyDescent="0.3">
      <c r="A4" s="186" t="s">
        <v>55</v>
      </c>
      <c r="B4" s="187"/>
      <c r="C4" s="161" t="s">
        <v>221</v>
      </c>
      <c r="D4" s="161" t="s">
        <v>223</v>
      </c>
      <c r="E4" s="161" t="s">
        <v>225</v>
      </c>
      <c r="F4" s="161" t="s">
        <v>210</v>
      </c>
      <c r="G4" s="161" t="s">
        <v>212</v>
      </c>
    </row>
    <row r="5" spans="1:8" ht="15.75" customHeight="1" x14ac:dyDescent="0.3">
      <c r="A5" s="188" t="s">
        <v>278</v>
      </c>
      <c r="B5" s="189" t="s">
        <v>209</v>
      </c>
      <c r="C5" s="188" t="s">
        <v>222</v>
      </c>
      <c r="D5" s="188" t="s">
        <v>224</v>
      </c>
      <c r="E5" s="188" t="s">
        <v>213</v>
      </c>
      <c r="F5" s="188" t="s">
        <v>211</v>
      </c>
      <c r="G5" s="188" t="s">
        <v>213</v>
      </c>
    </row>
    <row r="6" spans="1:8" x14ac:dyDescent="0.3">
      <c r="B6" s="156"/>
      <c r="C6" s="155" t="s">
        <v>5</v>
      </c>
      <c r="D6" s="155" t="s">
        <v>6</v>
      </c>
      <c r="E6" s="155" t="s">
        <v>104</v>
      </c>
      <c r="F6" s="155" t="s">
        <v>148</v>
      </c>
      <c r="G6" s="155" t="s">
        <v>182</v>
      </c>
    </row>
    <row r="7" spans="1:8" x14ac:dyDescent="0.3">
      <c r="A7" s="153"/>
      <c r="B7" s="157"/>
      <c r="C7" s="155"/>
      <c r="D7" s="155"/>
      <c r="E7" s="155"/>
      <c r="F7" s="155"/>
      <c r="G7" s="175"/>
    </row>
    <row r="8" spans="1:8" x14ac:dyDescent="0.3">
      <c r="A8" s="153">
        <v>1</v>
      </c>
      <c r="B8" s="157" t="s">
        <v>214</v>
      </c>
      <c r="C8" s="155">
        <v>680</v>
      </c>
      <c r="D8" s="155">
        <v>402</v>
      </c>
      <c r="E8" s="155" t="s">
        <v>215</v>
      </c>
      <c r="F8" s="155">
        <v>0.59</v>
      </c>
      <c r="G8" s="176">
        <v>-332</v>
      </c>
    </row>
    <row r="9" spans="1:8" x14ac:dyDescent="0.3">
      <c r="A9" s="153">
        <v>2</v>
      </c>
      <c r="B9" s="157" t="s">
        <v>216</v>
      </c>
      <c r="C9" s="155">
        <v>680</v>
      </c>
      <c r="D9" s="155">
        <v>457</v>
      </c>
      <c r="E9" s="155" t="s">
        <v>217</v>
      </c>
      <c r="F9" s="155">
        <v>0.67</v>
      </c>
      <c r="G9" s="176">
        <v>-435</v>
      </c>
    </row>
    <row r="10" spans="1:8" x14ac:dyDescent="0.3">
      <c r="A10" s="153">
        <v>3</v>
      </c>
      <c r="B10" s="157" t="s">
        <v>218</v>
      </c>
      <c r="C10" s="155">
        <v>680</v>
      </c>
      <c r="D10" s="155">
        <v>283</v>
      </c>
      <c r="E10" s="155" t="s">
        <v>219</v>
      </c>
      <c r="F10" s="155">
        <v>0.42</v>
      </c>
      <c r="G10" s="176">
        <v>-245</v>
      </c>
    </row>
    <row r="12" spans="1:8" x14ac:dyDescent="0.3">
      <c r="A12" s="160" t="s">
        <v>198</v>
      </c>
      <c r="B12" s="149"/>
    </row>
    <row r="13" spans="1:8" ht="23.25" customHeight="1" x14ac:dyDescent="0.3">
      <c r="A13" s="159" t="s">
        <v>45</v>
      </c>
      <c r="B13" s="265" t="s">
        <v>220</v>
      </c>
      <c r="C13" s="265"/>
      <c r="D13" s="265"/>
      <c r="E13" s="265"/>
      <c r="F13" s="265"/>
      <c r="G13" s="265"/>
      <c r="H13" s="265"/>
    </row>
    <row r="14" spans="1:8" x14ac:dyDescent="0.3">
      <c r="A14" s="157"/>
      <c r="B14" s="154"/>
      <c r="C14" s="154"/>
      <c r="D14" s="154"/>
      <c r="E14" s="154"/>
      <c r="F14" s="154"/>
      <c r="G14" s="154"/>
    </row>
  </sheetData>
  <mergeCells count="1">
    <mergeCell ref="B13:H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3C6F-1F60-43F6-99A0-BF87F1053AA4}">
  <dimension ref="A1:E15"/>
  <sheetViews>
    <sheetView workbookViewId="0">
      <selection sqref="A1:XFD1048576"/>
    </sheetView>
  </sheetViews>
  <sheetFormatPr defaultRowHeight="14.4" x14ac:dyDescent="0.3"/>
  <cols>
    <col min="1" max="1" width="6.44140625" bestFit="1" customWidth="1"/>
    <col min="2" max="2" width="1.6640625" style="141" customWidth="1"/>
    <col min="3" max="3" width="24.5546875" bestFit="1" customWidth="1"/>
    <col min="4" max="4" width="1.88671875" style="141" customWidth="1"/>
    <col min="5" max="5" width="17.6640625" customWidth="1"/>
  </cols>
  <sheetData>
    <row r="1" spans="1:5" x14ac:dyDescent="0.3">
      <c r="A1" s="284" t="s">
        <v>47</v>
      </c>
      <c r="B1" s="284"/>
      <c r="C1" s="284"/>
      <c r="D1" s="284"/>
      <c r="E1" s="284"/>
    </row>
    <row r="2" spans="1:5" x14ac:dyDescent="0.3">
      <c r="A2" s="284" t="s">
        <v>226</v>
      </c>
      <c r="B2" s="284"/>
      <c r="C2" s="284"/>
      <c r="D2" s="284"/>
      <c r="E2" s="284"/>
    </row>
    <row r="4" spans="1:5" ht="27" x14ac:dyDescent="0.3">
      <c r="A4" s="23" t="s">
        <v>73</v>
      </c>
      <c r="B4" s="184"/>
      <c r="C4" s="183" t="s">
        <v>227</v>
      </c>
      <c r="D4" s="185"/>
      <c r="E4" s="183" t="s">
        <v>233</v>
      </c>
    </row>
    <row r="5" spans="1:5" x14ac:dyDescent="0.3">
      <c r="E5" s="36" t="s">
        <v>5</v>
      </c>
    </row>
    <row r="7" spans="1:5" x14ac:dyDescent="0.3">
      <c r="A7" s="36">
        <v>1</v>
      </c>
      <c r="B7" s="165"/>
      <c r="C7" s="130" t="s">
        <v>228</v>
      </c>
      <c r="E7" s="36">
        <v>100</v>
      </c>
    </row>
    <row r="8" spans="1:5" x14ac:dyDescent="0.3">
      <c r="A8" s="36">
        <v>2</v>
      </c>
      <c r="B8" s="165"/>
      <c r="C8" s="130" t="s">
        <v>229</v>
      </c>
      <c r="E8" s="36">
        <v>99.7</v>
      </c>
    </row>
    <row r="9" spans="1:5" x14ac:dyDescent="0.3">
      <c r="A9" s="36">
        <v>3</v>
      </c>
      <c r="B9" s="165"/>
      <c r="C9" s="130" t="s">
        <v>230</v>
      </c>
      <c r="E9" s="165">
        <v>114.6</v>
      </c>
    </row>
    <row r="10" spans="1:5" ht="15" thickBot="1" x14ac:dyDescent="0.35">
      <c r="A10" s="36">
        <v>4</v>
      </c>
      <c r="B10" s="165"/>
      <c r="C10" s="130" t="s">
        <v>53</v>
      </c>
      <c r="E10" s="166">
        <v>314.3</v>
      </c>
    </row>
    <row r="11" spans="1:5" ht="15" thickTop="1" x14ac:dyDescent="0.3">
      <c r="A11" s="162"/>
      <c r="B11" s="169"/>
    </row>
    <row r="12" spans="1:5" x14ac:dyDescent="0.3">
      <c r="A12" s="164" t="s">
        <v>44</v>
      </c>
      <c r="B12" s="170"/>
    </row>
    <row r="13" spans="1:5" x14ac:dyDescent="0.3">
      <c r="A13" s="168" t="s">
        <v>45</v>
      </c>
      <c r="B13" s="171"/>
      <c r="C13" s="130" t="s">
        <v>231</v>
      </c>
    </row>
    <row r="14" spans="1:5" x14ac:dyDescent="0.3">
      <c r="A14" s="168" t="s">
        <v>46</v>
      </c>
      <c r="B14" s="171"/>
      <c r="C14" s="130" t="s">
        <v>232</v>
      </c>
    </row>
    <row r="15" spans="1:5" x14ac:dyDescent="0.3">
      <c r="A15" s="163"/>
      <c r="B15" s="172"/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8A0F-4E30-445C-930D-2986F0C7F07E}">
  <dimension ref="A1:E10"/>
  <sheetViews>
    <sheetView workbookViewId="0">
      <selection sqref="A1:XFD1048576"/>
    </sheetView>
  </sheetViews>
  <sheetFormatPr defaultRowHeight="14.4" x14ac:dyDescent="0.3"/>
  <cols>
    <col min="1" max="1" width="6.6640625" customWidth="1"/>
    <col min="2" max="2" width="15.109375" bestFit="1" customWidth="1"/>
    <col min="3" max="3" width="14.5546875" customWidth="1"/>
    <col min="4" max="4" width="11.5546875" customWidth="1"/>
    <col min="5" max="5" width="12.5546875" customWidth="1"/>
  </cols>
  <sheetData>
    <row r="1" spans="1:5" x14ac:dyDescent="0.3">
      <c r="A1" s="284" t="s">
        <v>234</v>
      </c>
      <c r="B1" s="284"/>
      <c r="C1" s="284"/>
      <c r="D1" s="284"/>
      <c r="E1" s="284"/>
    </row>
    <row r="2" spans="1:5" x14ac:dyDescent="0.3">
      <c r="A2" s="284" t="s">
        <v>235</v>
      </c>
      <c r="B2" s="284"/>
      <c r="C2" s="284"/>
      <c r="D2" s="284"/>
      <c r="E2" s="284"/>
    </row>
    <row r="4" spans="1:5" x14ac:dyDescent="0.3">
      <c r="A4" s="173"/>
      <c r="C4" s="173"/>
      <c r="D4" s="173"/>
      <c r="E4" s="174"/>
    </row>
    <row r="5" spans="1:5" ht="27" x14ac:dyDescent="0.3">
      <c r="A5" s="23" t="s">
        <v>73</v>
      </c>
      <c r="B5" s="182" t="s">
        <v>201</v>
      </c>
      <c r="C5" s="23" t="s">
        <v>237</v>
      </c>
      <c r="D5" s="23" t="s">
        <v>238</v>
      </c>
      <c r="E5" s="183" t="s">
        <v>202</v>
      </c>
    </row>
    <row r="6" spans="1:5" x14ac:dyDescent="0.3">
      <c r="C6" s="36" t="s">
        <v>5</v>
      </c>
      <c r="D6" s="36" t="s">
        <v>6</v>
      </c>
      <c r="E6" s="36" t="s">
        <v>236</v>
      </c>
    </row>
    <row r="8" spans="1:5" x14ac:dyDescent="0.3">
      <c r="A8" s="36">
        <v>1</v>
      </c>
      <c r="B8" s="130" t="s">
        <v>204</v>
      </c>
      <c r="C8" s="150">
        <v>3866</v>
      </c>
      <c r="D8" s="150">
        <v>3850</v>
      </c>
      <c r="E8" s="177">
        <v>-16</v>
      </c>
    </row>
    <row r="9" spans="1:5" x14ac:dyDescent="0.3">
      <c r="A9" s="36">
        <v>2</v>
      </c>
      <c r="B9" s="130" t="s">
        <v>66</v>
      </c>
      <c r="C9" s="179">
        <v>2423</v>
      </c>
      <c r="D9" s="179">
        <v>2425</v>
      </c>
      <c r="E9" s="181">
        <v>2</v>
      </c>
    </row>
    <row r="10" spans="1:5" x14ac:dyDescent="0.3">
      <c r="A10" s="36">
        <v>3</v>
      </c>
      <c r="B10" s="130" t="s">
        <v>205</v>
      </c>
      <c r="C10" s="150">
        <v>6289</v>
      </c>
      <c r="D10" s="150">
        <v>6275</v>
      </c>
      <c r="E10" s="177">
        <v>-14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E08C-257B-49C9-A1D1-7F3BCD7FB39F}">
  <dimension ref="A1:F42"/>
  <sheetViews>
    <sheetView workbookViewId="0">
      <selection sqref="A1:XFD1048576"/>
    </sheetView>
  </sheetViews>
  <sheetFormatPr defaultRowHeight="14.4" x14ac:dyDescent="0.3"/>
  <cols>
    <col min="2" max="2" width="14.33203125" customWidth="1"/>
    <col min="3" max="3" width="2.5546875" customWidth="1"/>
    <col min="5" max="5" width="10.5546875" customWidth="1"/>
  </cols>
  <sheetData>
    <row r="1" spans="1:6" ht="15" x14ac:dyDescent="0.3">
      <c r="A1" s="288" t="s">
        <v>239</v>
      </c>
      <c r="B1" s="288"/>
      <c r="C1" s="288"/>
      <c r="D1" s="288"/>
      <c r="E1" s="288"/>
      <c r="F1" s="288"/>
    </row>
    <row r="2" spans="1:6" ht="15" x14ac:dyDescent="0.3">
      <c r="A2" s="180" t="s">
        <v>240</v>
      </c>
    </row>
    <row r="3" spans="1:6" x14ac:dyDescent="0.3">
      <c r="A3" s="190"/>
      <c r="C3" s="287"/>
      <c r="D3" s="190"/>
      <c r="E3" s="190"/>
      <c r="F3" s="191"/>
    </row>
    <row r="4" spans="1:6" ht="27" x14ac:dyDescent="0.3">
      <c r="A4" s="23" t="s">
        <v>279</v>
      </c>
      <c r="B4" s="182" t="s">
        <v>241</v>
      </c>
      <c r="C4" s="287"/>
      <c r="D4" s="23" t="s">
        <v>237</v>
      </c>
      <c r="E4" s="23" t="s">
        <v>238</v>
      </c>
      <c r="F4" s="28" t="s">
        <v>202</v>
      </c>
    </row>
    <row r="5" spans="1:6" x14ac:dyDescent="0.3">
      <c r="D5" s="36" t="s">
        <v>5</v>
      </c>
      <c r="E5" s="36" t="s">
        <v>6</v>
      </c>
      <c r="F5" s="36" t="s">
        <v>242</v>
      </c>
    </row>
    <row r="7" spans="1:6" x14ac:dyDescent="0.3">
      <c r="A7" s="36">
        <v>1</v>
      </c>
      <c r="B7" s="130" t="s">
        <v>243</v>
      </c>
      <c r="D7" s="36">
        <v>30</v>
      </c>
      <c r="E7" s="36">
        <v>29</v>
      </c>
      <c r="F7" s="36">
        <v>1</v>
      </c>
    </row>
    <row r="8" spans="1:6" x14ac:dyDescent="0.3">
      <c r="A8" s="36">
        <v>2</v>
      </c>
      <c r="B8" s="130" t="s">
        <v>244</v>
      </c>
      <c r="D8" s="36">
        <v>6644</v>
      </c>
      <c r="E8" s="36">
        <v>6644</v>
      </c>
      <c r="F8" s="36">
        <v>0</v>
      </c>
    </row>
    <row r="9" spans="1:6" x14ac:dyDescent="0.3">
      <c r="A9" s="36">
        <v>3</v>
      </c>
      <c r="B9" s="130" t="s">
        <v>245</v>
      </c>
      <c r="D9" s="36">
        <v>0</v>
      </c>
      <c r="E9" s="36">
        <v>0</v>
      </c>
      <c r="F9" s="36">
        <v>0</v>
      </c>
    </row>
    <row r="10" spans="1:6" x14ac:dyDescent="0.3">
      <c r="A10" s="36">
        <v>4</v>
      </c>
      <c r="B10" s="130" t="s">
        <v>246</v>
      </c>
      <c r="D10" s="36">
        <v>283</v>
      </c>
      <c r="E10" s="36">
        <v>278</v>
      </c>
      <c r="F10" s="36">
        <v>5</v>
      </c>
    </row>
    <row r="11" spans="1:6" x14ac:dyDescent="0.3">
      <c r="A11" s="36">
        <v>5</v>
      </c>
      <c r="B11" s="130" t="s">
        <v>247</v>
      </c>
      <c r="D11" s="36">
        <v>20</v>
      </c>
      <c r="E11" s="36">
        <v>20</v>
      </c>
      <c r="F11" s="36">
        <v>0</v>
      </c>
    </row>
    <row r="12" spans="1:6" x14ac:dyDescent="0.3">
      <c r="A12" s="36">
        <v>6</v>
      </c>
      <c r="B12" s="130" t="s">
        <v>248</v>
      </c>
      <c r="D12" s="36">
        <v>0</v>
      </c>
      <c r="E12" s="36">
        <v>0</v>
      </c>
      <c r="F12" s="36">
        <v>0</v>
      </c>
    </row>
    <row r="13" spans="1:6" x14ac:dyDescent="0.3">
      <c r="A13" s="36">
        <v>7</v>
      </c>
      <c r="B13" s="130" t="s">
        <v>249</v>
      </c>
      <c r="D13" s="36">
        <v>1367</v>
      </c>
      <c r="E13" s="36">
        <v>1361</v>
      </c>
      <c r="F13" s="36">
        <v>5</v>
      </c>
    </row>
    <row r="14" spans="1:6" x14ac:dyDescent="0.3">
      <c r="A14" s="36">
        <v>8</v>
      </c>
      <c r="B14" s="130" t="s">
        <v>250</v>
      </c>
      <c r="D14" s="36">
        <v>0</v>
      </c>
      <c r="E14" s="36">
        <v>0</v>
      </c>
      <c r="F14" s="36">
        <v>0</v>
      </c>
    </row>
    <row r="15" spans="1:6" x14ac:dyDescent="0.3">
      <c r="A15" s="36">
        <v>9</v>
      </c>
      <c r="B15" s="130" t="s">
        <v>251</v>
      </c>
      <c r="D15" s="36">
        <v>43</v>
      </c>
      <c r="E15" s="36">
        <v>45</v>
      </c>
      <c r="F15" s="36">
        <v>-2</v>
      </c>
    </row>
    <row r="16" spans="1:6" x14ac:dyDescent="0.3">
      <c r="A16" s="36">
        <v>10</v>
      </c>
      <c r="B16" s="130" t="s">
        <v>252</v>
      </c>
      <c r="D16" s="36">
        <v>732</v>
      </c>
      <c r="E16" s="36">
        <v>733</v>
      </c>
      <c r="F16" s="36">
        <v>0</v>
      </c>
    </row>
    <row r="17" spans="1:6" x14ac:dyDescent="0.3">
      <c r="A17" s="36">
        <v>11</v>
      </c>
      <c r="B17" s="130" t="s">
        <v>253</v>
      </c>
      <c r="D17" s="36">
        <v>73</v>
      </c>
      <c r="E17" s="36">
        <v>72</v>
      </c>
      <c r="F17" s="36">
        <v>1</v>
      </c>
    </row>
    <row r="18" spans="1:6" x14ac:dyDescent="0.3">
      <c r="A18" s="36">
        <v>12</v>
      </c>
      <c r="B18" s="130" t="s">
        <v>254</v>
      </c>
      <c r="D18" s="36">
        <v>0</v>
      </c>
      <c r="E18" s="36">
        <v>0</v>
      </c>
      <c r="F18" s="36">
        <v>0</v>
      </c>
    </row>
    <row r="19" spans="1:6" x14ac:dyDescent="0.3">
      <c r="A19" s="36">
        <v>13</v>
      </c>
      <c r="B19" s="130" t="s">
        <v>255</v>
      </c>
      <c r="D19" s="36">
        <v>19</v>
      </c>
      <c r="E19" s="36">
        <v>19</v>
      </c>
      <c r="F19" s="36">
        <v>0</v>
      </c>
    </row>
    <row r="20" spans="1:6" x14ac:dyDescent="0.3">
      <c r="A20" s="36">
        <v>14</v>
      </c>
      <c r="B20" s="130" t="s">
        <v>256</v>
      </c>
      <c r="D20" s="36">
        <v>7</v>
      </c>
      <c r="E20" s="36">
        <v>8</v>
      </c>
      <c r="F20" s="36">
        <v>-1</v>
      </c>
    </row>
    <row r="21" spans="1:6" x14ac:dyDescent="0.3">
      <c r="A21" s="36">
        <v>15</v>
      </c>
      <c r="B21" s="130" t="s">
        <v>257</v>
      </c>
      <c r="D21" s="36">
        <v>24</v>
      </c>
      <c r="E21" s="36">
        <v>24</v>
      </c>
      <c r="F21" s="36">
        <v>0</v>
      </c>
    </row>
    <row r="22" spans="1:6" x14ac:dyDescent="0.3">
      <c r="A22" s="36">
        <v>16</v>
      </c>
      <c r="B22" s="130" t="s">
        <v>258</v>
      </c>
      <c r="D22" s="36">
        <v>0</v>
      </c>
      <c r="E22" s="36">
        <v>0</v>
      </c>
      <c r="F22" s="36">
        <v>0</v>
      </c>
    </row>
    <row r="23" spans="1:6" x14ac:dyDescent="0.3">
      <c r="A23" s="36">
        <v>17</v>
      </c>
      <c r="B23" s="130" t="s">
        <v>259</v>
      </c>
      <c r="D23" s="36">
        <v>0</v>
      </c>
      <c r="E23" s="36">
        <v>0</v>
      </c>
      <c r="F23" s="36">
        <v>0</v>
      </c>
    </row>
    <row r="24" spans="1:6" x14ac:dyDescent="0.3">
      <c r="A24" s="36">
        <v>18</v>
      </c>
      <c r="B24" s="130" t="s">
        <v>260</v>
      </c>
      <c r="D24" s="36">
        <v>204</v>
      </c>
      <c r="E24" s="36">
        <v>198</v>
      </c>
      <c r="F24" s="36">
        <v>6</v>
      </c>
    </row>
    <row r="25" spans="1:6" x14ac:dyDescent="0.3">
      <c r="A25" s="36">
        <v>19</v>
      </c>
      <c r="B25" s="130" t="s">
        <v>261</v>
      </c>
      <c r="D25" s="36">
        <v>211</v>
      </c>
      <c r="E25" s="36">
        <v>212</v>
      </c>
      <c r="F25" s="36">
        <v>-1</v>
      </c>
    </row>
    <row r="26" spans="1:6" x14ac:dyDescent="0.3">
      <c r="A26" s="36">
        <v>20</v>
      </c>
      <c r="B26" s="130" t="s">
        <v>262</v>
      </c>
      <c r="D26" s="36">
        <v>13</v>
      </c>
      <c r="E26" s="36">
        <v>14</v>
      </c>
      <c r="F26" s="36">
        <v>-1</v>
      </c>
    </row>
    <row r="27" spans="1:6" x14ac:dyDescent="0.3">
      <c r="A27" s="36">
        <v>21</v>
      </c>
      <c r="B27" s="130" t="s">
        <v>263</v>
      </c>
      <c r="D27" s="36">
        <v>2</v>
      </c>
      <c r="E27" s="36">
        <v>2</v>
      </c>
      <c r="F27" s="36">
        <v>0</v>
      </c>
    </row>
    <row r="28" spans="1:6" x14ac:dyDescent="0.3">
      <c r="A28" s="36">
        <v>22</v>
      </c>
      <c r="B28" s="130" t="s">
        <v>264</v>
      </c>
      <c r="D28" s="36">
        <v>128</v>
      </c>
      <c r="E28" s="36">
        <v>128</v>
      </c>
      <c r="F28" s="36">
        <v>0</v>
      </c>
    </row>
    <row r="29" spans="1:6" x14ac:dyDescent="0.3">
      <c r="A29" s="36">
        <v>23</v>
      </c>
      <c r="B29" s="130" t="s">
        <v>265</v>
      </c>
      <c r="C29" s="130"/>
      <c r="D29" s="36">
        <v>0</v>
      </c>
      <c r="E29" s="36">
        <v>0</v>
      </c>
      <c r="F29" s="36">
        <v>0</v>
      </c>
    </row>
    <row r="30" spans="1:6" x14ac:dyDescent="0.3">
      <c r="A30" s="36">
        <v>24</v>
      </c>
      <c r="B30" s="130" t="s">
        <v>266</v>
      </c>
      <c r="D30" s="36">
        <v>66</v>
      </c>
      <c r="E30" s="36">
        <v>64</v>
      </c>
      <c r="F30" s="36">
        <v>2</v>
      </c>
    </row>
    <row r="31" spans="1:6" x14ac:dyDescent="0.3">
      <c r="A31" s="36">
        <v>25</v>
      </c>
      <c r="B31" s="130" t="s">
        <v>267</v>
      </c>
      <c r="D31" s="36">
        <v>82</v>
      </c>
      <c r="E31" s="36">
        <v>80</v>
      </c>
      <c r="F31" s="36">
        <v>1</v>
      </c>
    </row>
    <row r="32" spans="1:6" x14ac:dyDescent="0.3">
      <c r="A32" s="36">
        <v>26</v>
      </c>
      <c r="B32" s="130" t="s">
        <v>268</v>
      </c>
      <c r="D32" s="36">
        <v>11</v>
      </c>
      <c r="E32" s="36">
        <v>11</v>
      </c>
      <c r="F32" s="36">
        <v>0</v>
      </c>
    </row>
    <row r="33" spans="1:6" x14ac:dyDescent="0.3">
      <c r="A33" s="36">
        <v>27</v>
      </c>
      <c r="B33" s="130" t="s">
        <v>269</v>
      </c>
      <c r="D33" s="36">
        <v>0</v>
      </c>
      <c r="E33" s="36">
        <v>0</v>
      </c>
      <c r="F33" s="36">
        <v>0</v>
      </c>
    </row>
    <row r="34" spans="1:6" x14ac:dyDescent="0.3">
      <c r="A34" s="36">
        <v>28</v>
      </c>
      <c r="B34" s="130" t="s">
        <v>270</v>
      </c>
      <c r="D34" s="36">
        <v>0</v>
      </c>
      <c r="E34" s="36">
        <v>0</v>
      </c>
      <c r="F34" s="36">
        <v>0</v>
      </c>
    </row>
    <row r="35" spans="1:6" x14ac:dyDescent="0.3">
      <c r="A35" s="36">
        <v>29</v>
      </c>
      <c r="B35" s="130" t="s">
        <v>271</v>
      </c>
      <c r="D35" s="36">
        <v>28</v>
      </c>
      <c r="E35" s="36">
        <v>28</v>
      </c>
      <c r="F35" s="36">
        <v>0</v>
      </c>
    </row>
    <row r="36" spans="1:6" x14ac:dyDescent="0.3">
      <c r="A36" s="36">
        <v>30</v>
      </c>
      <c r="B36" s="130" t="s">
        <v>272</v>
      </c>
      <c r="D36" s="36">
        <v>183</v>
      </c>
      <c r="E36" s="36">
        <v>178</v>
      </c>
      <c r="F36" s="36">
        <v>5</v>
      </c>
    </row>
    <row r="37" spans="1:6" x14ac:dyDescent="0.3">
      <c r="A37" s="36">
        <v>31</v>
      </c>
      <c r="B37" s="130" t="s">
        <v>273</v>
      </c>
      <c r="D37" s="36">
        <v>507</v>
      </c>
      <c r="E37" s="36">
        <v>506</v>
      </c>
      <c r="F37" s="36">
        <v>2</v>
      </c>
    </row>
    <row r="38" spans="1:6" x14ac:dyDescent="0.3">
      <c r="A38" s="36">
        <v>32</v>
      </c>
      <c r="B38" s="130" t="s">
        <v>274</v>
      </c>
      <c r="D38" s="36">
        <v>804</v>
      </c>
      <c r="E38" s="36">
        <v>817</v>
      </c>
      <c r="F38" s="36">
        <v>-13</v>
      </c>
    </row>
    <row r="39" spans="1:6" x14ac:dyDescent="0.3">
      <c r="A39" s="36">
        <v>33</v>
      </c>
      <c r="B39" s="130" t="s">
        <v>275</v>
      </c>
      <c r="D39" s="36">
        <v>0</v>
      </c>
      <c r="E39" s="36">
        <v>0</v>
      </c>
      <c r="F39" s="36">
        <v>0</v>
      </c>
    </row>
    <row r="40" spans="1:6" x14ac:dyDescent="0.3">
      <c r="A40" s="36">
        <v>34</v>
      </c>
      <c r="B40" s="130" t="s">
        <v>276</v>
      </c>
      <c r="D40" s="36">
        <v>627</v>
      </c>
      <c r="E40" s="36">
        <v>632</v>
      </c>
      <c r="F40" s="36">
        <v>-5</v>
      </c>
    </row>
    <row r="41" spans="1:6" x14ac:dyDescent="0.3">
      <c r="A41" s="36">
        <v>35</v>
      </c>
      <c r="B41" s="130" t="s">
        <v>277</v>
      </c>
      <c r="D41" s="167">
        <v>181</v>
      </c>
      <c r="E41" s="167">
        <v>172</v>
      </c>
      <c r="F41" s="167">
        <v>8</v>
      </c>
    </row>
    <row r="42" spans="1:6" x14ac:dyDescent="0.3">
      <c r="A42" s="36">
        <v>36</v>
      </c>
      <c r="B42" s="130" t="s">
        <v>53</v>
      </c>
      <c r="D42" s="150">
        <v>6289</v>
      </c>
      <c r="E42" s="150">
        <v>6275</v>
      </c>
      <c r="F42" s="36">
        <v>14</v>
      </c>
    </row>
  </sheetData>
  <mergeCells count="2">
    <mergeCell ref="C3:C4"/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738D-BC34-407E-A126-BB90B839D819}">
  <dimension ref="A1:E17"/>
  <sheetViews>
    <sheetView workbookViewId="0">
      <selection sqref="A1:XFD1048576"/>
    </sheetView>
  </sheetViews>
  <sheetFormatPr defaultRowHeight="15.75" customHeight="1" x14ac:dyDescent="0.3"/>
  <cols>
    <col min="1" max="1" width="17.6640625" customWidth="1"/>
    <col min="2" max="2" width="31.44140625" customWidth="1"/>
    <col min="3" max="3" width="8.44140625" bestFit="1" customWidth="1"/>
    <col min="4" max="4" width="19.88671875" customWidth="1"/>
    <col min="5" max="5" width="8.88671875" customWidth="1"/>
  </cols>
  <sheetData>
    <row r="1" spans="1:5" ht="15.75" customHeight="1" x14ac:dyDescent="0.3">
      <c r="A1" s="289" t="s">
        <v>47</v>
      </c>
      <c r="B1" s="289"/>
      <c r="C1" s="289"/>
      <c r="D1" s="289"/>
      <c r="E1" s="289"/>
    </row>
    <row r="2" spans="1:5" ht="15.75" customHeight="1" x14ac:dyDescent="0.3">
      <c r="A2" s="289" t="s">
        <v>470</v>
      </c>
      <c r="B2" s="289"/>
      <c r="C2" s="289"/>
      <c r="D2" s="289"/>
      <c r="E2" s="289"/>
    </row>
    <row r="4" spans="1:5" ht="25.5" customHeight="1" x14ac:dyDescent="0.3">
      <c r="A4" s="247" t="s">
        <v>452</v>
      </c>
      <c r="B4" s="248" t="s">
        <v>453</v>
      </c>
      <c r="C4" s="247" t="s">
        <v>454</v>
      </c>
      <c r="D4" s="247" t="s">
        <v>455</v>
      </c>
      <c r="E4" s="247" t="s">
        <v>456</v>
      </c>
    </row>
    <row r="5" spans="1:5" ht="15.75" customHeight="1" x14ac:dyDescent="0.3">
      <c r="A5" s="245">
        <v>1</v>
      </c>
      <c r="B5" s="246" t="s">
        <v>457</v>
      </c>
      <c r="C5" s="245">
        <v>5.7</v>
      </c>
      <c r="D5" s="245">
        <v>6.5</v>
      </c>
      <c r="E5" s="245">
        <v>0.8</v>
      </c>
    </row>
    <row r="6" spans="1:5" ht="15.75" customHeight="1" x14ac:dyDescent="0.3">
      <c r="A6" s="245">
        <v>2</v>
      </c>
      <c r="B6" s="246" t="s">
        <v>458</v>
      </c>
      <c r="C6" s="245">
        <v>3.5</v>
      </c>
      <c r="D6" s="245">
        <v>6.9</v>
      </c>
      <c r="E6" s="245">
        <v>3.4</v>
      </c>
    </row>
    <row r="7" spans="1:5" ht="15.75" customHeight="1" x14ac:dyDescent="0.3">
      <c r="A7" s="245">
        <v>3</v>
      </c>
      <c r="B7" s="246" t="s">
        <v>459</v>
      </c>
      <c r="C7" s="245">
        <v>15.3</v>
      </c>
      <c r="D7" s="245">
        <v>15.2</v>
      </c>
      <c r="E7" s="249">
        <v>-0.1</v>
      </c>
    </row>
    <row r="8" spans="1:5" ht="15.75" customHeight="1" x14ac:dyDescent="0.3">
      <c r="A8" s="245">
        <v>4</v>
      </c>
      <c r="B8" s="246" t="s">
        <v>460</v>
      </c>
      <c r="C8" s="245">
        <v>48.4</v>
      </c>
      <c r="D8" s="245">
        <v>76.900000000000006</v>
      </c>
      <c r="E8" s="245">
        <v>28.5</v>
      </c>
    </row>
    <row r="9" spans="1:5" ht="15.75" customHeight="1" x14ac:dyDescent="0.3">
      <c r="A9" s="245">
        <v>5</v>
      </c>
      <c r="B9" s="246" t="s">
        <v>461</v>
      </c>
      <c r="C9" s="245">
        <v>49.1</v>
      </c>
      <c r="D9" s="245">
        <v>74.8</v>
      </c>
      <c r="E9" s="245">
        <v>25.7</v>
      </c>
    </row>
    <row r="10" spans="1:5" ht="15.75" customHeight="1" x14ac:dyDescent="0.3">
      <c r="A10" s="245">
        <v>6</v>
      </c>
      <c r="B10" s="246" t="s">
        <v>462</v>
      </c>
      <c r="C10" s="245">
        <v>22</v>
      </c>
      <c r="D10" s="245">
        <v>84</v>
      </c>
      <c r="E10" s="245">
        <v>62</v>
      </c>
    </row>
    <row r="11" spans="1:5" ht="15.75" customHeight="1" x14ac:dyDescent="0.3">
      <c r="A11" s="245">
        <v>7</v>
      </c>
      <c r="B11" s="246" t="s">
        <v>463</v>
      </c>
      <c r="C11" s="245">
        <v>22.8</v>
      </c>
      <c r="D11" s="245">
        <v>23.6</v>
      </c>
      <c r="E11" s="245">
        <v>0.8</v>
      </c>
    </row>
    <row r="12" spans="1:5" ht="15.75" customHeight="1" x14ac:dyDescent="0.3">
      <c r="A12" s="245">
        <v>8</v>
      </c>
      <c r="B12" s="246" t="s">
        <v>464</v>
      </c>
      <c r="C12" s="245">
        <v>0.4</v>
      </c>
      <c r="D12" s="245">
        <v>1.1000000000000001</v>
      </c>
      <c r="E12" s="245">
        <v>0.7</v>
      </c>
    </row>
    <row r="13" spans="1:5" ht="15.75" customHeight="1" x14ac:dyDescent="0.3">
      <c r="A13" s="245">
        <v>9</v>
      </c>
      <c r="B13" s="246" t="s">
        <v>465</v>
      </c>
      <c r="C13" s="245">
        <v>13.1</v>
      </c>
      <c r="D13" s="245">
        <v>9.3000000000000007</v>
      </c>
      <c r="E13" s="249">
        <v>-3.8</v>
      </c>
    </row>
    <row r="14" spans="1:5" ht="15.75" customHeight="1" x14ac:dyDescent="0.3">
      <c r="A14" s="245">
        <v>10</v>
      </c>
      <c r="B14" s="246" t="s">
        <v>466</v>
      </c>
      <c r="C14" s="245">
        <v>2.1</v>
      </c>
      <c r="D14" s="245">
        <v>4.3</v>
      </c>
      <c r="E14" s="245">
        <v>2.2000000000000002</v>
      </c>
    </row>
    <row r="15" spans="1:5" ht="15.75" customHeight="1" x14ac:dyDescent="0.3">
      <c r="A15" s="245">
        <v>11</v>
      </c>
      <c r="B15" s="246" t="s">
        <v>467</v>
      </c>
      <c r="C15" s="245">
        <v>24</v>
      </c>
      <c r="D15" s="245" t="s">
        <v>11</v>
      </c>
      <c r="E15" s="249">
        <v>-24</v>
      </c>
    </row>
    <row r="16" spans="1:5" ht="15.75" customHeight="1" x14ac:dyDescent="0.3">
      <c r="A16" s="245">
        <v>12</v>
      </c>
      <c r="B16" s="246" t="s">
        <v>468</v>
      </c>
      <c r="C16" s="245">
        <v>44.4</v>
      </c>
      <c r="D16" s="245">
        <v>74.3</v>
      </c>
      <c r="E16" s="245">
        <v>29.9</v>
      </c>
    </row>
    <row r="17" spans="1:5" ht="15.75" customHeight="1" x14ac:dyDescent="0.3">
      <c r="A17" s="245">
        <v>13</v>
      </c>
      <c r="B17" s="246" t="s">
        <v>469</v>
      </c>
      <c r="C17" s="245">
        <v>250.8</v>
      </c>
      <c r="D17" s="245">
        <v>376.9</v>
      </c>
      <c r="E17" s="245">
        <v>126.1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1.3.1 - Table 1</vt:lpstr>
      <vt:lpstr>1.7.1 - Table 1</vt:lpstr>
      <vt:lpstr>1.13.2 Table 2</vt:lpstr>
      <vt:lpstr>1.13.4 - Table 1</vt:lpstr>
      <vt:lpstr>1.13.4 - Table 3</vt:lpstr>
      <vt:lpstr>1.13.4.1 - Table 1</vt:lpstr>
      <vt:lpstr>1.13.4.1 - Table 2</vt:lpstr>
      <vt:lpstr>1.13.4.1 - Appendix B</vt:lpstr>
      <vt:lpstr>1.13.4.2 - Table 1</vt:lpstr>
      <vt:lpstr>1.13.4.2 - Table 2</vt:lpstr>
      <vt:lpstr>1.13.4.2 - Table B1</vt:lpstr>
      <vt:lpstr>1.13.4.2 - Table B2</vt:lpstr>
      <vt:lpstr>1.16.1 - Table 1</vt:lpstr>
      <vt:lpstr>1.16.1 - Table 3</vt:lpstr>
      <vt:lpstr>1.16.1 - Table 4</vt:lpstr>
      <vt:lpstr>1.16.1 - Table 5</vt:lpstr>
      <vt:lpstr>1.16.1 - Table 7</vt:lpstr>
      <vt:lpstr>1.16.1 - Table 8</vt:lpstr>
      <vt:lpstr>1.16.1 - Table 9</vt:lpstr>
      <vt:lpstr>1.16.1 - Table 10</vt:lpstr>
      <vt:lpstr>4.2.1 - Table 1</vt:lpstr>
      <vt:lpstr>4.2.1 - Table 2</vt:lpstr>
      <vt:lpstr>4.2.1 - Table 3</vt:lpstr>
      <vt:lpstr>4.2.1 - Table 4</vt:lpstr>
      <vt:lpstr>4.2.4 Table 1</vt:lpstr>
      <vt:lpstr>4.2.4 Table 2</vt:lpstr>
      <vt:lpstr>4.2.4 Table 3</vt:lpstr>
      <vt:lpstr>4.2.4 Table 4</vt:lpstr>
      <vt:lpstr>4.2.5 - Table 1</vt:lpstr>
      <vt:lpstr>4.2.5 - Table 2</vt:lpstr>
      <vt:lpstr>4.2.9 Table 1</vt:lpstr>
      <vt:lpstr>4.5.2 Table 1</vt:lpstr>
      <vt:lpstr>4.5.2 Table 2</vt:lpstr>
      <vt:lpstr>4.5.2 Table 3</vt:lpstr>
      <vt:lpstr>'1.13.4.2 - Table 2'!_Hlk163646747</vt:lpstr>
      <vt:lpstr>'4.5.2 Table 1'!Print_Area</vt:lpstr>
      <vt:lpstr>'4.5.2 Table 2'!Print_Area</vt:lpstr>
      <vt:lpstr>'4.5.2 Table 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2024-04-26T18:42:25Z</dcterms:created>
  <dcterms:modified xsi:type="dcterms:W3CDTF">2024-04-26T18:42:30Z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2024-04-26T18:42:29Z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f96b1fe4-cb2b-46b2-b1fb-b2f03bb01c0a</vt:lpwstr>
  </property>
  <property fmtid="{D5CDD505-2E9C-101B-9397-08002B2CF9AE}" pid="8" name="MSIP_Label_b1a6f161-e42b-4c47-8f69-f6a81e023e2d_ContentBits">
    <vt:lpwstr>0</vt:lpwstr>
  </property>
</Properties>
</file>