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HYDRO DEPT\Management Shared Folder\COS\Submission Docs\May Submission\"/>
    </mc:Choice>
  </mc:AlternateContent>
  <bookViews>
    <workbookView xWindow="0" yWindow="0" windowWidth="23040" windowHeight="8784" activeTab="2"/>
  </bookViews>
  <sheets>
    <sheet name="2013 CAM" sheetId="2" r:id="rId1"/>
    <sheet name="2024 CAM" sheetId="4" r:id="rId2"/>
    <sheet name="Scaling Facto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3" l="1"/>
  <c r="G4" i="3"/>
  <c r="H4" i="3"/>
  <c r="E4" i="3"/>
  <c r="I4" i="3"/>
  <c r="F4" i="3"/>
  <c r="D4" i="3"/>
  <c r="B4" i="3"/>
  <c r="I9" i="4" l="1"/>
  <c r="I11" i="4"/>
  <c r="I38" i="4"/>
  <c r="I19" i="4"/>
  <c r="I16" i="4"/>
  <c r="I27" i="4"/>
  <c r="I21" i="4"/>
  <c r="I14" i="4"/>
  <c r="I20" i="4"/>
  <c r="I39" i="4"/>
  <c r="I32" i="4"/>
  <c r="I33" i="4"/>
  <c r="I26" i="4"/>
  <c r="I10" i="4"/>
  <c r="I15" i="4"/>
  <c r="H26" i="4"/>
  <c r="H27" i="4"/>
  <c r="H33" i="4"/>
  <c r="H39" i="4"/>
  <c r="H10" i="4"/>
  <c r="H19" i="4"/>
  <c r="H15" i="4"/>
  <c r="H16" i="4"/>
  <c r="H14" i="4"/>
  <c r="H21" i="4"/>
  <c r="H38" i="4"/>
  <c r="H11" i="4"/>
  <c r="H9" i="4"/>
  <c r="H20" i="4"/>
  <c r="H32" i="4"/>
  <c r="K21" i="4"/>
  <c r="K32" i="4"/>
  <c r="K39" i="4"/>
  <c r="K33" i="4"/>
  <c r="K26" i="4"/>
  <c r="K27" i="4"/>
  <c r="K20" i="4"/>
  <c r="K11" i="4"/>
  <c r="K10" i="4"/>
  <c r="K19" i="4"/>
  <c r="K15" i="4"/>
  <c r="K9" i="4"/>
  <c r="K14" i="4"/>
  <c r="K16" i="4"/>
  <c r="K38" i="4"/>
  <c r="D19" i="4"/>
  <c r="D38" i="4"/>
  <c r="D39" i="4"/>
  <c r="D11" i="4"/>
  <c r="D15" i="4"/>
  <c r="D33" i="4"/>
  <c r="D20" i="4"/>
  <c r="D14" i="4"/>
  <c r="D27" i="4"/>
  <c r="D16" i="4"/>
  <c r="D32" i="4"/>
  <c r="D21" i="4"/>
  <c r="D26" i="4"/>
  <c r="D9" i="4"/>
  <c r="D10" i="4"/>
  <c r="J26" i="4"/>
  <c r="J14" i="4"/>
  <c r="J15" i="4"/>
  <c r="J9" i="4"/>
  <c r="J33" i="4"/>
  <c r="J39" i="4"/>
  <c r="J32" i="4"/>
  <c r="J19" i="4"/>
  <c r="J38" i="4"/>
  <c r="J27" i="4"/>
  <c r="J20" i="4"/>
  <c r="J16" i="4"/>
  <c r="J11" i="4"/>
  <c r="J10" i="4"/>
  <c r="J21" i="4"/>
  <c r="G39" i="4"/>
  <c r="G9" i="4"/>
  <c r="G16" i="4"/>
  <c r="G38" i="4"/>
  <c r="G26" i="4"/>
  <c r="G33" i="4"/>
  <c r="G14" i="4"/>
  <c r="G20" i="4"/>
  <c r="G10" i="4"/>
  <c r="G19" i="4"/>
  <c r="G27" i="4"/>
  <c r="G32" i="4"/>
  <c r="G15" i="4"/>
  <c r="G21" i="4"/>
  <c r="G11" i="4"/>
  <c r="F20" i="4"/>
  <c r="F19" i="4"/>
  <c r="F21" i="4"/>
  <c r="F15" i="4"/>
  <c r="F9" i="4"/>
  <c r="F26" i="4"/>
  <c r="F10" i="4"/>
  <c r="F27" i="4"/>
  <c r="F33" i="4"/>
  <c r="F16" i="4"/>
  <c r="F39" i="4"/>
  <c r="F32" i="4"/>
  <c r="F14" i="4"/>
  <c r="F11" i="4"/>
  <c r="F38" i="4"/>
  <c r="E11" i="4"/>
  <c r="E39" i="4"/>
  <c r="E32" i="4"/>
  <c r="E27" i="4"/>
  <c r="E9" i="4"/>
  <c r="E38" i="4"/>
  <c r="E33" i="4"/>
  <c r="E10" i="4"/>
  <c r="E26" i="4"/>
  <c r="E19" i="4"/>
  <c r="E20" i="4"/>
  <c r="E14" i="4"/>
  <c r="E16" i="4"/>
  <c r="E21" i="4"/>
  <c r="E15" i="4"/>
  <c r="F34" i="4" l="1"/>
  <c r="C16" i="4"/>
  <c r="C38" i="4"/>
  <c r="K40" i="4"/>
  <c r="I28" i="4"/>
  <c r="E34" i="4"/>
  <c r="F28" i="4"/>
  <c r="D28" i="4"/>
  <c r="C27" i="4"/>
  <c r="C19" i="4"/>
  <c r="G34" i="4"/>
  <c r="G35" i="4" s="1"/>
  <c r="J40" i="4"/>
  <c r="C14" i="4"/>
  <c r="I34" i="4"/>
  <c r="J34" i="4"/>
  <c r="C10" i="4"/>
  <c r="C20" i="4"/>
  <c r="H40" i="4"/>
  <c r="H41" i="4" s="1"/>
  <c r="C9" i="4"/>
  <c r="D34" i="4"/>
  <c r="C33" i="4"/>
  <c r="H34" i="4"/>
  <c r="H35" i="4" s="1"/>
  <c r="I40" i="4"/>
  <c r="E28" i="4"/>
  <c r="G28" i="4"/>
  <c r="G29" i="4" s="1"/>
  <c r="C26" i="4"/>
  <c r="C15" i="4"/>
  <c r="K28" i="4"/>
  <c r="H28" i="4"/>
  <c r="H29" i="4" s="1"/>
  <c r="E40" i="4"/>
  <c r="F40" i="4"/>
  <c r="J28" i="4"/>
  <c r="C21" i="4"/>
  <c r="C11" i="4"/>
  <c r="G40" i="4"/>
  <c r="G41" i="4" s="1"/>
  <c r="C32" i="4"/>
  <c r="D40" i="4"/>
  <c r="C39" i="4"/>
  <c r="K34" i="4"/>
  <c r="I35" i="4" l="1"/>
  <c r="D41" i="4"/>
  <c r="C40" i="4"/>
  <c r="F41" i="4"/>
  <c r="F35" i="4"/>
  <c r="I41" i="4"/>
  <c r="J35" i="4"/>
  <c r="E35" i="4"/>
  <c r="E29" i="4"/>
  <c r="K35" i="4"/>
  <c r="J29" i="4"/>
  <c r="I29" i="4"/>
  <c r="E41" i="4"/>
  <c r="K29" i="4"/>
  <c r="C34" i="4"/>
  <c r="D35" i="4"/>
  <c r="J41" i="4"/>
  <c r="D29" i="4"/>
  <c r="C28" i="4"/>
  <c r="F29" i="4"/>
  <c r="K41" i="4"/>
  <c r="C35" i="4" l="1"/>
  <c r="C29" i="4"/>
  <c r="C41" i="4"/>
</calcChain>
</file>

<file path=xl/sharedStrings.xml><?xml version="1.0" encoding="utf-8"?>
<sst xmlns="http://schemas.openxmlformats.org/spreadsheetml/2006/main" count="131" uniqueCount="53">
  <si>
    <t>Residential</t>
  </si>
  <si>
    <t>GS 50-500 kW</t>
  </si>
  <si>
    <t>GS 500-1500</t>
  </si>
  <si>
    <t>GS&gt;1500 kW</t>
  </si>
  <si>
    <t>Street Light</t>
  </si>
  <si>
    <t>Sentinel</t>
  </si>
  <si>
    <t>Unmetered Scattered Load</t>
  </si>
  <si>
    <t>GS&lt;50 kW</t>
  </si>
  <si>
    <t>Customer Classes</t>
  </si>
  <si>
    <t>Total</t>
  </si>
  <si>
    <t>CO-INCIDENT PEAK</t>
  </si>
  <si>
    <t>1 CP</t>
  </si>
  <si>
    <t>Transformation CP</t>
  </si>
  <si>
    <t>TCP1</t>
  </si>
  <si>
    <t>Bulk Delivery CP</t>
  </si>
  <si>
    <t>BCP1</t>
  </si>
  <si>
    <t xml:space="preserve">Total Sytem CP </t>
  </si>
  <si>
    <t>DCP1</t>
  </si>
  <si>
    <t>4 CP</t>
  </si>
  <si>
    <t>TCP4</t>
  </si>
  <si>
    <t>BCP4</t>
  </si>
  <si>
    <t>DCP4</t>
  </si>
  <si>
    <t>12 CP</t>
  </si>
  <si>
    <t>TCP12</t>
  </si>
  <si>
    <t>BCP12</t>
  </si>
  <si>
    <t>DCP12</t>
  </si>
  <si>
    <t>NON CO_INCIDENT PEAK</t>
  </si>
  <si>
    <t>1 NCP</t>
  </si>
  <si>
    <t>Classification NCP from 
 Load Data Provider</t>
  </si>
  <si>
    <t>DNCP1</t>
  </si>
  <si>
    <t>Primary NCP</t>
  </si>
  <si>
    <t>PNCP1</t>
  </si>
  <si>
    <t xml:space="preserve"> Line Transformer NCP</t>
  </si>
  <si>
    <t>LTNCP1</t>
  </si>
  <si>
    <t>Secondary NCP</t>
  </si>
  <si>
    <t>SNCP1</t>
  </si>
  <si>
    <t>4 NCP</t>
  </si>
  <si>
    <t>DNCP4</t>
  </si>
  <si>
    <t>PNCP4</t>
  </si>
  <si>
    <t>LTNCP4</t>
  </si>
  <si>
    <t>SNCP4</t>
  </si>
  <si>
    <t>12 NCP</t>
  </si>
  <si>
    <t>DNCP12</t>
  </si>
  <si>
    <t>PNCP12</t>
  </si>
  <si>
    <t>LTNCP12</t>
  </si>
  <si>
    <t>SNCP12</t>
  </si>
  <si>
    <t>2013 Load Forecast (kWh)</t>
  </si>
  <si>
    <t>2024 Load Forecast (kWh)</t>
  </si>
  <si>
    <t>Scaling Factor</t>
  </si>
  <si>
    <t>GS &lt;50</t>
  </si>
  <si>
    <t>GS 50-499</t>
  </si>
  <si>
    <t>GS 500-1499</t>
  </si>
  <si>
    <t>GS &gt;1500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</si>
</sst>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;\-&quot;$&quot;#,##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9" fontId="2" fillId="0" borderId="0" applyFont="0" applyFill="0" applyBorder="0" applyAlignment="0" applyProtection="0"/>
    <xf numFmtId="0" fontId="2" fillId="0" borderId="1" applyNumberFormat="0" applyFont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8">
    <xf numFmtId="0" fontId="0" fillId="0" borderId="0" xfId="0"/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1"/>
    <xf numFmtId="41" fontId="5" fillId="2" borderId="0" xfId="1" applyNumberFormat="1" applyFont="1" applyFill="1" applyAlignment="1" applyProtection="1">
      <alignment horizontal="center"/>
      <protection locked="0"/>
    </xf>
    <xf numFmtId="41" fontId="5" fillId="2" borderId="0" xfId="1" applyNumberFormat="1" applyFont="1" applyFill="1" applyAlignment="1">
      <alignment horizontal="left" wrapText="1"/>
    </xf>
    <xf numFmtId="41" fontId="5" fillId="2" borderId="0" xfId="1" applyNumberFormat="1" applyFont="1" applyFill="1" applyAlignment="1" applyProtection="1">
      <alignment horizontal="center" wrapText="1"/>
      <protection locked="0"/>
    </xf>
    <xf numFmtId="41" fontId="2" fillId="2" borderId="10" xfId="1" applyNumberFormat="1" applyFill="1" applyBorder="1" applyAlignment="1">
      <alignment horizontal="left" wrapText="1"/>
    </xf>
    <xf numFmtId="41" fontId="7" fillId="2" borderId="2" xfId="1" applyNumberFormat="1" applyFont="1" applyFill="1" applyBorder="1" applyAlignment="1">
      <alignment horizontal="left"/>
    </xf>
    <xf numFmtId="41" fontId="2" fillId="2" borderId="10" xfId="1" applyNumberFormat="1" applyFill="1" applyBorder="1" applyAlignment="1">
      <alignment horizontal="left"/>
    </xf>
    <xf numFmtId="41" fontId="7" fillId="2" borderId="9" xfId="1" applyNumberFormat="1" applyFont="1" applyFill="1" applyBorder="1" applyAlignment="1">
      <alignment horizontal="center" vertical="center" wrapText="1"/>
    </xf>
    <xf numFmtId="41" fontId="7" fillId="2" borderId="6" xfId="1" applyNumberFormat="1" applyFont="1" applyFill="1" applyBorder="1" applyAlignment="1">
      <alignment horizontal="center" vertical="center" wrapText="1"/>
    </xf>
    <xf numFmtId="41" fontId="7" fillId="2" borderId="3" xfId="1" applyNumberFormat="1" applyFont="1" applyFill="1" applyBorder="1" applyAlignment="1">
      <alignment horizontal="center" vertical="center"/>
    </xf>
    <xf numFmtId="41" fontId="6" fillId="2" borderId="11" xfId="1" applyNumberFormat="1" applyFont="1" applyFill="1" applyBorder="1" applyAlignment="1">
      <alignment horizontal="center"/>
    </xf>
    <xf numFmtId="41" fontId="6" fillId="2" borderId="11" xfId="1" applyNumberFormat="1" applyFont="1" applyFill="1" applyBorder="1" applyAlignment="1">
      <alignment horizontal="center" wrapText="1"/>
    </xf>
    <xf numFmtId="0" fontId="7" fillId="2" borderId="19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41" fontId="2" fillId="2" borderId="0" xfId="1" applyNumberFormat="1" applyFill="1" applyAlignment="1" applyProtection="1">
      <alignment horizontal="center" wrapText="1"/>
      <protection locked="0"/>
    </xf>
    <xf numFmtId="41" fontId="8" fillId="2" borderId="11" xfId="1" applyNumberFormat="1" applyFont="1" applyFill="1" applyBorder="1" applyAlignment="1">
      <alignment horizontal="center" wrapText="1"/>
    </xf>
    <xf numFmtId="41" fontId="2" fillId="2" borderId="0" xfId="1" applyNumberFormat="1" applyFill="1" applyAlignment="1" applyProtection="1">
      <alignment horizontal="center"/>
      <protection locked="0"/>
    </xf>
    <xf numFmtId="41" fontId="2" fillId="2" borderId="2" xfId="1" applyNumberFormat="1" applyFill="1" applyBorder="1" applyAlignment="1">
      <alignment horizontal="left"/>
    </xf>
    <xf numFmtId="41" fontId="2" fillId="2" borderId="17" xfId="1" applyNumberFormat="1" applyFill="1" applyBorder="1" applyAlignment="1">
      <alignment horizontal="left"/>
    </xf>
    <xf numFmtId="41" fontId="2" fillId="2" borderId="15" xfId="1" applyNumberFormat="1" applyFill="1" applyBorder="1" applyAlignment="1">
      <alignment horizontal="left" wrapText="1"/>
    </xf>
    <xf numFmtId="41" fontId="2" fillId="2" borderId="18" xfId="1" applyNumberFormat="1" applyFill="1" applyBorder="1" applyAlignment="1">
      <alignment horizontal="left"/>
    </xf>
    <xf numFmtId="41" fontId="2" fillId="2" borderId="16" xfId="1" applyNumberFormat="1" applyFill="1" applyBorder="1" applyAlignment="1">
      <alignment horizontal="left" wrapText="1"/>
    </xf>
    <xf numFmtId="41" fontId="2" fillId="2" borderId="17" xfId="1" applyNumberFormat="1" applyFill="1" applyBorder="1" applyAlignment="1">
      <alignment horizontal="left" wrapText="1"/>
    </xf>
    <xf numFmtId="41" fontId="2" fillId="2" borderId="13" xfId="1" applyNumberFormat="1" applyFill="1" applyBorder="1" applyAlignment="1">
      <alignment horizontal="left"/>
    </xf>
    <xf numFmtId="41" fontId="2" fillId="2" borderId="14" xfId="1" applyNumberFormat="1" applyFill="1" applyBorder="1" applyAlignment="1">
      <alignment horizontal="left" wrapText="1"/>
    </xf>
    <xf numFmtId="41" fontId="8" fillId="2" borderId="17" xfId="1" applyNumberFormat="1" applyFont="1" applyFill="1" applyBorder="1" applyAlignment="1">
      <alignment horizontal="center" wrapText="1"/>
    </xf>
    <xf numFmtId="41" fontId="8" fillId="2" borderId="18" xfId="1" applyNumberFormat="1" applyFont="1" applyFill="1" applyBorder="1" applyAlignment="1">
      <alignment horizontal="center" wrapText="1"/>
    </xf>
    <xf numFmtId="41" fontId="8" fillId="2" borderId="20" xfId="1" applyNumberFormat="1" applyFont="1" applyFill="1" applyBorder="1" applyAlignment="1">
      <alignment horizontal="center" wrapText="1"/>
    </xf>
    <xf numFmtId="41" fontId="2" fillId="3" borderId="5" xfId="1" applyNumberFormat="1" applyFill="1" applyBorder="1" applyAlignment="1" applyProtection="1">
      <alignment horizontal="center" wrapText="1"/>
      <protection locked="0"/>
    </xf>
    <xf numFmtId="41" fontId="2" fillId="3" borderId="5" xfId="1" applyNumberFormat="1" applyFill="1" applyBorder="1" applyAlignment="1" applyProtection="1">
      <alignment horizontal="center"/>
      <protection locked="0"/>
    </xf>
    <xf numFmtId="41" fontId="2" fillId="3" borderId="12" xfId="1" applyNumberFormat="1" applyFill="1" applyBorder="1" applyAlignment="1" applyProtection="1">
      <alignment horizontal="center"/>
      <protection locked="0"/>
    </xf>
    <xf numFmtId="41" fontId="8" fillId="2" borderId="2" xfId="1" applyNumberFormat="1" applyFont="1" applyFill="1" applyBorder="1" applyAlignment="1">
      <alignment horizontal="center" wrapText="1"/>
    </xf>
    <xf numFmtId="41" fontId="8" fillId="2" borderId="2" xfId="1" applyNumberFormat="1" applyFont="1" applyFill="1" applyBorder="1" applyAlignment="1">
      <alignment horizontal="center"/>
    </xf>
    <xf numFmtId="41" fontId="2" fillId="3" borderId="4" xfId="1" applyNumberFormat="1" applyFill="1" applyBorder="1" applyAlignment="1" applyProtection="1">
      <alignment horizontal="center" wrapText="1"/>
      <protection locked="0"/>
    </xf>
    <xf numFmtId="41" fontId="2" fillId="2" borderId="2" xfId="1" applyNumberFormat="1" applyFill="1" applyBorder="1" applyAlignment="1" applyProtection="1">
      <alignment horizontal="center" wrapText="1"/>
      <protection locked="0"/>
    </xf>
    <xf numFmtId="41" fontId="2" fillId="2" borderId="2" xfId="1" applyNumberFormat="1" applyFill="1" applyBorder="1" applyAlignment="1" applyProtection="1">
      <alignment horizontal="center"/>
      <protection locked="0"/>
    </xf>
    <xf numFmtId="0" fontId="0" fillId="0" borderId="12" xfId="0" applyBorder="1"/>
    <xf numFmtId="37" fontId="0" fillId="0" borderId="12" xfId="0" applyNumberFormat="1" applyBorder="1" applyAlignment="1">
      <alignment horizontal="center" vertical="center"/>
    </xf>
    <xf numFmtId="0" fontId="7" fillId="2" borderId="8" xfId="1" applyFont="1" applyFill="1" applyBorder="1" applyAlignment="1">
      <alignment horizontal="center"/>
    </xf>
    <xf numFmtId="164" fontId="0" fillId="0" borderId="0" xfId="12" applyNumberFormat="1" applyFont="1" applyAlignment="1">
      <alignment horizontal="center" vertical="center"/>
    </xf>
    <xf numFmtId="165" fontId="0" fillId="0" borderId="0" xfId="13" applyNumberFormat="1" applyFont="1" applyAlignment="1">
      <alignment horizontal="center" vertical="center"/>
    </xf>
    <xf numFmtId="0" fontId="9" fillId="2" borderId="0" xfId="1" applyFont="1" applyFill="1" applyAlignment="1">
      <alignment horizontal="left"/>
    </xf>
    <xf numFmtId="41" fontId="7" fillId="2" borderId="21" xfId="1" applyNumberFormat="1" applyFont="1" applyFill="1" applyBorder="1" applyAlignment="1">
      <alignment horizontal="center"/>
    </xf>
    <xf numFmtId="41" fontId="7" fillId="2" borderId="22" xfId="1" applyNumberFormat="1" applyFont="1" applyFill="1" applyBorder="1" applyAlignment="1">
      <alignment horizontal="center"/>
    </xf>
  </cellXfs>
  <cellStyles count="14">
    <cellStyle name="Comma" xfId="12" builtinId="3"/>
    <cellStyle name="Comma 2" xfId="2"/>
    <cellStyle name="Comma0" xfId="3"/>
    <cellStyle name="Currency 2" xfId="4"/>
    <cellStyle name="Currency0" xfId="5"/>
    <cellStyle name="Date" xfId="6"/>
    <cellStyle name="Fixed" xfId="7"/>
    <cellStyle name="Heading 1 2" xfId="8"/>
    <cellStyle name="Heading 2 2" xfId="9"/>
    <cellStyle name="Normal" xfId="0" builtinId="0"/>
    <cellStyle name="Normal 2" xfId="1"/>
    <cellStyle name="Percent" xfId="13" builtinId="5"/>
    <cellStyle name="Percent 2" xfId="10"/>
    <cellStyle name="Total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selection activeCell="G11" sqref="G11"/>
    </sheetView>
  </sheetViews>
  <sheetFormatPr defaultRowHeight="14.4" x14ac:dyDescent="0.3"/>
  <cols>
    <col min="1" max="1" width="23.33203125" customWidth="1"/>
  </cols>
  <sheetData>
    <row r="1" spans="1:11" ht="15" thickBot="1" x14ac:dyDescent="0.35">
      <c r="A1" s="4"/>
      <c r="B1" s="4"/>
      <c r="C1" s="4"/>
      <c r="D1" s="16">
        <v>1</v>
      </c>
      <c r="E1" s="42"/>
      <c r="F1" s="17">
        <v>2</v>
      </c>
      <c r="G1" s="17">
        <v>3</v>
      </c>
      <c r="H1" s="17">
        <v>6</v>
      </c>
      <c r="I1" s="17">
        <v>7</v>
      </c>
      <c r="J1" s="17">
        <v>8</v>
      </c>
      <c r="K1" s="17">
        <v>9</v>
      </c>
    </row>
    <row r="2" spans="1:11" ht="66.599999999999994" thickBot="1" x14ac:dyDescent="0.35">
      <c r="A2" s="45" t="s">
        <v>8</v>
      </c>
      <c r="B2" s="45"/>
      <c r="C2" s="13" t="s">
        <v>9</v>
      </c>
      <c r="D2" s="12" t="s">
        <v>0</v>
      </c>
      <c r="E2" s="11" t="s">
        <v>7</v>
      </c>
      <c r="F2" s="11" t="s">
        <v>1</v>
      </c>
      <c r="G2" s="11" t="s">
        <v>2</v>
      </c>
      <c r="H2" s="11" t="s">
        <v>3</v>
      </c>
      <c r="I2" s="11" t="s">
        <v>4</v>
      </c>
      <c r="J2" s="11" t="s">
        <v>5</v>
      </c>
      <c r="K2" s="11" t="s">
        <v>6</v>
      </c>
    </row>
    <row r="3" spans="1:11" x14ac:dyDescent="0.3">
      <c r="A3" s="4"/>
      <c r="B3" s="4"/>
      <c r="C3" s="14"/>
      <c r="D3" s="5"/>
      <c r="E3" s="5"/>
      <c r="F3" s="5"/>
      <c r="G3" s="5"/>
      <c r="H3" s="5"/>
      <c r="I3" s="5"/>
      <c r="J3" s="5"/>
      <c r="K3" s="5"/>
    </row>
    <row r="4" spans="1:11" x14ac:dyDescent="0.3">
      <c r="A4" s="4"/>
      <c r="B4" s="6"/>
      <c r="C4" s="15"/>
      <c r="D4" s="7"/>
      <c r="E4" s="5"/>
      <c r="F4" s="5"/>
      <c r="G4" s="7"/>
      <c r="H4" s="5"/>
      <c r="I4" s="7"/>
      <c r="J4" s="7"/>
      <c r="K4" s="5"/>
    </row>
    <row r="5" spans="1:11" ht="15" thickBot="1" x14ac:dyDescent="0.35">
      <c r="A5" s="4"/>
      <c r="B5" s="6"/>
      <c r="C5" s="15"/>
      <c r="D5" s="7"/>
      <c r="E5" s="5"/>
      <c r="F5" s="5"/>
      <c r="G5" s="7"/>
      <c r="H5" s="5"/>
      <c r="I5" s="7"/>
      <c r="J5" s="7"/>
      <c r="K5" s="5"/>
    </row>
    <row r="6" spans="1:11" ht="15.6" thickTop="1" thickBot="1" x14ac:dyDescent="0.35">
      <c r="A6" s="46" t="s">
        <v>10</v>
      </c>
      <c r="B6" s="47"/>
      <c r="C6" s="19"/>
      <c r="D6" s="18"/>
      <c r="E6" s="20"/>
      <c r="F6" s="20"/>
      <c r="G6" s="18"/>
      <c r="H6" s="20"/>
      <c r="I6" s="18"/>
      <c r="J6" s="18"/>
      <c r="K6" s="20"/>
    </row>
    <row r="7" spans="1:11" ht="15" thickTop="1" x14ac:dyDescent="0.3">
      <c r="A7" s="21"/>
      <c r="B7" s="8"/>
      <c r="C7" s="19"/>
      <c r="D7" s="18"/>
      <c r="E7" s="20"/>
      <c r="F7" s="20"/>
      <c r="G7" s="18"/>
      <c r="H7" s="20"/>
      <c r="I7" s="18"/>
      <c r="J7" s="18"/>
      <c r="K7" s="20"/>
    </row>
    <row r="8" spans="1:11" x14ac:dyDescent="0.3">
      <c r="A8" s="9" t="s">
        <v>11</v>
      </c>
      <c r="B8" s="8"/>
      <c r="C8" s="19"/>
      <c r="D8" s="18"/>
      <c r="E8" s="20"/>
      <c r="F8" s="20"/>
      <c r="G8" s="18"/>
      <c r="H8" s="20"/>
      <c r="I8" s="18"/>
      <c r="J8" s="18"/>
      <c r="K8" s="20"/>
    </row>
    <row r="9" spans="1:11" x14ac:dyDescent="0.3">
      <c r="A9" s="22" t="s">
        <v>12</v>
      </c>
      <c r="B9" s="23" t="s">
        <v>13</v>
      </c>
      <c r="C9" s="29">
        <v>33912</v>
      </c>
      <c r="D9" s="37">
        <v>12586</v>
      </c>
      <c r="E9" s="33">
        <v>4008</v>
      </c>
      <c r="F9" s="33">
        <v>6808</v>
      </c>
      <c r="G9" s="32">
        <v>5423</v>
      </c>
      <c r="H9" s="33">
        <v>5037</v>
      </c>
      <c r="I9" s="32">
        <v>0</v>
      </c>
      <c r="J9" s="32">
        <v>0</v>
      </c>
      <c r="K9" s="32">
        <v>50</v>
      </c>
    </row>
    <row r="10" spans="1:11" x14ac:dyDescent="0.3">
      <c r="A10" s="24" t="s">
        <v>14</v>
      </c>
      <c r="B10" s="25" t="s">
        <v>15</v>
      </c>
      <c r="C10" s="30">
        <v>33912</v>
      </c>
      <c r="D10" s="37">
        <v>12586</v>
      </c>
      <c r="E10" s="37">
        <v>4008</v>
      </c>
      <c r="F10" s="37">
        <v>6808</v>
      </c>
      <c r="G10" s="37">
        <v>5423</v>
      </c>
      <c r="H10" s="37">
        <v>5037</v>
      </c>
      <c r="I10" s="37">
        <v>0</v>
      </c>
      <c r="J10" s="37">
        <v>0</v>
      </c>
      <c r="K10" s="37">
        <v>50</v>
      </c>
    </row>
    <row r="11" spans="1:11" x14ac:dyDescent="0.3">
      <c r="A11" s="24" t="s">
        <v>16</v>
      </c>
      <c r="B11" s="25" t="s">
        <v>17</v>
      </c>
      <c r="C11" s="30">
        <v>33912</v>
      </c>
      <c r="D11" s="37">
        <v>12586</v>
      </c>
      <c r="E11" s="37">
        <v>4008</v>
      </c>
      <c r="F11" s="37">
        <v>6808</v>
      </c>
      <c r="G11" s="37">
        <v>5423</v>
      </c>
      <c r="H11" s="37">
        <v>5037</v>
      </c>
      <c r="I11" s="37">
        <v>0</v>
      </c>
      <c r="J11" s="37">
        <v>0</v>
      </c>
      <c r="K11" s="37">
        <v>50</v>
      </c>
    </row>
    <row r="12" spans="1:11" x14ac:dyDescent="0.3">
      <c r="A12" s="21"/>
      <c r="B12" s="8"/>
      <c r="C12" s="35"/>
      <c r="D12" s="38"/>
      <c r="E12" s="20"/>
      <c r="F12" s="20"/>
      <c r="G12" s="18"/>
      <c r="H12" s="20"/>
      <c r="I12" s="18"/>
      <c r="J12" s="18"/>
      <c r="K12" s="20"/>
    </row>
    <row r="13" spans="1:11" x14ac:dyDescent="0.3">
      <c r="A13" s="9" t="s">
        <v>18</v>
      </c>
      <c r="B13" s="8"/>
      <c r="C13" s="35"/>
      <c r="D13" s="38"/>
      <c r="E13" s="20"/>
      <c r="F13" s="20"/>
      <c r="G13" s="18"/>
      <c r="H13" s="20"/>
      <c r="I13" s="18"/>
      <c r="J13" s="18"/>
      <c r="K13" s="20"/>
    </row>
    <row r="14" spans="1:11" x14ac:dyDescent="0.3">
      <c r="A14" s="22" t="s">
        <v>12</v>
      </c>
      <c r="B14" s="23" t="s">
        <v>19</v>
      </c>
      <c r="C14" s="29">
        <v>127825</v>
      </c>
      <c r="D14" s="37">
        <v>43884</v>
      </c>
      <c r="E14" s="33">
        <v>17449</v>
      </c>
      <c r="F14" s="33">
        <v>27714</v>
      </c>
      <c r="G14" s="32">
        <v>19366</v>
      </c>
      <c r="H14" s="33">
        <v>19212</v>
      </c>
      <c r="I14" s="32">
        <v>0</v>
      </c>
      <c r="J14" s="32">
        <v>0</v>
      </c>
      <c r="K14" s="32">
        <v>200</v>
      </c>
    </row>
    <row r="15" spans="1:11" x14ac:dyDescent="0.3">
      <c r="A15" s="24" t="s">
        <v>14</v>
      </c>
      <c r="B15" s="25" t="s">
        <v>20</v>
      </c>
      <c r="C15" s="30">
        <v>127825</v>
      </c>
      <c r="D15" s="37">
        <v>43884</v>
      </c>
      <c r="E15" s="37">
        <v>17449</v>
      </c>
      <c r="F15" s="37">
        <v>27714</v>
      </c>
      <c r="G15" s="37">
        <v>19366</v>
      </c>
      <c r="H15" s="37">
        <v>19212</v>
      </c>
      <c r="I15" s="37">
        <v>0</v>
      </c>
      <c r="J15" s="37">
        <v>0</v>
      </c>
      <c r="K15" s="37">
        <v>200</v>
      </c>
    </row>
    <row r="16" spans="1:11" x14ac:dyDescent="0.3">
      <c r="A16" s="24" t="s">
        <v>16</v>
      </c>
      <c r="B16" s="25" t="s">
        <v>21</v>
      </c>
      <c r="C16" s="30">
        <v>127825</v>
      </c>
      <c r="D16" s="37">
        <v>43884</v>
      </c>
      <c r="E16" s="37">
        <v>17449</v>
      </c>
      <c r="F16" s="37">
        <v>27714</v>
      </c>
      <c r="G16" s="37">
        <v>19366</v>
      </c>
      <c r="H16" s="37">
        <v>19212</v>
      </c>
      <c r="I16" s="37">
        <v>0</v>
      </c>
      <c r="J16" s="37">
        <v>0</v>
      </c>
      <c r="K16" s="37">
        <v>200</v>
      </c>
    </row>
    <row r="17" spans="1:11" x14ac:dyDescent="0.3">
      <c r="A17" s="21"/>
      <c r="B17" s="8"/>
      <c r="C17" s="35"/>
      <c r="D17" s="38"/>
      <c r="E17" s="20"/>
      <c r="F17" s="20"/>
      <c r="G17" s="18"/>
      <c r="H17" s="20"/>
      <c r="I17" s="18"/>
      <c r="J17" s="18"/>
      <c r="K17" s="20"/>
    </row>
    <row r="18" spans="1:11" x14ac:dyDescent="0.3">
      <c r="A18" s="9" t="s">
        <v>22</v>
      </c>
      <c r="B18" s="10"/>
      <c r="C18" s="35"/>
      <c r="D18" s="38"/>
      <c r="E18" s="20"/>
      <c r="F18" s="20"/>
      <c r="G18" s="18"/>
      <c r="H18" s="20"/>
      <c r="I18" s="18"/>
      <c r="J18" s="18"/>
      <c r="K18" s="20"/>
    </row>
    <row r="19" spans="1:11" x14ac:dyDescent="0.3">
      <c r="A19" s="22" t="s">
        <v>12</v>
      </c>
      <c r="B19" s="23" t="s">
        <v>23</v>
      </c>
      <c r="C19" s="29">
        <v>349185</v>
      </c>
      <c r="D19" s="37">
        <v>106776</v>
      </c>
      <c r="E19" s="33">
        <v>44996</v>
      </c>
      <c r="F19" s="33">
        <v>75705</v>
      </c>
      <c r="G19" s="32">
        <v>60651</v>
      </c>
      <c r="H19" s="33">
        <v>59513</v>
      </c>
      <c r="I19" s="32">
        <v>887</v>
      </c>
      <c r="J19" s="32">
        <v>75</v>
      </c>
      <c r="K19" s="32">
        <v>582</v>
      </c>
    </row>
    <row r="20" spans="1:11" x14ac:dyDescent="0.3">
      <c r="A20" s="24" t="s">
        <v>14</v>
      </c>
      <c r="B20" s="25" t="s">
        <v>24</v>
      </c>
      <c r="C20" s="30">
        <v>349185</v>
      </c>
      <c r="D20" s="37">
        <v>106776</v>
      </c>
      <c r="E20" s="37">
        <v>44996</v>
      </c>
      <c r="F20" s="37">
        <v>75705</v>
      </c>
      <c r="G20" s="37">
        <v>60651</v>
      </c>
      <c r="H20" s="37">
        <v>59513</v>
      </c>
      <c r="I20" s="37">
        <v>887</v>
      </c>
      <c r="J20" s="37">
        <v>75</v>
      </c>
      <c r="K20" s="37">
        <v>582</v>
      </c>
    </row>
    <row r="21" spans="1:11" x14ac:dyDescent="0.3">
      <c r="A21" s="24" t="s">
        <v>16</v>
      </c>
      <c r="B21" s="25" t="s">
        <v>25</v>
      </c>
      <c r="C21" s="30">
        <v>349185</v>
      </c>
      <c r="D21" s="37">
        <v>106776</v>
      </c>
      <c r="E21" s="37">
        <v>44996</v>
      </c>
      <c r="F21" s="37">
        <v>75705</v>
      </c>
      <c r="G21" s="37">
        <v>60651</v>
      </c>
      <c r="H21" s="37">
        <v>59513</v>
      </c>
      <c r="I21" s="37">
        <v>887</v>
      </c>
      <c r="J21" s="37">
        <v>75</v>
      </c>
      <c r="K21" s="37">
        <v>582</v>
      </c>
    </row>
    <row r="22" spans="1:11" ht="15" thickBot="1" x14ac:dyDescent="0.35">
      <c r="A22" s="21"/>
      <c r="B22" s="10"/>
      <c r="C22" s="36"/>
      <c r="D22" s="39"/>
      <c r="E22" s="20"/>
      <c r="F22" s="20"/>
      <c r="G22" s="20"/>
      <c r="H22" s="20"/>
      <c r="I22" s="20"/>
      <c r="J22" s="20"/>
      <c r="K22" s="20"/>
    </row>
    <row r="23" spans="1:11" ht="15.6" thickTop="1" thickBot="1" x14ac:dyDescent="0.35">
      <c r="A23" s="46" t="s">
        <v>26</v>
      </c>
      <c r="B23" s="47"/>
      <c r="C23" s="36"/>
      <c r="D23" s="39"/>
      <c r="E23" s="20"/>
      <c r="F23" s="20"/>
      <c r="G23" s="20"/>
      <c r="H23" s="20"/>
      <c r="I23" s="20"/>
      <c r="J23" s="20"/>
      <c r="K23" s="20"/>
    </row>
    <row r="24" spans="1:11" ht="15" thickTop="1" x14ac:dyDescent="0.3">
      <c r="A24" s="9"/>
      <c r="B24" s="10"/>
      <c r="C24" s="36"/>
      <c r="D24" s="39"/>
      <c r="E24" s="20"/>
      <c r="F24" s="20"/>
      <c r="G24" s="20"/>
      <c r="H24" s="20"/>
      <c r="I24" s="20"/>
      <c r="J24" s="20"/>
      <c r="K24" s="20"/>
    </row>
    <row r="25" spans="1:11" x14ac:dyDescent="0.3">
      <c r="A25" s="9" t="s">
        <v>27</v>
      </c>
      <c r="B25" s="10"/>
      <c r="C25" s="36"/>
      <c r="D25" s="39"/>
      <c r="E25" s="20"/>
      <c r="F25" s="20"/>
      <c r="G25" s="20"/>
      <c r="H25" s="20"/>
      <c r="I25" s="20"/>
      <c r="J25" s="20"/>
      <c r="K25" s="20"/>
    </row>
    <row r="26" spans="1:11" ht="27" x14ac:dyDescent="0.3">
      <c r="A26" s="26" t="s">
        <v>28</v>
      </c>
      <c r="B26" s="23" t="s">
        <v>29</v>
      </c>
      <c r="C26" s="29">
        <v>37628</v>
      </c>
      <c r="D26" s="37">
        <v>12684</v>
      </c>
      <c r="E26" s="33">
        <v>5042</v>
      </c>
      <c r="F26" s="33">
        <v>7559</v>
      </c>
      <c r="G26" s="32">
        <v>6110</v>
      </c>
      <c r="H26" s="33">
        <v>5823</v>
      </c>
      <c r="I26" s="32">
        <v>329</v>
      </c>
      <c r="J26" s="32">
        <v>27</v>
      </c>
      <c r="K26" s="32">
        <v>54</v>
      </c>
    </row>
    <row r="27" spans="1:11" x14ac:dyDescent="0.3">
      <c r="A27" s="24" t="s">
        <v>30</v>
      </c>
      <c r="B27" s="25" t="s">
        <v>31</v>
      </c>
      <c r="C27" s="30">
        <v>37628</v>
      </c>
      <c r="D27" s="37">
        <v>12684</v>
      </c>
      <c r="E27" s="37">
        <v>5042</v>
      </c>
      <c r="F27" s="37">
        <v>7559</v>
      </c>
      <c r="G27" s="37">
        <v>6110</v>
      </c>
      <c r="H27" s="37">
        <v>5823</v>
      </c>
      <c r="I27" s="37">
        <v>329</v>
      </c>
      <c r="J27" s="37">
        <v>27</v>
      </c>
      <c r="K27" s="37">
        <v>54</v>
      </c>
    </row>
    <row r="28" spans="1:11" x14ac:dyDescent="0.3">
      <c r="A28" s="24" t="s">
        <v>32</v>
      </c>
      <c r="B28" s="25" t="s">
        <v>33</v>
      </c>
      <c r="C28" s="30">
        <v>25009.62</v>
      </c>
      <c r="D28" s="37">
        <v>12684</v>
      </c>
      <c r="E28" s="37">
        <v>5042</v>
      </c>
      <c r="F28" s="37">
        <v>5896.02</v>
      </c>
      <c r="G28" s="37">
        <v>977.6</v>
      </c>
      <c r="H28" s="37"/>
      <c r="I28" s="37">
        <v>329</v>
      </c>
      <c r="J28" s="37">
        <v>27</v>
      </c>
      <c r="K28" s="37">
        <v>54</v>
      </c>
    </row>
    <row r="29" spans="1:11" x14ac:dyDescent="0.3">
      <c r="A29" s="24" t="s">
        <v>34</v>
      </c>
      <c r="B29" s="25" t="s">
        <v>35</v>
      </c>
      <c r="C29" s="30">
        <v>18589.54</v>
      </c>
      <c r="D29" s="37">
        <v>12684</v>
      </c>
      <c r="E29" s="37">
        <v>5042</v>
      </c>
      <c r="F29" s="37">
        <v>453.53999999999996</v>
      </c>
      <c r="G29" s="37"/>
      <c r="H29" s="37"/>
      <c r="I29" s="37">
        <v>329</v>
      </c>
      <c r="J29" s="37">
        <v>27</v>
      </c>
      <c r="K29" s="37">
        <v>54</v>
      </c>
    </row>
    <row r="30" spans="1:11" x14ac:dyDescent="0.3">
      <c r="A30" s="21"/>
      <c r="B30" s="8"/>
      <c r="C30" s="36"/>
      <c r="D30" s="39"/>
      <c r="E30" s="20"/>
      <c r="F30" s="20"/>
      <c r="G30" s="20"/>
      <c r="H30" s="20"/>
      <c r="I30" s="20"/>
      <c r="J30" s="20"/>
      <c r="K30" s="20"/>
    </row>
    <row r="31" spans="1:11" x14ac:dyDescent="0.3">
      <c r="A31" s="9" t="s">
        <v>36</v>
      </c>
      <c r="B31" s="10"/>
      <c r="C31" s="36"/>
      <c r="D31" s="39"/>
      <c r="E31" s="20"/>
      <c r="F31" s="20"/>
      <c r="G31" s="20"/>
      <c r="H31" s="20"/>
      <c r="I31" s="20"/>
      <c r="J31" s="20"/>
      <c r="K31" s="20"/>
    </row>
    <row r="32" spans="1:11" ht="27" x14ac:dyDescent="0.3">
      <c r="A32" s="26" t="s">
        <v>28</v>
      </c>
      <c r="B32" s="23" t="s">
        <v>37</v>
      </c>
      <c r="C32" s="29">
        <v>142955</v>
      </c>
      <c r="D32" s="37">
        <v>47503</v>
      </c>
      <c r="E32" s="34">
        <v>18350</v>
      </c>
      <c r="F32" s="33">
        <v>28955</v>
      </c>
      <c r="G32" s="32">
        <v>23882</v>
      </c>
      <c r="H32" s="33">
        <v>22650</v>
      </c>
      <c r="I32" s="32">
        <v>1296</v>
      </c>
      <c r="J32" s="32">
        <v>109</v>
      </c>
      <c r="K32" s="32">
        <v>210</v>
      </c>
    </row>
    <row r="33" spans="1:11" x14ac:dyDescent="0.3">
      <c r="A33" s="24" t="s">
        <v>30</v>
      </c>
      <c r="B33" s="25" t="s">
        <v>38</v>
      </c>
      <c r="C33" s="30">
        <v>142955</v>
      </c>
      <c r="D33" s="37">
        <v>47503</v>
      </c>
      <c r="E33" s="37">
        <v>18350</v>
      </c>
      <c r="F33" s="37">
        <v>28955</v>
      </c>
      <c r="G33" s="37">
        <v>23882</v>
      </c>
      <c r="H33" s="37">
        <v>22650</v>
      </c>
      <c r="I33" s="37">
        <v>1296</v>
      </c>
      <c r="J33" s="37">
        <v>109</v>
      </c>
      <c r="K33" s="37">
        <v>210</v>
      </c>
    </row>
    <row r="34" spans="1:11" x14ac:dyDescent="0.3">
      <c r="A34" s="24" t="s">
        <v>32</v>
      </c>
      <c r="B34" s="25" t="s">
        <v>39</v>
      </c>
      <c r="C34" s="30">
        <v>93874.01999999999</v>
      </c>
      <c r="D34" s="37">
        <v>47503</v>
      </c>
      <c r="E34" s="37">
        <v>18350</v>
      </c>
      <c r="F34" s="37">
        <v>22584.9</v>
      </c>
      <c r="G34" s="37">
        <v>3821.12</v>
      </c>
      <c r="H34" s="37"/>
      <c r="I34" s="37">
        <v>1296</v>
      </c>
      <c r="J34" s="37">
        <v>109</v>
      </c>
      <c r="K34" s="37">
        <v>210</v>
      </c>
    </row>
    <row r="35" spans="1:11" x14ac:dyDescent="0.3">
      <c r="A35" s="24" t="s">
        <v>34</v>
      </c>
      <c r="B35" s="25" t="s">
        <v>40</v>
      </c>
      <c r="C35" s="30">
        <v>69205.3</v>
      </c>
      <c r="D35" s="37">
        <v>47503</v>
      </c>
      <c r="E35" s="37">
        <v>18350</v>
      </c>
      <c r="F35" s="37">
        <v>1737.3</v>
      </c>
      <c r="G35" s="37"/>
      <c r="H35" s="37"/>
      <c r="I35" s="37">
        <v>1296</v>
      </c>
      <c r="J35" s="37">
        <v>109</v>
      </c>
      <c r="K35" s="37">
        <v>210</v>
      </c>
    </row>
    <row r="36" spans="1:11" x14ac:dyDescent="0.3">
      <c r="A36" s="21"/>
      <c r="B36" s="8"/>
      <c r="C36" s="36"/>
      <c r="D36" s="39"/>
      <c r="E36" s="20"/>
      <c r="F36" s="20"/>
      <c r="G36" s="20"/>
      <c r="H36" s="20"/>
      <c r="I36" s="20"/>
      <c r="J36" s="20"/>
      <c r="K36" s="20"/>
    </row>
    <row r="37" spans="1:11" x14ac:dyDescent="0.3">
      <c r="A37" s="9" t="s">
        <v>41</v>
      </c>
      <c r="B37" s="10"/>
      <c r="C37" s="36"/>
      <c r="D37" s="39"/>
      <c r="E37" s="20"/>
      <c r="F37" s="20"/>
      <c r="G37" s="20"/>
      <c r="H37" s="20"/>
      <c r="I37" s="20"/>
      <c r="J37" s="20"/>
      <c r="K37" s="20"/>
    </row>
    <row r="38" spans="1:11" ht="27" x14ac:dyDescent="0.3">
      <c r="A38" s="26" t="s">
        <v>28</v>
      </c>
      <c r="B38" s="23" t="s">
        <v>42</v>
      </c>
      <c r="C38" s="29">
        <v>482131</v>
      </c>
      <c r="D38" s="37">
        <v>119705</v>
      </c>
      <c r="E38" s="34">
        <v>59699</v>
      </c>
      <c r="F38" s="33">
        <v>92367</v>
      </c>
      <c r="G38" s="32">
        <v>137267</v>
      </c>
      <c r="H38" s="33">
        <v>68312</v>
      </c>
      <c r="I38" s="32">
        <v>3896</v>
      </c>
      <c r="J38" s="32">
        <v>297</v>
      </c>
      <c r="K38" s="32">
        <v>588</v>
      </c>
    </row>
    <row r="39" spans="1:11" x14ac:dyDescent="0.3">
      <c r="A39" s="22" t="s">
        <v>30</v>
      </c>
      <c r="B39" s="23" t="s">
        <v>43</v>
      </c>
      <c r="C39" s="30">
        <v>482131</v>
      </c>
      <c r="D39" s="37">
        <v>119705</v>
      </c>
      <c r="E39" s="37">
        <v>59699</v>
      </c>
      <c r="F39" s="37">
        <v>92367</v>
      </c>
      <c r="G39" s="37">
        <v>137267</v>
      </c>
      <c r="H39" s="37">
        <v>68312</v>
      </c>
      <c r="I39" s="37">
        <v>3896</v>
      </c>
      <c r="J39" s="37">
        <v>297</v>
      </c>
      <c r="K39" s="37">
        <v>588</v>
      </c>
    </row>
    <row r="40" spans="1:11" ht="27" x14ac:dyDescent="0.3">
      <c r="A40" s="22" t="s">
        <v>32</v>
      </c>
      <c r="B40" s="23" t="s">
        <v>44</v>
      </c>
      <c r="C40" s="30">
        <v>278193.98</v>
      </c>
      <c r="D40" s="37">
        <v>119705</v>
      </c>
      <c r="E40" s="37">
        <v>59699</v>
      </c>
      <c r="F40" s="37">
        <v>72046.260000000009</v>
      </c>
      <c r="G40" s="37">
        <v>21962.720000000001</v>
      </c>
      <c r="H40" s="37"/>
      <c r="I40" s="37">
        <v>3896</v>
      </c>
      <c r="J40" s="37">
        <v>297</v>
      </c>
      <c r="K40" s="37">
        <v>588</v>
      </c>
    </row>
    <row r="41" spans="1:11" ht="15" thickBot="1" x14ac:dyDescent="0.35">
      <c r="A41" s="27" t="s">
        <v>34</v>
      </c>
      <c r="B41" s="28" t="s">
        <v>45</v>
      </c>
      <c r="C41" s="31">
        <v>189727.02000000002</v>
      </c>
      <c r="D41" s="37">
        <v>119705</v>
      </c>
      <c r="E41" s="37">
        <v>59699</v>
      </c>
      <c r="F41" s="37">
        <v>5542.0199999999995</v>
      </c>
      <c r="G41" s="37"/>
      <c r="H41" s="37"/>
      <c r="I41" s="37">
        <v>3896</v>
      </c>
      <c r="J41" s="37">
        <v>297</v>
      </c>
      <c r="K41" s="37">
        <v>588</v>
      </c>
    </row>
  </sheetData>
  <mergeCells count="3">
    <mergeCell ref="A2:B2"/>
    <mergeCell ref="A6:B6"/>
    <mergeCell ref="A23:B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opLeftCell="A4" workbookViewId="0">
      <selection activeCell="E39" sqref="E39"/>
    </sheetView>
  </sheetViews>
  <sheetFormatPr defaultRowHeight="14.4" x14ac:dyDescent="0.3"/>
  <cols>
    <col min="1" max="1" width="23.33203125" customWidth="1"/>
  </cols>
  <sheetData>
    <row r="1" spans="1:11" ht="15" thickBot="1" x14ac:dyDescent="0.35">
      <c r="A1" s="4"/>
      <c r="B1" s="4"/>
      <c r="C1" s="4"/>
      <c r="D1" s="16">
        <v>1</v>
      </c>
      <c r="E1" s="42"/>
      <c r="F1" s="17">
        <v>2</v>
      </c>
      <c r="G1" s="17">
        <v>3</v>
      </c>
      <c r="H1" s="17">
        <v>6</v>
      </c>
      <c r="I1" s="17">
        <v>7</v>
      </c>
      <c r="J1" s="17">
        <v>8</v>
      </c>
      <c r="K1" s="17">
        <v>9</v>
      </c>
    </row>
    <row r="2" spans="1:11" ht="66.599999999999994" thickBot="1" x14ac:dyDescent="0.35">
      <c r="A2" s="45" t="s">
        <v>8</v>
      </c>
      <c r="B2" s="45"/>
      <c r="C2" s="13" t="s">
        <v>9</v>
      </c>
      <c r="D2" s="12" t="s">
        <v>0</v>
      </c>
      <c r="E2" s="11" t="s">
        <v>7</v>
      </c>
      <c r="F2" s="11" t="s">
        <v>1</v>
      </c>
      <c r="G2" s="11" t="s">
        <v>2</v>
      </c>
      <c r="H2" s="11" t="s">
        <v>3</v>
      </c>
      <c r="I2" s="11" t="s">
        <v>4</v>
      </c>
      <c r="J2" s="11" t="s">
        <v>5</v>
      </c>
      <c r="K2" s="11" t="s">
        <v>6</v>
      </c>
    </row>
    <row r="3" spans="1:11" x14ac:dyDescent="0.3">
      <c r="A3" s="4"/>
      <c r="B3" s="4"/>
      <c r="C3" s="14"/>
      <c r="D3" s="5"/>
      <c r="E3" s="5"/>
      <c r="F3" s="5"/>
      <c r="G3" s="5"/>
      <c r="H3" s="5"/>
      <c r="I3" s="5"/>
      <c r="J3" s="5"/>
      <c r="K3" s="5"/>
    </row>
    <row r="4" spans="1:11" x14ac:dyDescent="0.3">
      <c r="A4" s="4"/>
      <c r="B4" s="6"/>
      <c r="C4" s="15"/>
      <c r="D4" s="7"/>
      <c r="E4" s="5"/>
      <c r="F4" s="5"/>
      <c r="G4" s="7"/>
      <c r="H4" s="5"/>
      <c r="I4" s="7"/>
      <c r="J4" s="7"/>
      <c r="K4" s="5"/>
    </row>
    <row r="5" spans="1:11" ht="15" thickBot="1" x14ac:dyDescent="0.35">
      <c r="A5" s="4"/>
      <c r="B5" s="6"/>
      <c r="C5" s="15"/>
      <c r="D5" s="7"/>
      <c r="E5" s="5"/>
      <c r="F5" s="5"/>
      <c r="G5" s="7"/>
      <c r="H5" s="5"/>
      <c r="I5" s="7"/>
      <c r="J5" s="7"/>
      <c r="K5" s="5"/>
    </row>
    <row r="6" spans="1:11" ht="15.6" thickTop="1" thickBot="1" x14ac:dyDescent="0.35">
      <c r="A6" s="46" t="s">
        <v>10</v>
      </c>
      <c r="B6" s="47"/>
      <c r="C6" s="19"/>
      <c r="D6" s="18"/>
      <c r="E6" s="20"/>
      <c r="F6" s="20"/>
      <c r="G6" s="18"/>
      <c r="H6" s="20"/>
      <c r="I6" s="18"/>
      <c r="J6" s="18"/>
      <c r="K6" s="20"/>
    </row>
    <row r="7" spans="1:11" ht="15" thickTop="1" x14ac:dyDescent="0.3">
      <c r="A7" s="21"/>
      <c r="B7" s="8"/>
      <c r="C7" s="19"/>
      <c r="D7" s="18"/>
      <c r="E7" s="20"/>
      <c r="F7" s="20"/>
      <c r="G7" s="18"/>
      <c r="H7" s="20"/>
      <c r="I7" s="18"/>
      <c r="J7" s="18"/>
      <c r="K7" s="20"/>
    </row>
    <row r="8" spans="1:11" x14ac:dyDescent="0.3">
      <c r="A8" s="9" t="s">
        <v>11</v>
      </c>
      <c r="B8" s="8"/>
      <c r="C8" s="19"/>
      <c r="D8" s="18"/>
      <c r="E8" s="20"/>
      <c r="F8" s="20"/>
      <c r="G8" s="18"/>
      <c r="H8" s="20"/>
      <c r="I8" s="18"/>
      <c r="J8" s="18"/>
      <c r="K8" s="20"/>
    </row>
    <row r="9" spans="1:11" x14ac:dyDescent="0.3">
      <c r="A9" s="22" t="s">
        <v>12</v>
      </c>
      <c r="B9" s="23" t="s">
        <v>13</v>
      </c>
      <c r="C9" s="29">
        <f>SUM(D9:K9)</f>
        <v>34418.432475210109</v>
      </c>
      <c r="D9" s="37">
        <f>'2013 CAM'!D9*'Scaling Factor'!B$4</f>
        <v>15541.98359667757</v>
      </c>
      <c r="E9" s="37">
        <f>'2013 CAM'!E9*'Scaling Factor'!C$4</f>
        <v>4073.8966966880407</v>
      </c>
      <c r="F9" s="37">
        <f>'2013 CAM'!F9*'Scaling Factor'!D$4</f>
        <v>9290.6791041550914</v>
      </c>
      <c r="G9" s="37">
        <f>'2013 CAM'!G9*'Scaling Factor'!E$4</f>
        <v>2886.1767782025709</v>
      </c>
      <c r="H9" s="37">
        <f>'2013 CAM'!H9*'Scaling Factor'!F$4</f>
        <v>2586.3415178103023</v>
      </c>
      <c r="I9" s="37">
        <f>'2013 CAM'!I9*'Scaling Factor'!G$4</f>
        <v>0</v>
      </c>
      <c r="J9" s="37">
        <f>'2013 CAM'!J9*'Scaling Factor'!H$4</f>
        <v>0</v>
      </c>
      <c r="K9" s="37">
        <f>'2013 CAM'!K9*'Scaling Factor'!I$4</f>
        <v>39.354781676532532</v>
      </c>
    </row>
    <row r="10" spans="1:11" x14ac:dyDescent="0.3">
      <c r="A10" s="24" t="s">
        <v>14</v>
      </c>
      <c r="B10" s="25" t="s">
        <v>15</v>
      </c>
      <c r="C10" s="29">
        <f t="shared" ref="C10:C11" si="0">SUM(D10:K10)</f>
        <v>34418.432475210109</v>
      </c>
      <c r="D10" s="37">
        <f>'2013 CAM'!D10*'Scaling Factor'!B$4</f>
        <v>15541.98359667757</v>
      </c>
      <c r="E10" s="37">
        <f>'2013 CAM'!E10*'Scaling Factor'!C$4</f>
        <v>4073.8966966880407</v>
      </c>
      <c r="F10" s="37">
        <f>'2013 CAM'!F10*'Scaling Factor'!D$4</f>
        <v>9290.6791041550914</v>
      </c>
      <c r="G10" s="37">
        <f>'2013 CAM'!G10*'Scaling Factor'!E$4</f>
        <v>2886.1767782025709</v>
      </c>
      <c r="H10" s="37">
        <f>'2013 CAM'!H10*'Scaling Factor'!F$4</f>
        <v>2586.3415178103023</v>
      </c>
      <c r="I10" s="37">
        <f>'2013 CAM'!I10*'Scaling Factor'!G$4</f>
        <v>0</v>
      </c>
      <c r="J10" s="37">
        <f>'2013 CAM'!J10*'Scaling Factor'!H$4</f>
        <v>0</v>
      </c>
      <c r="K10" s="37">
        <f>'2013 CAM'!K10*'Scaling Factor'!I$4</f>
        <v>39.354781676532532</v>
      </c>
    </row>
    <row r="11" spans="1:11" x14ac:dyDescent="0.3">
      <c r="A11" s="24" t="s">
        <v>16</v>
      </c>
      <c r="B11" s="25" t="s">
        <v>17</v>
      </c>
      <c r="C11" s="29">
        <f t="shared" si="0"/>
        <v>34418.432475210109</v>
      </c>
      <c r="D11" s="37">
        <f>'2013 CAM'!D11*'Scaling Factor'!B$4</f>
        <v>15541.98359667757</v>
      </c>
      <c r="E11" s="37">
        <f>'2013 CAM'!E11*'Scaling Factor'!C$4</f>
        <v>4073.8966966880407</v>
      </c>
      <c r="F11" s="37">
        <f>'2013 CAM'!F11*'Scaling Factor'!D$4</f>
        <v>9290.6791041550914</v>
      </c>
      <c r="G11" s="37">
        <f>'2013 CAM'!G11*'Scaling Factor'!E$4</f>
        <v>2886.1767782025709</v>
      </c>
      <c r="H11" s="37">
        <f>'2013 CAM'!H11*'Scaling Factor'!F$4</f>
        <v>2586.3415178103023</v>
      </c>
      <c r="I11" s="37">
        <f>'2013 CAM'!I11*'Scaling Factor'!G$4</f>
        <v>0</v>
      </c>
      <c r="J11" s="37">
        <f>'2013 CAM'!J11*'Scaling Factor'!H$4</f>
        <v>0</v>
      </c>
      <c r="K11" s="37">
        <f>'2013 CAM'!K11*'Scaling Factor'!I$4</f>
        <v>39.354781676532532</v>
      </c>
    </row>
    <row r="12" spans="1:11" x14ac:dyDescent="0.3">
      <c r="A12" s="21"/>
      <c r="B12" s="8"/>
      <c r="C12" s="35"/>
      <c r="D12" s="38"/>
      <c r="E12" s="20"/>
      <c r="F12" s="20"/>
      <c r="G12" s="18"/>
      <c r="H12" s="20"/>
      <c r="I12" s="18"/>
      <c r="J12" s="18"/>
      <c r="K12" s="20"/>
    </row>
    <row r="13" spans="1:11" x14ac:dyDescent="0.3">
      <c r="A13" s="9" t="s">
        <v>18</v>
      </c>
      <c r="B13" s="8"/>
      <c r="C13" s="35"/>
      <c r="D13" s="38"/>
      <c r="E13" s="20"/>
      <c r="F13" s="20"/>
      <c r="G13" s="18"/>
      <c r="H13" s="20"/>
      <c r="I13" s="18"/>
      <c r="J13" s="18"/>
      <c r="K13" s="20"/>
    </row>
    <row r="14" spans="1:11" x14ac:dyDescent="0.3">
      <c r="A14" s="22" t="s">
        <v>12</v>
      </c>
      <c r="B14" s="23" t="s">
        <v>19</v>
      </c>
      <c r="C14" s="29">
        <f>SUM(D14:K14)</f>
        <v>130076.05672792382</v>
      </c>
      <c r="D14" s="37">
        <f>'2013 CAM'!D14*'Scaling Factor'!B$4</f>
        <v>54190.720495518712</v>
      </c>
      <c r="E14" s="33">
        <f>'2013 CAM'!E14*'Scaling Factor'!C$4</f>
        <v>17735.88409693354</v>
      </c>
      <c r="F14" s="33">
        <f>'2013 CAM'!F14*'Scaling Factor'!D$4</f>
        <v>37820.487763301149</v>
      </c>
      <c r="G14" s="32">
        <f>'2013 CAM'!G14*'Scaling Factor'!E$4</f>
        <v>10306.78581719915</v>
      </c>
      <c r="H14" s="33">
        <f>'2013 CAM'!H14*'Scaling Factor'!F$4</f>
        <v>9864.7594282651444</v>
      </c>
      <c r="I14" s="32">
        <f>'2013 CAM'!I14*'Scaling Factor'!G$4</f>
        <v>0</v>
      </c>
      <c r="J14" s="32">
        <f>'2013 CAM'!J14*'Scaling Factor'!H$4</f>
        <v>0</v>
      </c>
      <c r="K14" s="32">
        <f>'2013 CAM'!K14*'Scaling Factor'!I$4</f>
        <v>157.41912670613013</v>
      </c>
    </row>
    <row r="15" spans="1:11" x14ac:dyDescent="0.3">
      <c r="A15" s="24" t="s">
        <v>14</v>
      </c>
      <c r="B15" s="25" t="s">
        <v>20</v>
      </c>
      <c r="C15" s="29">
        <f t="shared" ref="C15:C16" si="1">SUM(D15:K15)</f>
        <v>130076.05672792382</v>
      </c>
      <c r="D15" s="37">
        <f>'2013 CAM'!D15*'Scaling Factor'!B$4</f>
        <v>54190.720495518712</v>
      </c>
      <c r="E15" s="37">
        <f>'2013 CAM'!E15*'Scaling Factor'!C$4</f>
        <v>17735.88409693354</v>
      </c>
      <c r="F15" s="37">
        <f>'2013 CAM'!F15*'Scaling Factor'!D$4</f>
        <v>37820.487763301149</v>
      </c>
      <c r="G15" s="37">
        <f>'2013 CAM'!G15*'Scaling Factor'!E$4</f>
        <v>10306.78581719915</v>
      </c>
      <c r="H15" s="37">
        <f>'2013 CAM'!H15*'Scaling Factor'!F$4</f>
        <v>9864.7594282651444</v>
      </c>
      <c r="I15" s="37">
        <f>'2013 CAM'!I15*'Scaling Factor'!G$4</f>
        <v>0</v>
      </c>
      <c r="J15" s="37">
        <f>'2013 CAM'!J15*'Scaling Factor'!H$4</f>
        <v>0</v>
      </c>
      <c r="K15" s="37">
        <f>'2013 CAM'!K15*'Scaling Factor'!I$4</f>
        <v>157.41912670613013</v>
      </c>
    </row>
    <row r="16" spans="1:11" x14ac:dyDescent="0.3">
      <c r="A16" s="24" t="s">
        <v>16</v>
      </c>
      <c r="B16" s="25" t="s">
        <v>21</v>
      </c>
      <c r="C16" s="29">
        <f t="shared" si="1"/>
        <v>130076.05672792382</v>
      </c>
      <c r="D16" s="37">
        <f>'2013 CAM'!D16*'Scaling Factor'!B$4</f>
        <v>54190.720495518712</v>
      </c>
      <c r="E16" s="37">
        <f>'2013 CAM'!E16*'Scaling Factor'!C$4</f>
        <v>17735.88409693354</v>
      </c>
      <c r="F16" s="37">
        <f>'2013 CAM'!F16*'Scaling Factor'!D$4</f>
        <v>37820.487763301149</v>
      </c>
      <c r="G16" s="37">
        <f>'2013 CAM'!G16*'Scaling Factor'!E$4</f>
        <v>10306.78581719915</v>
      </c>
      <c r="H16" s="37">
        <f>'2013 CAM'!H16*'Scaling Factor'!F$4</f>
        <v>9864.7594282651444</v>
      </c>
      <c r="I16" s="37">
        <f>'2013 CAM'!I16*'Scaling Factor'!G$4</f>
        <v>0</v>
      </c>
      <c r="J16" s="37">
        <f>'2013 CAM'!J16*'Scaling Factor'!H$4</f>
        <v>0</v>
      </c>
      <c r="K16" s="37">
        <f>'2013 CAM'!K16*'Scaling Factor'!I$4</f>
        <v>157.41912670613013</v>
      </c>
    </row>
    <row r="17" spans="1:11" x14ac:dyDescent="0.3">
      <c r="A17" s="21"/>
      <c r="B17" s="8"/>
      <c r="C17" s="35"/>
      <c r="D17" s="38"/>
      <c r="E17" s="20"/>
      <c r="F17" s="20"/>
      <c r="G17" s="18"/>
      <c r="H17" s="20"/>
      <c r="I17" s="18"/>
      <c r="J17" s="18"/>
      <c r="K17" s="20"/>
    </row>
    <row r="18" spans="1:11" x14ac:dyDescent="0.3">
      <c r="A18" s="9" t="s">
        <v>22</v>
      </c>
      <c r="B18" s="10"/>
      <c r="C18" s="35"/>
      <c r="D18" s="38"/>
      <c r="E18" s="20"/>
      <c r="F18" s="20"/>
      <c r="G18" s="18"/>
      <c r="H18" s="20"/>
      <c r="I18" s="18"/>
      <c r="J18" s="18"/>
      <c r="K18" s="20"/>
    </row>
    <row r="19" spans="1:11" x14ac:dyDescent="0.3">
      <c r="A19" s="22" t="s">
        <v>12</v>
      </c>
      <c r="B19" s="23" t="s">
        <v>23</v>
      </c>
      <c r="C19" s="29">
        <f>SUM(D19:K19)</f>
        <v>344634.19081629952</v>
      </c>
      <c r="D19" s="37">
        <f>'2013 CAM'!D19*'Scaling Factor'!B$4</f>
        <v>131853.71369131134</v>
      </c>
      <c r="E19" s="33">
        <f>'2013 CAM'!E19*'Scaling Factor'!C$4</f>
        <v>45735.792356331112</v>
      </c>
      <c r="F19" s="33">
        <f>'2013 CAM'!F19*'Scaling Factor'!D$4</f>
        <v>103312.40622503837</v>
      </c>
      <c r="G19" s="32">
        <f>'2013 CAM'!G19*'Scaling Factor'!E$4</f>
        <v>32279.090498757909</v>
      </c>
      <c r="H19" s="33">
        <f>'2013 CAM'!H19*'Scaling Factor'!F$4</f>
        <v>30558.058913925855</v>
      </c>
      <c r="I19" s="32">
        <f>'2013 CAM'!I19*'Scaling Factor'!G$4</f>
        <v>391.13554301915872</v>
      </c>
      <c r="J19" s="32">
        <f>'2013 CAM'!J19*'Scaling Factor'!H$4</f>
        <v>45.903929201035666</v>
      </c>
      <c r="K19" s="32">
        <f>'2013 CAM'!K19*'Scaling Factor'!I$4</f>
        <v>458.08965871483866</v>
      </c>
    </row>
    <row r="20" spans="1:11" x14ac:dyDescent="0.3">
      <c r="A20" s="24" t="s">
        <v>14</v>
      </c>
      <c r="B20" s="25" t="s">
        <v>24</v>
      </c>
      <c r="C20" s="29">
        <f t="shared" ref="C20:C21" si="2">SUM(D20:K20)</f>
        <v>344634.19081629952</v>
      </c>
      <c r="D20" s="37">
        <f>'2013 CAM'!D20*'Scaling Factor'!B$4</f>
        <v>131853.71369131134</v>
      </c>
      <c r="E20" s="37">
        <f>'2013 CAM'!E20*'Scaling Factor'!C$4</f>
        <v>45735.792356331112</v>
      </c>
      <c r="F20" s="37">
        <f>'2013 CAM'!F20*'Scaling Factor'!D$4</f>
        <v>103312.40622503837</v>
      </c>
      <c r="G20" s="37">
        <f>'2013 CAM'!G20*'Scaling Factor'!E$4</f>
        <v>32279.090498757909</v>
      </c>
      <c r="H20" s="37">
        <f>'2013 CAM'!H20*'Scaling Factor'!F$4</f>
        <v>30558.058913925855</v>
      </c>
      <c r="I20" s="37">
        <f>'2013 CAM'!I20*'Scaling Factor'!G$4</f>
        <v>391.13554301915872</v>
      </c>
      <c r="J20" s="37">
        <f>'2013 CAM'!J20*'Scaling Factor'!H$4</f>
        <v>45.903929201035666</v>
      </c>
      <c r="K20" s="37">
        <f>'2013 CAM'!K20*'Scaling Factor'!I$4</f>
        <v>458.08965871483866</v>
      </c>
    </row>
    <row r="21" spans="1:11" x14ac:dyDescent="0.3">
      <c r="A21" s="24" t="s">
        <v>16</v>
      </c>
      <c r="B21" s="25" t="s">
        <v>25</v>
      </c>
      <c r="C21" s="29">
        <f t="shared" si="2"/>
        <v>344634.19081629952</v>
      </c>
      <c r="D21" s="37">
        <f>'2013 CAM'!D21*'Scaling Factor'!B$4</f>
        <v>131853.71369131134</v>
      </c>
      <c r="E21" s="37">
        <f>'2013 CAM'!E21*'Scaling Factor'!C$4</f>
        <v>45735.792356331112</v>
      </c>
      <c r="F21" s="37">
        <f>'2013 CAM'!F21*'Scaling Factor'!D$4</f>
        <v>103312.40622503837</v>
      </c>
      <c r="G21" s="37">
        <f>'2013 CAM'!G21*'Scaling Factor'!E$4</f>
        <v>32279.090498757909</v>
      </c>
      <c r="H21" s="37">
        <f>'2013 CAM'!H21*'Scaling Factor'!F$4</f>
        <v>30558.058913925855</v>
      </c>
      <c r="I21" s="37">
        <f>'2013 CAM'!I21*'Scaling Factor'!G$4</f>
        <v>391.13554301915872</v>
      </c>
      <c r="J21" s="37">
        <f>'2013 CAM'!J21*'Scaling Factor'!H$4</f>
        <v>45.903929201035666</v>
      </c>
      <c r="K21" s="37">
        <f>'2013 CAM'!K21*'Scaling Factor'!I$4</f>
        <v>458.08965871483866</v>
      </c>
    </row>
    <row r="22" spans="1:11" ht="15" thickBot="1" x14ac:dyDescent="0.35">
      <c r="A22" s="21"/>
      <c r="B22" s="10"/>
      <c r="C22" s="36"/>
      <c r="D22" s="39"/>
      <c r="E22" s="20"/>
      <c r="F22" s="20"/>
      <c r="G22" s="20"/>
      <c r="H22" s="20"/>
      <c r="I22" s="20"/>
      <c r="J22" s="20"/>
      <c r="K22" s="20"/>
    </row>
    <row r="23" spans="1:11" ht="15.6" thickTop="1" thickBot="1" x14ac:dyDescent="0.35">
      <c r="A23" s="46" t="s">
        <v>26</v>
      </c>
      <c r="B23" s="47"/>
      <c r="C23" s="36"/>
      <c r="D23" s="39"/>
      <c r="E23" s="20"/>
      <c r="F23" s="20"/>
      <c r="G23" s="20"/>
      <c r="H23" s="20"/>
      <c r="I23" s="20"/>
      <c r="J23" s="20"/>
      <c r="K23" s="20"/>
    </row>
    <row r="24" spans="1:11" ht="15" thickTop="1" x14ac:dyDescent="0.3">
      <c r="A24" s="9"/>
      <c r="B24" s="10"/>
      <c r="C24" s="36"/>
      <c r="D24" s="39"/>
      <c r="E24" s="20"/>
      <c r="F24" s="20"/>
      <c r="G24" s="20"/>
      <c r="H24" s="20"/>
      <c r="I24" s="20"/>
      <c r="J24" s="20"/>
      <c r="K24" s="20"/>
    </row>
    <row r="25" spans="1:11" x14ac:dyDescent="0.3">
      <c r="A25" s="9" t="s">
        <v>27</v>
      </c>
      <c r="B25" s="10"/>
      <c r="C25" s="36"/>
      <c r="D25" s="39"/>
      <c r="E25" s="20"/>
      <c r="F25" s="20"/>
      <c r="G25" s="20"/>
      <c r="H25" s="20"/>
      <c r="I25" s="20"/>
      <c r="J25" s="20"/>
      <c r="K25" s="20"/>
    </row>
    <row r="26" spans="1:11" ht="27" x14ac:dyDescent="0.3">
      <c r="A26" s="26" t="s">
        <v>28</v>
      </c>
      <c r="B26" s="23" t="s">
        <v>29</v>
      </c>
      <c r="C26" s="29">
        <f>SUM(D26:K26)</f>
        <v>37549.283125509384</v>
      </c>
      <c r="D26" s="37">
        <f>'2013 CAM'!D26*'Scaling Factor'!B$4</f>
        <v>15663.000154160043</v>
      </c>
      <c r="E26" s="33">
        <f>'2013 CAM'!E26*'Scaling Factor'!C$4</f>
        <v>5124.8969921908938</v>
      </c>
      <c r="F26" s="33">
        <f>'2013 CAM'!F26*'Scaling Factor'!D$4</f>
        <v>10315.546907800872</v>
      </c>
      <c r="G26" s="32">
        <f>'2013 CAM'!G26*'Scaling Factor'!E$4</f>
        <v>3251.8052950060314</v>
      </c>
      <c r="H26" s="33">
        <f>'2013 CAM'!H26*'Scaling Factor'!F$4</f>
        <v>2989.9278654376399</v>
      </c>
      <c r="I26" s="32">
        <f>'2013 CAM'!I26*'Scaling Factor'!G$4</f>
        <v>145.07733219087172</v>
      </c>
      <c r="J26" s="32">
        <f>'2013 CAM'!J26*'Scaling Factor'!H$4</f>
        <v>16.525414512372841</v>
      </c>
      <c r="K26" s="32">
        <f>'2013 CAM'!K26*'Scaling Factor'!I$4</f>
        <v>42.503164210655129</v>
      </c>
    </row>
    <row r="27" spans="1:11" x14ac:dyDescent="0.3">
      <c r="A27" s="24" t="s">
        <v>30</v>
      </c>
      <c r="B27" s="25" t="s">
        <v>31</v>
      </c>
      <c r="C27" s="29">
        <f t="shared" ref="C27:C29" si="3">SUM(D27:K27)</f>
        <v>37549.283125509384</v>
      </c>
      <c r="D27" s="37">
        <f>'2013 CAM'!D27*'Scaling Factor'!B$4</f>
        <v>15663.000154160043</v>
      </c>
      <c r="E27" s="37">
        <f>'2013 CAM'!E27*'Scaling Factor'!C$4</f>
        <v>5124.8969921908938</v>
      </c>
      <c r="F27" s="37">
        <f>'2013 CAM'!F27*'Scaling Factor'!D$4</f>
        <v>10315.546907800872</v>
      </c>
      <c r="G27" s="37">
        <f>'2013 CAM'!G27*'Scaling Factor'!E$4</f>
        <v>3251.8052950060314</v>
      </c>
      <c r="H27" s="37">
        <f>'2013 CAM'!H27*'Scaling Factor'!F$4</f>
        <v>2989.9278654376399</v>
      </c>
      <c r="I27" s="37">
        <f>'2013 CAM'!I27*'Scaling Factor'!G$4</f>
        <v>145.07733219087172</v>
      </c>
      <c r="J27" s="37">
        <f>'2013 CAM'!J27*'Scaling Factor'!H$4</f>
        <v>16.525414512372841</v>
      </c>
      <c r="K27" s="37">
        <f>'2013 CAM'!K27*'Scaling Factor'!I$4</f>
        <v>42.503164210655129</v>
      </c>
    </row>
    <row r="28" spans="1:11" x14ac:dyDescent="0.3">
      <c r="A28" s="24" t="s">
        <v>32</v>
      </c>
      <c r="B28" s="25" t="s">
        <v>33</v>
      </c>
      <c r="C28" s="29">
        <f t="shared" si="3"/>
        <v>37549.283125509384</v>
      </c>
      <c r="D28" s="37">
        <f>D27</f>
        <v>15663.000154160043</v>
      </c>
      <c r="E28" s="37">
        <f t="shared" ref="E28:K29" si="4">E27</f>
        <v>5124.8969921908938</v>
      </c>
      <c r="F28" s="37">
        <f t="shared" si="4"/>
        <v>10315.546907800872</v>
      </c>
      <c r="G28" s="37">
        <f t="shared" si="4"/>
        <v>3251.8052950060314</v>
      </c>
      <c r="H28" s="37">
        <f t="shared" si="4"/>
        <v>2989.9278654376399</v>
      </c>
      <c r="I28" s="37">
        <f t="shared" si="4"/>
        <v>145.07733219087172</v>
      </c>
      <c r="J28" s="37">
        <f t="shared" si="4"/>
        <v>16.525414512372841</v>
      </c>
      <c r="K28" s="37">
        <f t="shared" si="4"/>
        <v>42.503164210655129</v>
      </c>
    </row>
    <row r="29" spans="1:11" x14ac:dyDescent="0.3">
      <c r="A29" s="24" t="s">
        <v>34</v>
      </c>
      <c r="B29" s="25" t="s">
        <v>35</v>
      </c>
      <c r="C29" s="29">
        <f t="shared" si="3"/>
        <v>37549.283125509384</v>
      </c>
      <c r="D29" s="37">
        <f>D28</f>
        <v>15663.000154160043</v>
      </c>
      <c r="E29" s="37">
        <f t="shared" si="4"/>
        <v>5124.8969921908938</v>
      </c>
      <c r="F29" s="37">
        <f t="shared" si="4"/>
        <v>10315.546907800872</v>
      </c>
      <c r="G29" s="37">
        <f t="shared" si="4"/>
        <v>3251.8052950060314</v>
      </c>
      <c r="H29" s="37">
        <f t="shared" si="4"/>
        <v>2989.9278654376399</v>
      </c>
      <c r="I29" s="37">
        <f t="shared" si="4"/>
        <v>145.07733219087172</v>
      </c>
      <c r="J29" s="37">
        <f t="shared" si="4"/>
        <v>16.525414512372841</v>
      </c>
      <c r="K29" s="37">
        <f t="shared" si="4"/>
        <v>42.503164210655129</v>
      </c>
    </row>
    <row r="30" spans="1:11" x14ac:dyDescent="0.3">
      <c r="A30" s="21"/>
      <c r="B30" s="8"/>
      <c r="C30" s="36"/>
      <c r="D30" s="39"/>
      <c r="E30" s="20"/>
      <c r="F30" s="20"/>
      <c r="G30" s="20"/>
      <c r="H30" s="20"/>
      <c r="I30" s="20"/>
      <c r="J30" s="20"/>
      <c r="K30" s="20"/>
    </row>
    <row r="31" spans="1:11" x14ac:dyDescent="0.3">
      <c r="A31" s="9" t="s">
        <v>36</v>
      </c>
      <c r="B31" s="10"/>
      <c r="C31" s="36"/>
      <c r="D31" s="39"/>
      <c r="E31" s="20"/>
      <c r="F31" s="20"/>
      <c r="G31" s="20"/>
      <c r="H31" s="20"/>
      <c r="I31" s="20"/>
      <c r="J31" s="20"/>
      <c r="K31" s="20"/>
    </row>
    <row r="32" spans="1:11" ht="27" x14ac:dyDescent="0.3">
      <c r="A32" s="26" t="s">
        <v>28</v>
      </c>
      <c r="B32" s="23" t="s">
        <v>37</v>
      </c>
      <c r="C32" s="29">
        <f>SUM(D32:K32)</f>
        <v>141969.23729233744</v>
      </c>
      <c r="D32" s="37">
        <f>'2013 CAM'!D32*'Scaling Factor'!B$4</f>
        <v>58659.68908255003</v>
      </c>
      <c r="E32" s="34">
        <f>'2013 CAM'!E32*'Scaling Factor'!C$4</f>
        <v>18651.697700655077</v>
      </c>
      <c r="F32" s="33">
        <f>'2013 CAM'!F32*'Scaling Factor'!D$4</f>
        <v>39514.044280377595</v>
      </c>
      <c r="G32" s="32">
        <f>'2013 CAM'!G32*'Scaling Factor'!E$4</f>
        <v>12710.247799563673</v>
      </c>
      <c r="H32" s="33">
        <f>'2013 CAM'!H32*'Scaling Factor'!F$4</f>
        <v>11630.064597658002</v>
      </c>
      <c r="I32" s="32">
        <f>'2013 CAM'!I32*'Scaling Factor'!G$4</f>
        <v>571.49003805279563</v>
      </c>
      <c r="J32" s="32">
        <f>'2013 CAM'!J32*'Scaling Factor'!H$4</f>
        <v>66.713710438838504</v>
      </c>
      <c r="K32" s="32">
        <f>'2013 CAM'!K32*'Scaling Factor'!I$4</f>
        <v>165.29008304143662</v>
      </c>
    </row>
    <row r="33" spans="1:11" x14ac:dyDescent="0.3">
      <c r="A33" s="24" t="s">
        <v>30</v>
      </c>
      <c r="B33" s="25" t="s">
        <v>38</v>
      </c>
      <c r="C33" s="29">
        <f t="shared" ref="C33:C35" si="5">SUM(D33:K33)</f>
        <v>141969.23729233744</v>
      </c>
      <c r="D33" s="37">
        <f>'2013 CAM'!D33*'Scaling Factor'!B$4</f>
        <v>58659.68908255003</v>
      </c>
      <c r="E33" s="37">
        <f>'2013 CAM'!E33*'Scaling Factor'!C$4</f>
        <v>18651.697700655077</v>
      </c>
      <c r="F33" s="37">
        <f>'2013 CAM'!F33*'Scaling Factor'!D$4</f>
        <v>39514.044280377595</v>
      </c>
      <c r="G33" s="37">
        <f>'2013 CAM'!G33*'Scaling Factor'!E$4</f>
        <v>12710.247799563673</v>
      </c>
      <c r="H33" s="37">
        <f>'2013 CAM'!H33*'Scaling Factor'!F$4</f>
        <v>11630.064597658002</v>
      </c>
      <c r="I33" s="37">
        <f>'2013 CAM'!I33*'Scaling Factor'!G$4</f>
        <v>571.49003805279563</v>
      </c>
      <c r="J33" s="37">
        <f>'2013 CAM'!J33*'Scaling Factor'!H$4</f>
        <v>66.713710438838504</v>
      </c>
      <c r="K33" s="37">
        <f>'2013 CAM'!K33*'Scaling Factor'!I$4</f>
        <v>165.29008304143662</v>
      </c>
    </row>
    <row r="34" spans="1:11" x14ac:dyDescent="0.3">
      <c r="A34" s="24" t="s">
        <v>32</v>
      </c>
      <c r="B34" s="25" t="s">
        <v>39</v>
      </c>
      <c r="C34" s="29">
        <f t="shared" si="5"/>
        <v>141969.23729233744</v>
      </c>
      <c r="D34" s="37">
        <f>D33</f>
        <v>58659.68908255003</v>
      </c>
      <c r="E34" s="37">
        <f t="shared" ref="E34:K35" si="6">E33</f>
        <v>18651.697700655077</v>
      </c>
      <c r="F34" s="37">
        <f t="shared" si="6"/>
        <v>39514.044280377595</v>
      </c>
      <c r="G34" s="37">
        <f t="shared" si="6"/>
        <v>12710.247799563673</v>
      </c>
      <c r="H34" s="37">
        <f t="shared" si="6"/>
        <v>11630.064597658002</v>
      </c>
      <c r="I34" s="37">
        <f t="shared" si="6"/>
        <v>571.49003805279563</v>
      </c>
      <c r="J34" s="37">
        <f t="shared" si="6"/>
        <v>66.713710438838504</v>
      </c>
      <c r="K34" s="37">
        <f t="shared" si="6"/>
        <v>165.29008304143662</v>
      </c>
    </row>
    <row r="35" spans="1:11" x14ac:dyDescent="0.3">
      <c r="A35" s="24" t="s">
        <v>34</v>
      </c>
      <c r="B35" s="25" t="s">
        <v>40</v>
      </c>
      <c r="C35" s="29">
        <f t="shared" si="5"/>
        <v>141969.23729233744</v>
      </c>
      <c r="D35" s="37">
        <f>D34</f>
        <v>58659.68908255003</v>
      </c>
      <c r="E35" s="37">
        <f t="shared" si="6"/>
        <v>18651.697700655077</v>
      </c>
      <c r="F35" s="37">
        <f t="shared" si="6"/>
        <v>39514.044280377595</v>
      </c>
      <c r="G35" s="37">
        <f t="shared" si="6"/>
        <v>12710.247799563673</v>
      </c>
      <c r="H35" s="37">
        <f t="shared" si="6"/>
        <v>11630.064597658002</v>
      </c>
      <c r="I35" s="37">
        <f t="shared" si="6"/>
        <v>571.49003805279563</v>
      </c>
      <c r="J35" s="37">
        <f t="shared" si="6"/>
        <v>66.713710438838504</v>
      </c>
      <c r="K35" s="37">
        <f t="shared" si="6"/>
        <v>165.29008304143662</v>
      </c>
    </row>
    <row r="36" spans="1:11" x14ac:dyDescent="0.3">
      <c r="A36" s="21"/>
      <c r="B36" s="8"/>
      <c r="C36" s="36"/>
      <c r="D36" s="39"/>
      <c r="E36" s="20"/>
      <c r="F36" s="20"/>
      <c r="G36" s="20"/>
      <c r="H36" s="20"/>
      <c r="I36" s="20"/>
      <c r="J36" s="20"/>
      <c r="K36" s="20"/>
    </row>
    <row r="37" spans="1:11" x14ac:dyDescent="0.3">
      <c r="A37" s="9" t="s">
        <v>41</v>
      </c>
      <c r="B37" s="10"/>
      <c r="C37" s="36"/>
      <c r="D37" s="39"/>
      <c r="E37" s="20"/>
      <c r="F37" s="20"/>
      <c r="G37" s="20"/>
      <c r="H37" s="20"/>
      <c r="I37" s="20"/>
      <c r="J37" s="20"/>
      <c r="K37" s="20"/>
    </row>
    <row r="38" spans="1:11" ht="27" x14ac:dyDescent="0.3">
      <c r="A38" s="26" t="s">
        <v>28</v>
      </c>
      <c r="B38" s="23" t="s">
        <v>42</v>
      </c>
      <c r="C38" s="29">
        <f>SUM(D38:K38)</f>
        <v>445043.91417369701</v>
      </c>
      <c r="D38" s="37">
        <f>'2013 CAM'!D38*'Scaling Factor'!B$4</f>
        <v>147819.25523917755</v>
      </c>
      <c r="E38" s="34">
        <f>'2013 CAM'!E38*'Scaling Factor'!C$4</f>
        <v>60680.528666561717</v>
      </c>
      <c r="F38" s="33">
        <f>'2013 CAM'!F38*'Scaling Factor'!D$4</f>
        <v>126050.55182336859</v>
      </c>
      <c r="G38" s="32">
        <f>'2013 CAM'!G38*'Scaling Factor'!E$4</f>
        <v>73054.919382912092</v>
      </c>
      <c r="H38" s="33">
        <f>'2013 CAM'!H38*'Scaling Factor'!F$4</f>
        <v>35076.069439082268</v>
      </c>
      <c r="I38" s="32">
        <f>'2013 CAM'!I38*'Scaling Factor'!G$4</f>
        <v>1717.9978304426634</v>
      </c>
      <c r="J38" s="32">
        <f>'2013 CAM'!J38*'Scaling Factor'!H$4</f>
        <v>181.77955963610125</v>
      </c>
      <c r="K38" s="32">
        <f>'2013 CAM'!K38*'Scaling Factor'!I$4</f>
        <v>462.81223251602256</v>
      </c>
    </row>
    <row r="39" spans="1:11" x14ac:dyDescent="0.3">
      <c r="A39" s="22" t="s">
        <v>30</v>
      </c>
      <c r="B39" s="23" t="s">
        <v>43</v>
      </c>
      <c r="C39" s="29">
        <f t="shared" ref="C39:C41" si="7">SUM(D39:K39)</f>
        <v>445043.91417369701</v>
      </c>
      <c r="D39" s="37">
        <f>'2013 CAM'!D39*'Scaling Factor'!B$4</f>
        <v>147819.25523917755</v>
      </c>
      <c r="E39" s="37">
        <f>'2013 CAM'!E39*'Scaling Factor'!C$4</f>
        <v>60680.528666561717</v>
      </c>
      <c r="F39" s="37">
        <f>'2013 CAM'!F39*'Scaling Factor'!D$4</f>
        <v>126050.55182336859</v>
      </c>
      <c r="G39" s="37">
        <f>'2013 CAM'!G39*'Scaling Factor'!E$4</f>
        <v>73054.919382912092</v>
      </c>
      <c r="H39" s="37">
        <f>'2013 CAM'!H39*'Scaling Factor'!F$4</f>
        <v>35076.069439082268</v>
      </c>
      <c r="I39" s="37">
        <f>'2013 CAM'!I39*'Scaling Factor'!G$4</f>
        <v>1717.9978304426634</v>
      </c>
      <c r="J39" s="37">
        <f>'2013 CAM'!J39*'Scaling Factor'!H$4</f>
        <v>181.77955963610125</v>
      </c>
      <c r="K39" s="37">
        <f>'2013 CAM'!K39*'Scaling Factor'!I$4</f>
        <v>462.81223251602256</v>
      </c>
    </row>
    <row r="40" spans="1:11" ht="27" x14ac:dyDescent="0.3">
      <c r="A40" s="22" t="s">
        <v>32</v>
      </c>
      <c r="B40" s="23" t="s">
        <v>44</v>
      </c>
      <c r="C40" s="29">
        <f t="shared" si="7"/>
        <v>445043.91417369701</v>
      </c>
      <c r="D40" s="37">
        <f>D39</f>
        <v>147819.25523917755</v>
      </c>
      <c r="E40" s="37">
        <f t="shared" ref="E40:K41" si="8">E39</f>
        <v>60680.528666561717</v>
      </c>
      <c r="F40" s="37">
        <f t="shared" si="8"/>
        <v>126050.55182336859</v>
      </c>
      <c r="G40" s="37">
        <f t="shared" si="8"/>
        <v>73054.919382912092</v>
      </c>
      <c r="H40" s="37">
        <f t="shared" si="8"/>
        <v>35076.069439082268</v>
      </c>
      <c r="I40" s="37">
        <f t="shared" si="8"/>
        <v>1717.9978304426634</v>
      </c>
      <c r="J40" s="37">
        <f t="shared" si="8"/>
        <v>181.77955963610125</v>
      </c>
      <c r="K40" s="37">
        <f t="shared" si="8"/>
        <v>462.81223251602256</v>
      </c>
    </row>
    <row r="41" spans="1:11" ht="15" thickBot="1" x14ac:dyDescent="0.35">
      <c r="A41" s="27" t="s">
        <v>34</v>
      </c>
      <c r="B41" s="28" t="s">
        <v>45</v>
      </c>
      <c r="C41" s="29">
        <f t="shared" si="7"/>
        <v>445043.91417369701</v>
      </c>
      <c r="D41" s="37">
        <f>D40</f>
        <v>147819.25523917755</v>
      </c>
      <c r="E41" s="37">
        <f t="shared" si="8"/>
        <v>60680.528666561717</v>
      </c>
      <c r="F41" s="37">
        <f t="shared" si="8"/>
        <v>126050.55182336859</v>
      </c>
      <c r="G41" s="37">
        <f t="shared" si="8"/>
        <v>73054.919382912092</v>
      </c>
      <c r="H41" s="37">
        <f t="shared" si="8"/>
        <v>35076.069439082268</v>
      </c>
      <c r="I41" s="37">
        <f t="shared" si="8"/>
        <v>1717.9978304426634</v>
      </c>
      <c r="J41" s="37">
        <f t="shared" si="8"/>
        <v>181.77955963610125</v>
      </c>
      <c r="K41" s="37">
        <f t="shared" si="8"/>
        <v>462.81223251602256</v>
      </c>
    </row>
  </sheetData>
  <mergeCells count="3">
    <mergeCell ref="A2:B2"/>
    <mergeCell ref="A6:B6"/>
    <mergeCell ref="A23:B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tabSelected="1" workbookViewId="0">
      <selection activeCell="C6" sqref="C6"/>
    </sheetView>
  </sheetViews>
  <sheetFormatPr defaultRowHeight="14.4" x14ac:dyDescent="0.3"/>
  <cols>
    <col min="1" max="1" width="27.33203125" customWidth="1"/>
    <col min="2" max="9" width="16.6640625" style="3" customWidth="1"/>
  </cols>
  <sheetData>
    <row r="1" spans="1:9" ht="28.8" x14ac:dyDescent="0.3">
      <c r="B1" s="2" t="s">
        <v>0</v>
      </c>
      <c r="C1" s="2" t="s">
        <v>49</v>
      </c>
      <c r="D1" s="2" t="s">
        <v>50</v>
      </c>
      <c r="E1" s="2" t="s">
        <v>51</v>
      </c>
      <c r="F1" s="2" t="s">
        <v>52</v>
      </c>
      <c r="G1" s="2" t="s">
        <v>4</v>
      </c>
      <c r="H1" s="2" t="s">
        <v>5</v>
      </c>
      <c r="I1" s="2" t="s">
        <v>6</v>
      </c>
    </row>
    <row r="2" spans="1:9" x14ac:dyDescent="0.3">
      <c r="A2" t="s">
        <v>46</v>
      </c>
      <c r="B2" s="1">
        <v>49906667</v>
      </c>
      <c r="C2" s="1">
        <v>22650334</v>
      </c>
      <c r="D2" s="1">
        <v>38065105</v>
      </c>
      <c r="E2" s="1">
        <v>36286504</v>
      </c>
      <c r="F2" s="1">
        <v>34524454</v>
      </c>
      <c r="G2" s="1">
        <v>1405153</v>
      </c>
      <c r="H2" s="1">
        <v>116952</v>
      </c>
      <c r="I2" s="1">
        <v>421538</v>
      </c>
    </row>
    <row r="3" spans="1:9" x14ac:dyDescent="0.3">
      <c r="A3" s="40" t="s">
        <v>47</v>
      </c>
      <c r="B3" s="41">
        <v>61627888.120042093</v>
      </c>
      <c r="C3" s="41">
        <v>23022734.745878451</v>
      </c>
      <c r="D3" s="41">
        <v>51946338.95725169</v>
      </c>
      <c r="E3" s="41">
        <v>19312053.329698451</v>
      </c>
      <c r="F3" s="41">
        <v>17727224.292223938</v>
      </c>
      <c r="G3" s="41">
        <v>619622.6399999999</v>
      </c>
      <c r="H3" s="41">
        <v>71580.751038926974</v>
      </c>
      <c r="I3" s="41">
        <v>331790.7191672434</v>
      </c>
    </row>
    <row r="4" spans="1:9" x14ac:dyDescent="0.3">
      <c r="A4" t="s">
        <v>48</v>
      </c>
      <c r="B4" s="44">
        <f>B3/B2</f>
        <v>1.2348628314538035</v>
      </c>
      <c r="C4" s="44">
        <f t="shared" ref="C4:I4" si="0">C3/C2</f>
        <v>1.0164412915888326</v>
      </c>
      <c r="D4" s="44">
        <f t="shared" si="0"/>
        <v>1.3646708437360593</v>
      </c>
      <c r="E4" s="44">
        <f t="shared" si="0"/>
        <v>0.53221035924812299</v>
      </c>
      <c r="F4" s="44">
        <f t="shared" si="0"/>
        <v>0.5134686356581899</v>
      </c>
      <c r="G4" s="44">
        <f t="shared" si="0"/>
        <v>0.44096453553456449</v>
      </c>
      <c r="H4" s="44">
        <f t="shared" si="0"/>
        <v>0.61205238934714223</v>
      </c>
      <c r="I4" s="44">
        <f t="shared" si="0"/>
        <v>0.7870956335306506</v>
      </c>
    </row>
    <row r="14" spans="1:9" x14ac:dyDescent="0.3">
      <c r="F14" s="4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8d8a70-55d5-4828-a1cb-39c7a4ea1aa6">
      <Terms xmlns="http://schemas.microsoft.com/office/infopath/2007/PartnerControls"/>
    </lcf76f155ced4ddcb4097134ff3c332f>
    <TaxCatchAll xmlns="afebf44e-3847-4d5f-9a78-07f3492fbf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16D136C44BEE41AC588AB04EEF8BC9" ma:contentTypeVersion="17" ma:contentTypeDescription="Create a new document." ma:contentTypeScope="" ma:versionID="570b4c3bd3cd8a8b8159e1eae1d11db0">
  <xsd:schema xmlns:xsd="http://www.w3.org/2001/XMLSchema" xmlns:xs="http://www.w3.org/2001/XMLSchema" xmlns:p="http://schemas.microsoft.com/office/2006/metadata/properties" xmlns:ns2="838d8a70-55d5-4828-a1cb-39c7a4ea1aa6" xmlns:ns3="afebf44e-3847-4d5f-9a78-07f3492fbf0b" targetNamespace="http://schemas.microsoft.com/office/2006/metadata/properties" ma:root="true" ma:fieldsID="cd6a08f9b189b62d1816eaad0d3ccfca" ns2:_="" ns3:_="">
    <xsd:import namespace="838d8a70-55d5-4828-a1cb-39c7a4ea1aa6"/>
    <xsd:import namespace="afebf44e-3847-4d5f-9a78-07f3492fbf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d8a70-55d5-4828-a1cb-39c7a4ea1a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5b30678-c39d-4978-b88d-bf256d84e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bf44e-3847-4d5f-9a78-07f3492fbf0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5356211-8b1d-41ce-b4d5-45acda0bbce1}" ma:internalName="TaxCatchAll" ma:showField="CatchAllData" ma:web="afebf44e-3847-4d5f-9a78-07f3492fbf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57C099-3C1E-4E3A-A930-87325AA9ADFD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afebf44e-3847-4d5f-9a78-07f3492fbf0b"/>
    <ds:schemaRef ds:uri="838d8a70-55d5-4828-a1cb-39c7a4ea1aa6"/>
  </ds:schemaRefs>
</ds:datastoreItem>
</file>

<file path=customXml/itemProps2.xml><?xml version="1.0" encoding="utf-8"?>
<ds:datastoreItem xmlns:ds="http://schemas.openxmlformats.org/officeDocument/2006/customXml" ds:itemID="{A75A364C-993F-4660-B979-958E106238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59C088-7564-432A-8282-A56BCCD637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d8a70-55d5-4828-a1cb-39c7a4ea1aa6"/>
    <ds:schemaRef ds:uri="afebf44e-3847-4d5f-9a78-07f3492fbf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2013 CAM</vt:lpstr>
      <vt:lpstr>2024 CAM</vt:lpstr>
      <vt:lpstr>Scaling Factor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Ott</dc:creator>
  <cp:lastModifiedBy>Hydro Manager</cp:lastModifiedBy>
  <dcterms:created xsi:type="dcterms:W3CDTF">2024-03-23T00:02:25Z</dcterms:created>
  <dcterms:modified xsi:type="dcterms:W3CDTF">2024-05-14T19:58:58Z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0x0101005B16D136C44BEE41AC588AB04EEF8BC9</vt:lpwstr>
  </property>
</Properties>
</file>