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enerlife3.sharepoint.com/sites/ProjectsPrograms/Shared Documents/OEB/Toronto Hydro Rate/BOMA Expert Evidence/IRR from BOMA/"/>
    </mc:Choice>
  </mc:AlternateContent>
  <xr:revisionPtr revIDLastSave="967" documentId="11_8A715743973B47B782CC1AADB8C1F18EF1B04133" xr6:coauthVersionLast="47" xr6:coauthVersionMax="47" xr10:uidLastSave="{887AE5EA-1C09-41AE-AF1D-FDCF82377F3A}"/>
  <bookViews>
    <workbookView xWindow="7110" yWindow="3960" windowWidth="28800" windowHeight="14880" xr2:uid="{00000000-000D-0000-FFFF-FFFF00000000}"/>
  </bookViews>
  <sheets>
    <sheet name="Derive Table 3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4" l="1"/>
  <c r="I54" i="4" s="1"/>
  <c r="J54" i="4" s="1"/>
  <c r="K54" i="4" s="1"/>
  <c r="H51" i="4"/>
  <c r="I51" i="4" s="1"/>
  <c r="J51" i="4" s="1"/>
  <c r="K51" i="4" s="1"/>
  <c r="G58" i="4"/>
  <c r="H58" i="4" s="1"/>
  <c r="I58" i="4" s="1"/>
  <c r="J58" i="4" s="1"/>
  <c r="K58" i="4" s="1"/>
  <c r="G53" i="4"/>
  <c r="H53" i="4" s="1"/>
  <c r="I53" i="4" s="1"/>
  <c r="J53" i="4" s="1"/>
  <c r="K53" i="4" s="1"/>
  <c r="G52" i="4"/>
  <c r="H52" i="4" s="1"/>
  <c r="I52" i="4" s="1"/>
  <c r="J52" i="4" s="1"/>
  <c r="K52" i="4" s="1"/>
  <c r="C58" i="4"/>
  <c r="D58" i="4" s="1"/>
  <c r="E58" i="4" s="1"/>
  <c r="F58" i="4" s="1"/>
  <c r="G57" i="4"/>
  <c r="H57" i="4" s="1"/>
  <c r="I57" i="4" s="1"/>
  <c r="J57" i="4" s="1"/>
  <c r="K57" i="4" s="1"/>
  <c r="G56" i="4"/>
  <c r="H56" i="4" s="1"/>
  <c r="I56" i="4" s="1"/>
  <c r="J56" i="4" s="1"/>
  <c r="K56" i="4" s="1"/>
  <c r="G55" i="4"/>
  <c r="H55" i="4" s="1"/>
  <c r="I55" i="4" s="1"/>
  <c r="J55" i="4" s="1"/>
  <c r="K55" i="4" s="1"/>
  <c r="G54" i="4"/>
  <c r="G51" i="4"/>
  <c r="B58" i="4"/>
  <c r="B57" i="4"/>
  <c r="C57" i="4" s="1"/>
  <c r="D57" i="4" s="1"/>
  <c r="E57" i="4" s="1"/>
  <c r="F57" i="4" s="1"/>
  <c r="B56" i="4"/>
  <c r="C56" i="4" s="1"/>
  <c r="D56" i="4" s="1"/>
  <c r="E56" i="4" s="1"/>
  <c r="F56" i="4" s="1"/>
  <c r="B55" i="4"/>
  <c r="C55" i="4" s="1"/>
  <c r="D55" i="4" s="1"/>
  <c r="E55" i="4" s="1"/>
  <c r="F55" i="4" s="1"/>
  <c r="B54" i="4"/>
  <c r="C54" i="4" s="1"/>
  <c r="D54" i="4" s="1"/>
  <c r="E54" i="4" s="1"/>
  <c r="F54" i="4" s="1"/>
  <c r="B53" i="4"/>
  <c r="C53" i="4" s="1"/>
  <c r="D53" i="4" s="1"/>
  <c r="E53" i="4" s="1"/>
  <c r="F53" i="4" s="1"/>
  <c r="B52" i="4"/>
  <c r="C52" i="4" s="1"/>
  <c r="D52" i="4" s="1"/>
  <c r="E52" i="4" s="1"/>
  <c r="F52" i="4" s="1"/>
  <c r="B51" i="4"/>
  <c r="B59" i="4" s="1"/>
  <c r="C51" i="4" l="1"/>
  <c r="D51" i="4" s="1"/>
  <c r="E51" i="4" s="1"/>
  <c r="F51" i="4" s="1"/>
  <c r="G59" i="4"/>
  <c r="E59" i="4" l="1"/>
  <c r="C59" i="4"/>
  <c r="D59" i="4"/>
  <c r="H59" i="4"/>
  <c r="F59" i="4"/>
  <c r="I59" i="4" l="1"/>
  <c r="J59" i="4" l="1"/>
  <c r="K59" i="4"/>
  <c r="M14" i="4" l="1"/>
  <c r="L14" i="4"/>
  <c r="K14" i="4"/>
  <c r="J14" i="4"/>
  <c r="I14" i="4"/>
  <c r="H14" i="4"/>
  <c r="G14" i="4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<sst xmlns="http://schemas.openxmlformats.org/spreadsheetml/2006/main" count="88" uniqueCount="49">
  <si>
    <t>Residential</t>
  </si>
  <si>
    <t>Forecast</t>
  </si>
  <si>
    <t>Rate Class</t>
  </si>
  <si>
    <t>CSMUR</t>
  </si>
  <si>
    <t>GS &lt; 50 kW</t>
  </si>
  <si>
    <t>GS 50-999 kW</t>
  </si>
  <si>
    <t>GS 1000-4999 kW</t>
  </si>
  <si>
    <t>Large User</t>
  </si>
  <si>
    <t>Street Lighting Connections</t>
  </si>
  <si>
    <t>Unmetered Scattered Load Connections</t>
  </si>
  <si>
    <t>Weather corrected kWh</t>
  </si>
  <si>
    <t>Weather corrected kW</t>
  </si>
  <si>
    <t>Toronto Hydro Original Figures</t>
  </si>
  <si>
    <t>Bridge</t>
  </si>
  <si>
    <t>Actual</t>
  </si>
  <si>
    <t>CSMUR**</t>
  </si>
  <si>
    <t>GS &lt; 50 kW**</t>
  </si>
  <si>
    <t>GS 50-999 kW**</t>
  </si>
  <si>
    <t>TOTAL Toronto Hydro</t>
  </si>
  <si>
    <t>Winter Peak</t>
  </si>
  <si>
    <t>Summer Peak</t>
  </si>
  <si>
    <t>Coincident Peak (kW)</t>
  </si>
  <si>
    <t>January</t>
  </si>
  <si>
    <t>August</t>
  </si>
  <si>
    <t>RES</t>
  </si>
  <si>
    <t>GS&lt;50</t>
  </si>
  <si>
    <t>GS50-999</t>
  </si>
  <si>
    <t>GS1-5MW</t>
  </si>
  <si>
    <t>SL</t>
  </si>
  <si>
    <t>USL</t>
  </si>
  <si>
    <t>Total</t>
  </si>
  <si>
    <t>Table 3-4  TH Winter and Summer Peaks (CP)  by rate class - growth rate based on kWh and kW tables</t>
  </si>
  <si>
    <t>Estimate Toronto Hydro Co-incident peaks by rate class 2026-2029</t>
  </si>
  <si>
    <t>Starting with JT4.25 2025 weather normalized CPs by rate class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</si>
  <si>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</si>
  <si>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</si>
  <si>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</si>
  <si>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</si>
  <si>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</si>
  <si>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</si>
  <si>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</si>
  <si>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</si>
  <si>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</si>
  <si>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</si>
  <si>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Streetlights</t>
  </si>
  <si>
    <t>WINTER PEAK</t>
  </si>
  <si>
    <t>SUMMER PEAK</t>
  </si>
  <si>
    <t xml:space="preserve">Toronto Hydro THESL_3_T01_S02 - OEB Appendix 2-IB - Load_Forecast_Analysis_20240402.XLSX </t>
  </si>
  <si>
    <t>Apply 2026 to 2029 annual growth from the 2 tables below to 2025 winter and summer CP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</si>
</sst>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164" fontId="0" fillId="0" borderId="0" xfId="1" applyNumberFormat="1" applyFont="1" applyBorder="1"/>
    <xf numFmtId="164" fontId="0" fillId="0" borderId="6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0" fontId="0" fillId="0" borderId="8" xfId="0" applyBorder="1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164" fontId="0" fillId="0" borderId="16" xfId="1" applyNumberFormat="1" applyFont="1" applyBorder="1"/>
    <xf numFmtId="164" fontId="0" fillId="0" borderId="5" xfId="1" applyNumberFormat="1" applyFont="1" applyBorder="1"/>
    <xf numFmtId="164" fontId="0" fillId="0" borderId="17" xfId="1" applyNumberFormat="1" applyFont="1" applyBorder="1"/>
    <xf numFmtId="164" fontId="0" fillId="0" borderId="7" xfId="1" applyNumberFormat="1" applyFont="1" applyBorder="1"/>
    <xf numFmtId="0" fontId="0" fillId="0" borderId="0" xfId="0" applyAlignment="1">
      <alignment horizontal="center"/>
    </xf>
    <xf numFmtId="164" fontId="4" fillId="0" borderId="16" xfId="1" applyNumberFormat="1" applyFont="1" applyBorder="1"/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164" fontId="2" fillId="0" borderId="0" xfId="1" applyNumberFormat="1" applyFont="1" applyBorder="1"/>
    <xf numFmtId="0" fontId="0" fillId="0" borderId="0" xfId="0" applyAlignment="1">
      <alignment horizontal="center" wrapText="1"/>
    </xf>
    <xf numFmtId="0" fontId="0" fillId="0" borderId="23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0" xfId="1" applyNumberFormat="1" applyFont="1" applyFill="1" applyBorder="1"/>
    <xf numFmtId="164" fontId="0" fillId="0" borderId="20" xfId="1" applyNumberFormat="1" applyFont="1" applyFill="1" applyBorder="1"/>
    <xf numFmtId="43" fontId="0" fillId="0" borderId="14" xfId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0" fontId="0" fillId="0" borderId="23" xfId="0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21" xfId="0" applyFill="1" applyBorder="1" applyAlignment="1">
      <alignment horizontal="center"/>
    </xf>
    <xf numFmtId="164" fontId="0" fillId="3" borderId="10" xfId="1" applyNumberFormat="1" applyFont="1" applyFill="1" applyBorder="1"/>
    <xf numFmtId="164" fontId="0" fillId="3" borderId="22" xfId="1" applyNumberFormat="1" applyFont="1" applyFill="1" applyBorder="1"/>
    <xf numFmtId="164" fontId="0" fillId="3" borderId="13" xfId="1" applyNumberFormat="1" applyFont="1" applyFill="1" applyBorder="1"/>
    <xf numFmtId="164" fontId="0" fillId="3" borderId="21" xfId="1" applyNumberFormat="1" applyFont="1" applyFill="1" applyBorder="1"/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164" fontId="0" fillId="3" borderId="0" xfId="1" applyNumberFormat="1" applyFont="1" applyFill="1" applyBorder="1"/>
    <xf numFmtId="0" fontId="2" fillId="3" borderId="0" xfId="0" applyFont="1" applyFill="1"/>
    <xf numFmtId="164" fontId="2" fillId="3" borderId="0" xfId="1" applyNumberFormat="1" applyFont="1" applyFill="1" applyBorder="1"/>
    <xf numFmtId="0" fontId="0" fillId="3" borderId="18" xfId="0" applyFill="1" applyBorder="1" applyAlignment="1">
      <alignment horizontal="center"/>
    </xf>
    <xf numFmtId="164" fontId="0" fillId="3" borderId="11" xfId="1" applyNumberFormat="1" applyFont="1" applyFill="1" applyBorder="1"/>
    <xf numFmtId="164" fontId="0" fillId="3" borderId="14" xfId="1" applyNumberFormat="1" applyFont="1" applyFill="1" applyBorder="1"/>
    <xf numFmtId="164" fontId="2" fillId="0" borderId="0" xfId="1" applyNumberFormat="1" applyFont="1" applyFill="1" applyBorder="1"/>
    <xf numFmtId="164" fontId="0" fillId="3" borderId="16" xfId="1" applyNumberFormat="1" applyFont="1" applyFill="1" applyBorder="1"/>
    <xf numFmtId="164" fontId="0" fillId="3" borderId="5" xfId="1" applyNumberFormat="1" applyFont="1" applyFill="1" applyBorder="1"/>
    <xf numFmtId="164" fontId="0" fillId="3" borderId="6" xfId="1" applyNumberFormat="1" applyFont="1" applyFill="1" applyBorder="1"/>
    <xf numFmtId="164" fontId="0" fillId="3" borderId="17" xfId="1" applyNumberFormat="1" applyFont="1" applyFill="1" applyBorder="1"/>
    <xf numFmtId="164" fontId="0" fillId="3" borderId="7" xfId="1" applyNumberFormat="1" applyFont="1" applyFill="1" applyBorder="1"/>
    <xf numFmtId="164" fontId="0" fillId="3" borderId="8" xfId="1" applyNumberFormat="1" applyFont="1" applyFill="1" applyBorder="1"/>
    <xf numFmtId="164" fontId="0" fillId="3" borderId="9" xfId="1" applyNumberFormat="1" applyFont="1" applyFill="1" applyBorder="1"/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 15" xfId="2" xr:uid="{C8256D32-896D-4688-8C98-DE388C45B3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993E-01B2-471D-8C38-2552C5C22475}">
  <dimension ref="A1:M99"/>
  <sheetViews>
    <sheetView tabSelected="1" workbookViewId="0">
      <selection activeCell="D96" sqref="D96"/>
    </sheetView>
  </sheetViews>
  <sheetFormatPr defaultRowHeight="15" x14ac:dyDescent="0.25"/>
  <cols>
    <col min="1" max="1" width="38.28515625" customWidth="1"/>
    <col min="2" max="8" width="16.42578125" customWidth="1"/>
    <col min="9" max="9" width="14" customWidth="1"/>
    <col min="10" max="10" width="13" customWidth="1"/>
    <col min="11" max="15" width="15.140625" customWidth="1"/>
  </cols>
  <sheetData>
    <row r="1" spans="1:13" x14ac:dyDescent="0.25">
      <c r="A1" s="21" t="s">
        <v>32</v>
      </c>
      <c r="C1" s="1"/>
      <c r="D1" s="1"/>
      <c r="E1" s="1"/>
      <c r="F1" s="1"/>
    </row>
    <row r="2" spans="1:13" x14ac:dyDescent="0.25">
      <c r="B2" s="21"/>
      <c r="C2" s="1"/>
      <c r="D2" s="1"/>
      <c r="E2" s="1"/>
      <c r="F2" s="1"/>
    </row>
    <row r="3" spans="1:13" x14ac:dyDescent="0.25">
      <c r="A3" s="8" t="s">
        <v>33</v>
      </c>
      <c r="B3" s="21"/>
      <c r="C3" s="1"/>
      <c r="D3" s="1"/>
      <c r="E3" s="1"/>
      <c r="F3" s="1"/>
    </row>
    <row r="4" spans="1:13" ht="15.75" thickBot="1" x14ac:dyDescent="0.3">
      <c r="A4" s="8"/>
      <c r="B4" s="21"/>
      <c r="C4" s="1"/>
      <c r="D4" s="1"/>
      <c r="E4" s="1"/>
      <c r="F4" s="1"/>
    </row>
    <row r="5" spans="1:13" ht="15.75" thickBot="1" x14ac:dyDescent="0.3">
      <c r="A5" s="23" t="s">
        <v>21</v>
      </c>
      <c r="B5" s="47" t="s">
        <v>22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38</v>
      </c>
      <c r="H5" s="24" t="s">
        <v>39</v>
      </c>
      <c r="I5" s="47" t="s">
        <v>23</v>
      </c>
      <c r="J5" s="24" t="s">
        <v>40</v>
      </c>
      <c r="K5" s="24" t="s">
        <v>41</v>
      </c>
      <c r="L5" s="24" t="s">
        <v>42</v>
      </c>
      <c r="M5" s="25" t="s">
        <v>43</v>
      </c>
    </row>
    <row r="6" spans="1:13" x14ac:dyDescent="0.25">
      <c r="A6" s="26" t="s">
        <v>24</v>
      </c>
      <c r="B6" s="38">
        <v>849762.97083105298</v>
      </c>
      <c r="C6" s="27">
        <v>831536.74665007053</v>
      </c>
      <c r="D6" s="27">
        <v>815145.98703211755</v>
      </c>
      <c r="E6" s="27">
        <v>467175.94504074246</v>
      </c>
      <c r="F6" s="27">
        <v>627171.51448395057</v>
      </c>
      <c r="G6" s="27">
        <v>977604.74851199333</v>
      </c>
      <c r="H6" s="27">
        <v>863112.08861379814</v>
      </c>
      <c r="I6" s="48">
        <v>913273.9689949461</v>
      </c>
      <c r="J6" s="27">
        <v>674386.70976394997</v>
      </c>
      <c r="K6" s="27">
        <v>452300.16281467339</v>
      </c>
      <c r="L6" s="27">
        <v>693175.32026762736</v>
      </c>
      <c r="M6" s="28">
        <v>727025.55871661613</v>
      </c>
    </row>
    <row r="7" spans="1:13" x14ac:dyDescent="0.25">
      <c r="A7" s="26" t="s">
        <v>3</v>
      </c>
      <c r="B7" s="39">
        <v>67409.016832339781</v>
      </c>
      <c r="C7" s="29">
        <v>66456.536533798731</v>
      </c>
      <c r="D7" s="29">
        <v>70670.847669794952</v>
      </c>
      <c r="E7" s="29">
        <v>38786.508938939362</v>
      </c>
      <c r="F7" s="29">
        <v>45871.896642804706</v>
      </c>
      <c r="G7" s="29">
        <v>53578.222422549508</v>
      </c>
      <c r="H7" s="29">
        <v>50311.727796393709</v>
      </c>
      <c r="I7" s="44">
        <v>48766.291678299014</v>
      </c>
      <c r="J7" s="29">
        <v>46035.52227088152</v>
      </c>
      <c r="K7" s="29">
        <v>42660.979057122146</v>
      </c>
      <c r="L7" s="29">
        <v>59397.306735922466</v>
      </c>
      <c r="M7" s="30">
        <v>56731.077675429151</v>
      </c>
    </row>
    <row r="8" spans="1:13" x14ac:dyDescent="0.25">
      <c r="A8" s="26" t="s">
        <v>25</v>
      </c>
      <c r="B8" s="39">
        <v>507558.45052819158</v>
      </c>
      <c r="C8" s="29">
        <v>449085.82771860418</v>
      </c>
      <c r="D8" s="29">
        <v>440151.57621538016</v>
      </c>
      <c r="E8" s="29">
        <v>480434.54875014891</v>
      </c>
      <c r="F8" s="29">
        <v>441601.01551649097</v>
      </c>
      <c r="G8" s="29">
        <v>578219.9348230816</v>
      </c>
      <c r="H8" s="29">
        <v>617160.18969800149</v>
      </c>
      <c r="I8" s="44">
        <v>638780.09224835981</v>
      </c>
      <c r="J8" s="29">
        <v>597639.36843586934</v>
      </c>
      <c r="K8" s="29">
        <v>595129.6991243948</v>
      </c>
      <c r="L8" s="29">
        <v>450865.44602791016</v>
      </c>
      <c r="M8" s="30">
        <v>527688.97530607088</v>
      </c>
    </row>
    <row r="9" spans="1:13" x14ac:dyDescent="0.25">
      <c r="A9" s="26" t="s">
        <v>26</v>
      </c>
      <c r="B9" s="39">
        <v>1503929.4427693675</v>
      </c>
      <c r="C9" s="29">
        <v>1413432.1148868396</v>
      </c>
      <c r="D9" s="29">
        <v>1391571.6518222596</v>
      </c>
      <c r="E9" s="29">
        <v>1283941.5229728261</v>
      </c>
      <c r="F9" s="29">
        <v>1179082.231081031</v>
      </c>
      <c r="G9" s="29">
        <v>1445271.5311116183</v>
      </c>
      <c r="H9" s="29">
        <v>1564130.3947843371</v>
      </c>
      <c r="I9" s="44">
        <v>1551589.6473659554</v>
      </c>
      <c r="J9" s="29">
        <v>1452189.9988692319</v>
      </c>
      <c r="K9" s="29">
        <v>1467619.4777941525</v>
      </c>
      <c r="L9" s="29">
        <v>1243185.1298416543</v>
      </c>
      <c r="M9" s="30">
        <v>1338678.1014145175</v>
      </c>
    </row>
    <row r="10" spans="1:13" x14ac:dyDescent="0.25">
      <c r="A10" s="26" t="s">
        <v>27</v>
      </c>
      <c r="B10" s="39">
        <v>517675.45517561841</v>
      </c>
      <c r="C10" s="29">
        <v>465689.28534672107</v>
      </c>
      <c r="D10" s="29">
        <v>491243.83408967138</v>
      </c>
      <c r="E10" s="29">
        <v>479831.17945267033</v>
      </c>
      <c r="F10" s="29">
        <v>481922.46197437576</v>
      </c>
      <c r="G10" s="29">
        <v>531729.37510492513</v>
      </c>
      <c r="H10" s="29">
        <v>601224.06701176264</v>
      </c>
      <c r="I10" s="44">
        <v>615797.86488783127</v>
      </c>
      <c r="J10" s="29">
        <v>601164.61908315413</v>
      </c>
      <c r="K10" s="29">
        <v>592834.17327094078</v>
      </c>
      <c r="L10" s="29">
        <v>486937.63853140571</v>
      </c>
      <c r="M10" s="30">
        <v>559179.24517452228</v>
      </c>
    </row>
    <row r="11" spans="1:13" x14ac:dyDescent="0.25">
      <c r="A11" s="26" t="s">
        <v>7</v>
      </c>
      <c r="B11" s="39">
        <v>227103.95810479659</v>
      </c>
      <c r="C11" s="29">
        <v>192232.56935043365</v>
      </c>
      <c r="D11" s="29">
        <v>208196.29171344073</v>
      </c>
      <c r="E11" s="29">
        <v>237387.25569079851</v>
      </c>
      <c r="F11" s="29">
        <v>231291.19670703192</v>
      </c>
      <c r="G11" s="29">
        <v>214986.37582088663</v>
      </c>
      <c r="H11" s="29">
        <v>245332.99735126455</v>
      </c>
      <c r="I11" s="44">
        <v>255328.59713860677</v>
      </c>
      <c r="J11" s="29">
        <v>265093.88492287177</v>
      </c>
      <c r="K11" s="29">
        <v>257302.88255501707</v>
      </c>
      <c r="L11" s="29">
        <v>215893.79829025461</v>
      </c>
      <c r="M11" s="30">
        <v>231527.55280559266</v>
      </c>
    </row>
    <row r="12" spans="1:13" x14ac:dyDescent="0.25">
      <c r="A12" s="26" t="s">
        <v>44</v>
      </c>
      <c r="B12" s="39">
        <v>28110.893620332612</v>
      </c>
      <c r="C12" s="29">
        <v>26710.975898385259</v>
      </c>
      <c r="D12" s="29">
        <v>27792.478222723235</v>
      </c>
      <c r="E12" s="29">
        <v>0</v>
      </c>
      <c r="F12" s="29">
        <v>0</v>
      </c>
      <c r="G12" s="29">
        <v>0</v>
      </c>
      <c r="H12" s="29">
        <v>0</v>
      </c>
      <c r="I12" s="44">
        <v>0</v>
      </c>
      <c r="J12" s="29">
        <v>0</v>
      </c>
      <c r="K12" s="29">
        <v>0</v>
      </c>
      <c r="L12" s="29">
        <v>29365.396903993194</v>
      </c>
      <c r="M12" s="30">
        <v>28189.020730135639</v>
      </c>
    </row>
    <row r="13" spans="1:13" ht="15.75" thickBot="1" x14ac:dyDescent="0.3">
      <c r="A13" s="26" t="s">
        <v>29</v>
      </c>
      <c r="B13" s="40">
        <v>5474.0432092637948</v>
      </c>
      <c r="C13" s="32">
        <v>5624.3413674157619</v>
      </c>
      <c r="D13" s="32">
        <v>5609.6641323992772</v>
      </c>
      <c r="E13" s="32">
        <v>4533.0495004182094</v>
      </c>
      <c r="F13" s="32">
        <v>4581.8234213984788</v>
      </c>
      <c r="G13" s="32">
        <v>4827.5707872075282</v>
      </c>
      <c r="H13" s="32">
        <v>4403.7754625249127</v>
      </c>
      <c r="I13" s="49">
        <v>4436.717784199458</v>
      </c>
      <c r="J13" s="32">
        <v>4537.5073915456005</v>
      </c>
      <c r="K13" s="32">
        <v>4428.7986818506361</v>
      </c>
      <c r="L13" s="32">
        <v>5407.2047028251491</v>
      </c>
      <c r="M13" s="33">
        <v>5511.1638300320428</v>
      </c>
    </row>
    <row r="14" spans="1:13" ht="15.75" thickBot="1" x14ac:dyDescent="0.3">
      <c r="A14" s="34" t="s">
        <v>30</v>
      </c>
      <c r="B14" s="49">
        <f>SUM(B6:B13)</f>
        <v>3707024.2310709632</v>
      </c>
      <c r="C14" s="32">
        <f t="shared" ref="C14:M14" si="0">SUM(C6:C13)</f>
        <v>3450768.3977522687</v>
      </c>
      <c r="D14" s="32">
        <f t="shared" si="0"/>
        <v>3450382.3308977867</v>
      </c>
      <c r="E14" s="32">
        <f t="shared" si="0"/>
        <v>2992090.0103465444</v>
      </c>
      <c r="F14" s="32">
        <f t="shared" si="0"/>
        <v>3011522.1398270833</v>
      </c>
      <c r="G14" s="32">
        <f t="shared" si="0"/>
        <v>3806217.7585822623</v>
      </c>
      <c r="H14" s="32">
        <f t="shared" si="0"/>
        <v>3945675.2407180825</v>
      </c>
      <c r="I14" s="49">
        <f t="shared" si="0"/>
        <v>4027973.1800981979</v>
      </c>
      <c r="J14" s="32">
        <f t="shared" si="0"/>
        <v>3641047.610737504</v>
      </c>
      <c r="K14" s="32">
        <f t="shared" si="0"/>
        <v>3412276.1732981512</v>
      </c>
      <c r="L14" s="32">
        <f t="shared" si="0"/>
        <v>3184227.2413015929</v>
      </c>
      <c r="M14" s="33">
        <f t="shared" si="0"/>
        <v>3474530.6956529166</v>
      </c>
    </row>
    <row r="15" spans="1:13" x14ac:dyDescent="0.25">
      <c r="A15" s="8"/>
      <c r="B15" s="46" t="s">
        <v>45</v>
      </c>
      <c r="C15" s="1"/>
      <c r="D15" s="1"/>
      <c r="E15" s="1"/>
      <c r="F15" s="1"/>
      <c r="I15" s="45" t="s">
        <v>46</v>
      </c>
    </row>
    <row r="16" spans="1:13" x14ac:dyDescent="0.25">
      <c r="A16" s="8"/>
      <c r="B16" s="50"/>
      <c r="C16" s="29"/>
      <c r="D16" s="29"/>
      <c r="E16" s="29"/>
      <c r="F16" s="29"/>
      <c r="I16" s="8"/>
    </row>
    <row r="17" spans="1:9" x14ac:dyDescent="0.25">
      <c r="A17" s="8" t="s">
        <v>48</v>
      </c>
      <c r="B17" s="50"/>
      <c r="C17" s="29"/>
      <c r="D17" s="29"/>
      <c r="E17" s="29"/>
      <c r="F17" s="29"/>
      <c r="I17" s="8"/>
    </row>
    <row r="18" spans="1:9" x14ac:dyDescent="0.25">
      <c r="A18" s="8"/>
      <c r="B18" s="50"/>
      <c r="C18" s="29"/>
      <c r="D18" s="29"/>
      <c r="E18" s="29"/>
      <c r="F18" s="29"/>
      <c r="I18" s="8"/>
    </row>
    <row r="19" spans="1:9" x14ac:dyDescent="0.25">
      <c r="A19" s="8" t="s">
        <v>47</v>
      </c>
      <c r="B19" s="50"/>
      <c r="C19" s="29"/>
      <c r="D19" s="29"/>
      <c r="E19" s="29"/>
      <c r="F19" s="29"/>
      <c r="I19" s="8"/>
    </row>
    <row r="20" spans="1:9" x14ac:dyDescent="0.25">
      <c r="A20" t="s">
        <v>10</v>
      </c>
      <c r="B20" s="58" t="s">
        <v>12</v>
      </c>
      <c r="C20" s="58"/>
      <c r="D20" s="58"/>
      <c r="E20" s="58"/>
      <c r="F20" s="58"/>
      <c r="G20" s="58"/>
      <c r="H20" s="58"/>
      <c r="I20" s="8"/>
    </row>
    <row r="21" spans="1:9" x14ac:dyDescent="0.25">
      <c r="B21" s="9" t="s">
        <v>14</v>
      </c>
      <c r="C21" s="9" t="s">
        <v>13</v>
      </c>
      <c r="D21" s="59" t="s">
        <v>1</v>
      </c>
      <c r="E21" s="60"/>
      <c r="F21" s="60"/>
      <c r="G21" s="60"/>
      <c r="H21" s="61"/>
      <c r="I21" s="8"/>
    </row>
    <row r="22" spans="1:9" x14ac:dyDescent="0.25">
      <c r="A22" t="s">
        <v>2</v>
      </c>
      <c r="B22" s="10">
        <v>2023</v>
      </c>
      <c r="C22" s="10">
        <v>2024</v>
      </c>
      <c r="D22" s="3">
        <v>2025</v>
      </c>
      <c r="E22" s="7">
        <v>2026</v>
      </c>
      <c r="F22" s="7">
        <v>2027</v>
      </c>
      <c r="G22" s="7">
        <v>2028</v>
      </c>
      <c r="H22" s="11">
        <v>2029</v>
      </c>
      <c r="I22" s="8"/>
    </row>
    <row r="23" spans="1:9" x14ac:dyDescent="0.25">
      <c r="A23" t="s">
        <v>0</v>
      </c>
      <c r="B23" s="12">
        <v>4821243887.8479242</v>
      </c>
      <c r="C23" s="51">
        <v>4844831653.7018661</v>
      </c>
      <c r="D23" s="52">
        <v>4854325531.7023363</v>
      </c>
      <c r="E23" s="44">
        <v>4898252483.665494</v>
      </c>
      <c r="F23" s="44">
        <v>4953291539.9986038</v>
      </c>
      <c r="G23" s="44">
        <v>5031104116.7353439</v>
      </c>
      <c r="H23" s="53">
        <v>5082273884.9959249</v>
      </c>
      <c r="I23" s="8"/>
    </row>
    <row r="24" spans="1:9" x14ac:dyDescent="0.25">
      <c r="A24" t="s">
        <v>3</v>
      </c>
      <c r="B24" s="12">
        <v>325741866.55240059</v>
      </c>
      <c r="C24" s="51">
        <v>336386377.39562631</v>
      </c>
      <c r="D24" s="52">
        <v>341855435.81169891</v>
      </c>
      <c r="E24" s="44">
        <v>348726395.3949343</v>
      </c>
      <c r="F24" s="44">
        <v>355027390.15470231</v>
      </c>
      <c r="G24" s="44">
        <v>361653182.76431364</v>
      </c>
      <c r="H24" s="53">
        <v>365438177.40192217</v>
      </c>
      <c r="I24" s="8"/>
    </row>
    <row r="25" spans="1:9" x14ac:dyDescent="0.25">
      <c r="A25" t="s">
        <v>4</v>
      </c>
      <c r="B25" s="12">
        <v>2389020510.7059927</v>
      </c>
      <c r="C25" s="51">
        <v>2349753700.1199298</v>
      </c>
      <c r="D25" s="52">
        <v>2361358051.8485188</v>
      </c>
      <c r="E25" s="44">
        <v>2385394366.4850793</v>
      </c>
      <c r="F25" s="44">
        <v>2407992243.8006201</v>
      </c>
      <c r="G25" s="44">
        <v>2438740084.8261905</v>
      </c>
      <c r="H25" s="53">
        <v>2438678482.0347362</v>
      </c>
      <c r="I25" s="8"/>
    </row>
    <row r="26" spans="1:9" x14ac:dyDescent="0.25">
      <c r="A26" t="s">
        <v>5</v>
      </c>
      <c r="B26" s="12">
        <v>9544666922.9720764</v>
      </c>
      <c r="C26" s="12">
        <v>9529407711.5455475</v>
      </c>
      <c r="D26" s="13">
        <v>9463360431.8565788</v>
      </c>
      <c r="E26" s="1">
        <v>9441088041.8356953</v>
      </c>
      <c r="F26" s="1">
        <v>9422833420.4573612</v>
      </c>
      <c r="G26" s="1">
        <v>9433820768.4982738</v>
      </c>
      <c r="H26" s="2">
        <v>9391367514.7127972</v>
      </c>
      <c r="I26" s="8"/>
    </row>
    <row r="27" spans="1:9" x14ac:dyDescent="0.25">
      <c r="A27" t="s">
        <v>6</v>
      </c>
      <c r="B27" s="12">
        <v>4232770555.7275558</v>
      </c>
      <c r="C27" s="12">
        <v>4071987161.3958392</v>
      </c>
      <c r="D27" s="13">
        <v>4003003653.9326558</v>
      </c>
      <c r="E27" s="1">
        <v>3979295922.7441516</v>
      </c>
      <c r="F27" s="1">
        <v>3959146844.6376891</v>
      </c>
      <c r="G27" s="1">
        <v>3961643011.0021067</v>
      </c>
      <c r="H27" s="2">
        <v>3881004361.1074405</v>
      </c>
      <c r="I27" s="8"/>
    </row>
    <row r="28" spans="1:9" x14ac:dyDescent="0.25">
      <c r="A28" t="s">
        <v>7</v>
      </c>
      <c r="B28" s="12">
        <v>1770744373.6118245</v>
      </c>
      <c r="C28" s="12">
        <v>1651006373.077069</v>
      </c>
      <c r="D28" s="13">
        <v>1572179422.7008588</v>
      </c>
      <c r="E28" s="1">
        <v>1562410517.6787946</v>
      </c>
      <c r="F28" s="1">
        <v>1513102972.6343296</v>
      </c>
      <c r="G28" s="1">
        <v>1473456387.3684206</v>
      </c>
      <c r="H28" s="2">
        <v>1412958802.4488935</v>
      </c>
      <c r="I28" s="8"/>
    </row>
    <row r="29" spans="1:9" x14ac:dyDescent="0.25">
      <c r="A29" t="s">
        <v>8</v>
      </c>
      <c r="B29" s="12">
        <v>117771219.07473782</v>
      </c>
      <c r="C29" s="12">
        <v>118298491.94800411</v>
      </c>
      <c r="D29" s="13">
        <v>118212158.49125397</v>
      </c>
      <c r="E29" s="1">
        <v>118551502.35653578</v>
      </c>
      <c r="F29" s="1">
        <v>118890846.22181763</v>
      </c>
      <c r="G29" s="1">
        <v>119603593.83898431</v>
      </c>
      <c r="H29" s="2">
        <v>119569533.95238131</v>
      </c>
      <c r="I29" s="8"/>
    </row>
    <row r="30" spans="1:9" x14ac:dyDescent="0.25">
      <c r="A30" t="s">
        <v>9</v>
      </c>
      <c r="B30" s="14">
        <v>42090115.886468768</v>
      </c>
      <c r="C30" s="54">
        <v>42205431.27245909</v>
      </c>
      <c r="D30" s="55">
        <v>42090115.886468768</v>
      </c>
      <c r="E30" s="56">
        <v>42090115.886468768</v>
      </c>
      <c r="F30" s="56">
        <v>42090115.886468768</v>
      </c>
      <c r="G30" s="56">
        <v>42205431.27245909</v>
      </c>
      <c r="H30" s="57">
        <v>42090115.886468768</v>
      </c>
      <c r="I30" s="8"/>
    </row>
    <row r="31" spans="1:9" x14ac:dyDescent="0.25">
      <c r="A31" t="s">
        <v>18</v>
      </c>
      <c r="B31" s="6">
        <v>23244049452.378979</v>
      </c>
      <c r="C31" s="6">
        <v>22943876900.456345</v>
      </c>
      <c r="D31" s="6">
        <v>22756384802.23037</v>
      </c>
      <c r="E31" s="6">
        <v>22775809346.047153</v>
      </c>
      <c r="F31" s="6">
        <v>22772375373.791592</v>
      </c>
      <c r="G31" s="6">
        <v>22862226576.306091</v>
      </c>
      <c r="H31" s="6">
        <v>22733380872.540562</v>
      </c>
      <c r="I31" s="8"/>
    </row>
    <row r="32" spans="1:9" x14ac:dyDescent="0.25">
      <c r="A32" s="8"/>
      <c r="B32" s="50"/>
      <c r="C32" s="29"/>
      <c r="D32" s="29"/>
      <c r="E32" s="29"/>
      <c r="F32" s="29"/>
      <c r="I32" s="8"/>
    </row>
    <row r="33" spans="1:11" x14ac:dyDescent="0.25">
      <c r="A33" t="s">
        <v>11</v>
      </c>
      <c r="B33" s="58" t="s">
        <v>12</v>
      </c>
      <c r="C33" s="58"/>
      <c r="D33" s="58"/>
      <c r="E33" s="58"/>
      <c r="F33" s="58"/>
      <c r="G33" s="58"/>
      <c r="H33" s="58"/>
      <c r="I33" s="8"/>
    </row>
    <row r="34" spans="1:11" x14ac:dyDescent="0.25">
      <c r="B34" s="9" t="s">
        <v>14</v>
      </c>
      <c r="C34" s="9" t="s">
        <v>13</v>
      </c>
      <c r="D34" s="59" t="s">
        <v>1</v>
      </c>
      <c r="E34" s="60"/>
      <c r="F34" s="60"/>
      <c r="G34" s="60"/>
      <c r="H34" s="61"/>
      <c r="I34" s="8"/>
    </row>
    <row r="35" spans="1:11" x14ac:dyDescent="0.25">
      <c r="A35" t="s">
        <v>2</v>
      </c>
      <c r="B35" s="10">
        <v>2023</v>
      </c>
      <c r="C35" s="10">
        <v>2024</v>
      </c>
      <c r="D35" s="3">
        <v>2025</v>
      </c>
      <c r="E35" s="7">
        <v>2026</v>
      </c>
      <c r="F35" s="7">
        <v>2027</v>
      </c>
      <c r="G35" s="7">
        <v>2028</v>
      </c>
      <c r="H35" s="11">
        <v>2029</v>
      </c>
      <c r="I35" s="8"/>
    </row>
    <row r="36" spans="1:11" x14ac:dyDescent="0.25">
      <c r="A36" t="s">
        <v>0</v>
      </c>
      <c r="B36" s="12"/>
      <c r="C36" s="12"/>
      <c r="D36" s="13"/>
      <c r="E36" s="1"/>
      <c r="F36" s="1"/>
      <c r="G36" s="1"/>
      <c r="H36" s="2"/>
      <c r="I36" s="8"/>
    </row>
    <row r="37" spans="1:11" x14ac:dyDescent="0.25">
      <c r="A37" t="s">
        <v>15</v>
      </c>
      <c r="B37" s="17"/>
      <c r="C37" s="17"/>
      <c r="D37" s="18"/>
      <c r="E37" s="19"/>
      <c r="F37" s="19"/>
      <c r="G37" s="19"/>
      <c r="H37" s="20"/>
      <c r="I37" s="8"/>
    </row>
    <row r="38" spans="1:11" x14ac:dyDescent="0.25">
      <c r="A38" t="s">
        <v>16</v>
      </c>
      <c r="B38" s="17"/>
      <c r="C38" s="17"/>
      <c r="D38" s="18"/>
      <c r="E38" s="19"/>
      <c r="F38" s="19"/>
      <c r="G38" s="19"/>
      <c r="H38" s="20"/>
      <c r="I38" s="8"/>
    </row>
    <row r="39" spans="1:11" x14ac:dyDescent="0.25">
      <c r="A39" t="s">
        <v>17</v>
      </c>
      <c r="B39" s="12">
        <v>23570445.353920043</v>
      </c>
      <c r="C39" s="51">
        <v>23450565.539401349</v>
      </c>
      <c r="D39" s="52">
        <v>23208058.50839607</v>
      </c>
      <c r="E39" s="44">
        <v>23066939.021973211</v>
      </c>
      <c r="F39" s="44">
        <v>22936011.032421138</v>
      </c>
      <c r="G39" s="44">
        <v>22876540.114393041</v>
      </c>
      <c r="H39" s="53">
        <v>22687107.934119172</v>
      </c>
      <c r="I39" s="8"/>
    </row>
    <row r="40" spans="1:11" x14ac:dyDescent="0.25">
      <c r="A40" t="s">
        <v>6</v>
      </c>
      <c r="B40" s="12">
        <v>9133534.7985921763</v>
      </c>
      <c r="C40" s="51">
        <v>8793611.5282706022</v>
      </c>
      <c r="D40" s="52">
        <v>8630976.2269679252</v>
      </c>
      <c r="E40" s="44">
        <v>8557350.766314337</v>
      </c>
      <c r="F40" s="44">
        <v>8490997.5530119371</v>
      </c>
      <c r="G40" s="44">
        <v>8473655.8850205783</v>
      </c>
      <c r="H40" s="53">
        <v>8277467.0849167472</v>
      </c>
      <c r="I40" s="8"/>
    </row>
    <row r="41" spans="1:11" x14ac:dyDescent="0.25">
      <c r="A41" t="s">
        <v>7</v>
      </c>
      <c r="B41" s="12">
        <v>4338191.7932188269</v>
      </c>
      <c r="C41" s="51">
        <v>4117090.0957614183</v>
      </c>
      <c r="D41" s="52">
        <v>3965274.5261441702</v>
      </c>
      <c r="E41" s="44">
        <v>3970922.8667153432</v>
      </c>
      <c r="F41" s="44">
        <v>3875599.7679040134</v>
      </c>
      <c r="G41" s="44">
        <v>3802516.2393524204</v>
      </c>
      <c r="H41" s="53">
        <v>3671843.1922499901</v>
      </c>
    </row>
    <row r="42" spans="1:11" x14ac:dyDescent="0.25">
      <c r="A42" t="s">
        <v>8</v>
      </c>
      <c r="B42" s="12">
        <v>383743.69011111109</v>
      </c>
      <c r="C42" s="51">
        <v>374579.82237714448</v>
      </c>
      <c r="D42" s="52">
        <v>363522.1495074734</v>
      </c>
      <c r="E42" s="44">
        <v>354445.84735874383</v>
      </c>
      <c r="F42" s="44">
        <v>345448.49084214307</v>
      </c>
      <c r="G42" s="44">
        <v>336528.49346957018</v>
      </c>
      <c r="H42" s="53">
        <v>327684.31097986002</v>
      </c>
    </row>
    <row r="43" spans="1:11" x14ac:dyDescent="0.25">
      <c r="A43" t="s">
        <v>9</v>
      </c>
      <c r="B43" s="14"/>
      <c r="C43" s="14"/>
      <c r="D43" s="15"/>
      <c r="E43" s="4"/>
      <c r="F43" s="4"/>
      <c r="G43" s="4"/>
      <c r="H43" s="5"/>
    </row>
    <row r="44" spans="1:11" x14ac:dyDescent="0.25">
      <c r="A44" s="8"/>
      <c r="B44" s="21"/>
      <c r="C44" s="1"/>
      <c r="D44" s="1"/>
      <c r="E44" s="1"/>
      <c r="F44" s="1"/>
    </row>
    <row r="45" spans="1:11" x14ac:dyDescent="0.25">
      <c r="A45" s="8"/>
      <c r="B45" s="21"/>
      <c r="C45" s="1"/>
      <c r="D45" s="1"/>
      <c r="E45" s="1"/>
      <c r="F45" s="1"/>
    </row>
    <row r="46" spans="1:11" x14ac:dyDescent="0.25">
      <c r="A46" s="8"/>
      <c r="B46" s="21"/>
      <c r="C46" s="1"/>
      <c r="D46" s="1"/>
      <c r="E46" s="1"/>
      <c r="F46" s="1"/>
    </row>
    <row r="47" spans="1:11" x14ac:dyDescent="0.25">
      <c r="A47" s="8" t="s">
        <v>31</v>
      </c>
    </row>
    <row r="48" spans="1:11" x14ac:dyDescent="0.25">
      <c r="B48" s="35">
        <v>2025</v>
      </c>
      <c r="C48" s="16">
        <v>2026</v>
      </c>
      <c r="D48" s="16">
        <v>2027</v>
      </c>
      <c r="E48" s="16">
        <v>2028</v>
      </c>
      <c r="F48" s="16">
        <v>2029</v>
      </c>
      <c r="G48" s="35">
        <v>2025</v>
      </c>
      <c r="H48" s="16">
        <v>2026</v>
      </c>
      <c r="I48" s="16">
        <v>2027</v>
      </c>
      <c r="J48" s="16">
        <v>2028</v>
      </c>
      <c r="K48" s="16">
        <v>2029</v>
      </c>
    </row>
    <row r="49" spans="1:11" ht="30.75" thickBot="1" x14ac:dyDescent="0.3">
      <c r="B49" s="36" t="s">
        <v>19</v>
      </c>
      <c r="C49" s="22" t="s">
        <v>19</v>
      </c>
      <c r="D49" s="22" t="s">
        <v>19</v>
      </c>
      <c r="E49" s="22" t="s">
        <v>19</v>
      </c>
      <c r="F49" s="22" t="s">
        <v>19</v>
      </c>
      <c r="G49" s="36" t="s">
        <v>20</v>
      </c>
      <c r="H49" s="22" t="s">
        <v>20</v>
      </c>
      <c r="I49" s="22" t="s">
        <v>20</v>
      </c>
      <c r="J49" s="22" t="s">
        <v>20</v>
      </c>
      <c r="K49" s="22" t="s">
        <v>20</v>
      </c>
    </row>
    <row r="50" spans="1:11" ht="15.75" thickBot="1" x14ac:dyDescent="0.3">
      <c r="A50" s="23" t="s">
        <v>21</v>
      </c>
      <c r="B50" s="37" t="s">
        <v>22</v>
      </c>
      <c r="C50" s="24" t="s">
        <v>22</v>
      </c>
      <c r="D50" s="24" t="s">
        <v>22</v>
      </c>
      <c r="E50" s="24" t="s">
        <v>22</v>
      </c>
      <c r="F50" s="25" t="s">
        <v>22</v>
      </c>
      <c r="G50" s="37" t="s">
        <v>23</v>
      </c>
      <c r="H50" s="24" t="s">
        <v>23</v>
      </c>
      <c r="I50" s="24" t="s">
        <v>23</v>
      </c>
      <c r="J50" s="24" t="s">
        <v>23</v>
      </c>
      <c r="K50" s="25" t="s">
        <v>23</v>
      </c>
    </row>
    <row r="51" spans="1:11" x14ac:dyDescent="0.25">
      <c r="A51" s="26" t="s">
        <v>24</v>
      </c>
      <c r="B51" s="38">
        <f t="shared" ref="B51:B58" si="1">B6</f>
        <v>849762.97083105298</v>
      </c>
      <c r="C51" s="27">
        <f t="shared" ref="C51:F53" si="2">B51*E23/D23</f>
        <v>857452.50400224014</v>
      </c>
      <c r="D51" s="27">
        <f t="shared" si="2"/>
        <v>867087.24145771516</v>
      </c>
      <c r="E51" s="27">
        <f t="shared" si="2"/>
        <v>880708.54599199176</v>
      </c>
      <c r="F51" s="28">
        <f t="shared" si="2"/>
        <v>889665.95397995564</v>
      </c>
      <c r="G51" s="38">
        <f t="shared" ref="G51:G58" si="3">I6</f>
        <v>913273.9689949461</v>
      </c>
      <c r="H51" s="27">
        <f t="shared" ref="H51:K53" si="4">G51*E23/D23</f>
        <v>921538.21528482658</v>
      </c>
      <c r="I51" s="27">
        <f t="shared" si="4"/>
        <v>931893.04977188434</v>
      </c>
      <c r="J51" s="27">
        <f t="shared" si="4"/>
        <v>946532.40601818147</v>
      </c>
      <c r="K51" s="28">
        <f t="shared" si="4"/>
        <v>956159.28766151122</v>
      </c>
    </row>
    <row r="52" spans="1:11" x14ac:dyDescent="0.25">
      <c r="A52" s="26" t="s">
        <v>3</v>
      </c>
      <c r="B52" s="39">
        <f t="shared" si="1"/>
        <v>67409.016832339781</v>
      </c>
      <c r="C52" s="29">
        <f t="shared" si="2"/>
        <v>68763.872077221022</v>
      </c>
      <c r="D52" s="29">
        <f t="shared" si="2"/>
        <v>70006.338387031705</v>
      </c>
      <c r="E52" s="29">
        <f t="shared" si="2"/>
        <v>71312.850200975474</v>
      </c>
      <c r="F52" s="30">
        <f t="shared" si="2"/>
        <v>72059.197166706945</v>
      </c>
      <c r="G52" s="39">
        <f t="shared" si="3"/>
        <v>48766.291678299014</v>
      </c>
      <c r="H52" s="29">
        <f t="shared" si="4"/>
        <v>49746.446398817847</v>
      </c>
      <c r="I52" s="29">
        <f t="shared" si="4"/>
        <v>50645.294613966704</v>
      </c>
      <c r="J52" s="29">
        <f t="shared" si="4"/>
        <v>51590.475825530659</v>
      </c>
      <c r="K52" s="30">
        <f t="shared" si="4"/>
        <v>52130.412106081974</v>
      </c>
    </row>
    <row r="53" spans="1:11" x14ac:dyDescent="0.25">
      <c r="A53" s="26" t="s">
        <v>25</v>
      </c>
      <c r="B53" s="39">
        <f t="shared" si="1"/>
        <v>507558.45052819158</v>
      </c>
      <c r="C53" s="29">
        <f t="shared" si="2"/>
        <v>512724.89896399336</v>
      </c>
      <c r="D53" s="29">
        <f t="shared" si="2"/>
        <v>517582.16471686098</v>
      </c>
      <c r="E53" s="29">
        <f t="shared" si="2"/>
        <v>524191.21180135908</v>
      </c>
      <c r="F53" s="30">
        <f t="shared" si="2"/>
        <v>524177.97068472527</v>
      </c>
      <c r="G53" s="39">
        <f t="shared" si="3"/>
        <v>638780.09224835981</v>
      </c>
      <c r="H53" s="29">
        <f t="shared" si="4"/>
        <v>645282.24861081119</v>
      </c>
      <c r="I53" s="29">
        <f t="shared" si="4"/>
        <v>651395.28773460619</v>
      </c>
      <c r="J53" s="29">
        <f t="shared" si="4"/>
        <v>659713.00503773871</v>
      </c>
      <c r="K53" s="30">
        <f t="shared" si="4"/>
        <v>659696.34062855388</v>
      </c>
    </row>
    <row r="54" spans="1:11" x14ac:dyDescent="0.25">
      <c r="A54" s="26" t="s">
        <v>26</v>
      </c>
      <c r="B54" s="39">
        <f t="shared" si="1"/>
        <v>1503929.4427693675</v>
      </c>
      <c r="C54" s="29">
        <f t="shared" ref="C54:F57" si="5">B54*E39/D39</f>
        <v>1494784.6127309974</v>
      </c>
      <c r="D54" s="29">
        <f t="shared" si="5"/>
        <v>1486300.2124396621</v>
      </c>
      <c r="E54" s="29">
        <f t="shared" si="5"/>
        <v>1482446.3758691181</v>
      </c>
      <c r="F54" s="30">
        <f t="shared" si="5"/>
        <v>1470170.7849049366</v>
      </c>
      <c r="G54" s="39">
        <f t="shared" si="3"/>
        <v>1551589.6473659554</v>
      </c>
      <c r="H54" s="29">
        <f t="shared" ref="H54:K57" si="6">G54*E39/D39</f>
        <v>1542155.0135254688</v>
      </c>
      <c r="I54" s="29">
        <f t="shared" si="6"/>
        <v>1533401.7387495567</v>
      </c>
      <c r="J54" s="29">
        <f t="shared" si="6"/>
        <v>1529425.7723541616</v>
      </c>
      <c r="K54" s="30">
        <f t="shared" si="6"/>
        <v>1516761.1623573985</v>
      </c>
    </row>
    <row r="55" spans="1:11" x14ac:dyDescent="0.25">
      <c r="A55" s="26" t="s">
        <v>27</v>
      </c>
      <c r="B55" s="39">
        <f t="shared" si="1"/>
        <v>517675.45517561841</v>
      </c>
      <c r="C55" s="29">
        <f t="shared" si="5"/>
        <v>513259.48960531922</v>
      </c>
      <c r="D55" s="29">
        <f t="shared" si="5"/>
        <v>509279.70458501548</v>
      </c>
      <c r="E55" s="29">
        <f t="shared" si="5"/>
        <v>508239.57243369741</v>
      </c>
      <c r="F55" s="30">
        <f t="shared" si="5"/>
        <v>496472.40685203666</v>
      </c>
      <c r="G55" s="39">
        <f t="shared" si="3"/>
        <v>615797.86488783127</v>
      </c>
      <c r="H55" s="29">
        <f t="shared" si="6"/>
        <v>610544.87840291881</v>
      </c>
      <c r="I55" s="29">
        <f t="shared" si="6"/>
        <v>605810.74798643182</v>
      </c>
      <c r="J55" s="29">
        <f t="shared" si="6"/>
        <v>604573.46475892095</v>
      </c>
      <c r="K55" s="30">
        <f t="shared" si="6"/>
        <v>590575.90051568276</v>
      </c>
    </row>
    <row r="56" spans="1:11" x14ac:dyDescent="0.25">
      <c r="A56" s="26" t="s">
        <v>7</v>
      </c>
      <c r="B56" s="39">
        <f t="shared" si="1"/>
        <v>227103.95810479659</v>
      </c>
      <c r="C56" s="29">
        <f t="shared" si="5"/>
        <v>227427.45663988657</v>
      </c>
      <c r="D56" s="29">
        <f t="shared" si="5"/>
        <v>221967.99780642256</v>
      </c>
      <c r="E56" s="29">
        <f t="shared" si="5"/>
        <v>217782.27031217233</v>
      </c>
      <c r="F56" s="30">
        <f t="shared" si="5"/>
        <v>210298.20684597048</v>
      </c>
      <c r="G56" s="39">
        <f t="shared" si="3"/>
        <v>255328.59713860677</v>
      </c>
      <c r="H56" s="29">
        <f t="shared" si="6"/>
        <v>255692.3002982972</v>
      </c>
      <c r="I56" s="29">
        <f t="shared" si="6"/>
        <v>249554.33609583665</v>
      </c>
      <c r="J56" s="29">
        <f t="shared" si="6"/>
        <v>244848.40345586816</v>
      </c>
      <c r="K56" s="30">
        <f t="shared" si="6"/>
        <v>236434.21533837248</v>
      </c>
    </row>
    <row r="57" spans="1:11" x14ac:dyDescent="0.25">
      <c r="A57" s="26" t="s">
        <v>28</v>
      </c>
      <c r="B57" s="39">
        <f t="shared" si="1"/>
        <v>28110.893620332612</v>
      </c>
      <c r="C57" s="29">
        <f t="shared" si="5"/>
        <v>27409.030021334256</v>
      </c>
      <c r="D57" s="29">
        <f t="shared" si="5"/>
        <v>26713.271228520531</v>
      </c>
      <c r="E57" s="29">
        <f t="shared" si="5"/>
        <v>26023.494559963259</v>
      </c>
      <c r="F57" s="30">
        <f t="shared" si="5"/>
        <v>25339.580599111363</v>
      </c>
      <c r="G57" s="39">
        <f t="shared" si="3"/>
        <v>0</v>
      </c>
      <c r="H57" s="29">
        <f t="shared" si="6"/>
        <v>0</v>
      </c>
      <c r="I57" s="29">
        <f t="shared" si="6"/>
        <v>0</v>
      </c>
      <c r="J57" s="29">
        <f t="shared" si="6"/>
        <v>0</v>
      </c>
      <c r="K57" s="30">
        <f t="shared" si="6"/>
        <v>0</v>
      </c>
    </row>
    <row r="58" spans="1:11" ht="15.75" thickBot="1" x14ac:dyDescent="0.3">
      <c r="A58" s="26" t="s">
        <v>29</v>
      </c>
      <c r="B58" s="40">
        <f t="shared" si="1"/>
        <v>5474.0432092637948</v>
      </c>
      <c r="C58" s="31">
        <f>B58*E30/D30</f>
        <v>5474.0432092637948</v>
      </c>
      <c r="D58" s="32">
        <f>C58*F30/E30</f>
        <v>5474.0432092637948</v>
      </c>
      <c r="E58" s="32">
        <f>D58*G30/F30</f>
        <v>5489.0405879193113</v>
      </c>
      <c r="F58" s="33">
        <f>E58*H30/G30</f>
        <v>5474.0432092637948</v>
      </c>
      <c r="G58" s="40">
        <f t="shared" si="3"/>
        <v>4436.717784199458</v>
      </c>
      <c r="H58" s="31">
        <f>G58*E30/D30</f>
        <v>4436.717784199458</v>
      </c>
      <c r="I58" s="32">
        <f>H58*F30/E30</f>
        <v>4436.717784199458</v>
      </c>
      <c r="J58" s="32">
        <f>I58*G30/F30</f>
        <v>4448.8731753890452</v>
      </c>
      <c r="K58" s="33">
        <f>J58*H30/G30</f>
        <v>4436.717784199458</v>
      </c>
    </row>
    <row r="59" spans="1:11" ht="15.75" thickBot="1" x14ac:dyDescent="0.3">
      <c r="A59" s="34" t="s">
        <v>30</v>
      </c>
      <c r="B59" s="41">
        <f t="shared" ref="B59:K59" si="7">SUM(B51:B58)</f>
        <v>3707024.2310709632</v>
      </c>
      <c r="C59" s="42">
        <f t="shared" si="7"/>
        <v>3707295.9072502549</v>
      </c>
      <c r="D59" s="42">
        <f t="shared" si="7"/>
        <v>3704410.9738304918</v>
      </c>
      <c r="E59" s="42">
        <f t="shared" si="7"/>
        <v>3716193.361757197</v>
      </c>
      <c r="F59" s="43">
        <f t="shared" si="7"/>
        <v>3693658.1442427067</v>
      </c>
      <c r="G59" s="41">
        <f t="shared" si="7"/>
        <v>4027973.1800981979</v>
      </c>
      <c r="H59" s="42">
        <f t="shared" si="7"/>
        <v>4029395.82030534</v>
      </c>
      <c r="I59" s="42">
        <f t="shared" si="7"/>
        <v>4027137.1727364813</v>
      </c>
      <c r="J59" s="42">
        <f t="shared" si="7"/>
        <v>4041132.4006257909</v>
      </c>
      <c r="K59" s="43">
        <f t="shared" si="7"/>
        <v>4016194.0363918007</v>
      </c>
    </row>
    <row r="60" spans="1:11" x14ac:dyDescent="0.25">
      <c r="A60" s="8"/>
      <c r="B60" s="21"/>
      <c r="C60" s="1"/>
      <c r="D60" s="1"/>
      <c r="E60" s="1"/>
      <c r="F60" s="1"/>
    </row>
    <row r="61" spans="1:11" x14ac:dyDescent="0.25">
      <c r="A61" s="8"/>
      <c r="B61" s="21"/>
      <c r="C61" s="1"/>
      <c r="D61" s="1"/>
      <c r="E61" s="1"/>
      <c r="F61" s="1"/>
    </row>
    <row r="62" spans="1:11" x14ac:dyDescent="0.25">
      <c r="A62" s="8"/>
      <c r="B62" s="21"/>
      <c r="C62" s="1"/>
      <c r="D62" s="1"/>
      <c r="E62" s="1"/>
      <c r="F62" s="1"/>
    </row>
    <row r="63" spans="1:11" x14ac:dyDescent="0.25">
      <c r="A63" s="8"/>
      <c r="B63" s="21"/>
      <c r="C63" s="1"/>
      <c r="D63" s="1"/>
      <c r="E63" s="1"/>
      <c r="F63" s="1"/>
    </row>
    <row r="64" spans="1:11" x14ac:dyDescent="0.25">
      <c r="A64" s="8"/>
      <c r="B64" s="21"/>
      <c r="C64" s="1"/>
      <c r="D64" s="1"/>
      <c r="E64" s="1"/>
      <c r="F64" s="1"/>
    </row>
    <row r="65" spans="1:6" x14ac:dyDescent="0.25">
      <c r="A65" s="8"/>
      <c r="B65" s="21"/>
      <c r="C65" s="1"/>
      <c r="D65" s="1"/>
      <c r="E65" s="1"/>
      <c r="F65" s="1"/>
    </row>
    <row r="66" spans="1:6" x14ac:dyDescent="0.25">
      <c r="A66" s="8"/>
      <c r="B66" s="21"/>
      <c r="C66" s="1"/>
      <c r="D66" s="1"/>
      <c r="E66" s="1"/>
      <c r="F66" s="1"/>
    </row>
    <row r="67" spans="1:6" x14ac:dyDescent="0.25">
      <c r="A67" s="8"/>
      <c r="B67" s="21"/>
      <c r="C67" s="1"/>
      <c r="D67" s="1"/>
      <c r="E67" s="1"/>
      <c r="F67" s="1"/>
    </row>
    <row r="68" spans="1:6" x14ac:dyDescent="0.25">
      <c r="A68" s="8"/>
      <c r="B68" s="21"/>
      <c r="C68" s="1"/>
      <c r="D68" s="1"/>
      <c r="E68" s="1"/>
      <c r="F68" s="1"/>
    </row>
    <row r="69" spans="1:6" x14ac:dyDescent="0.25">
      <c r="A69" s="8"/>
      <c r="B69" s="21"/>
      <c r="C69" s="1"/>
      <c r="D69" s="1"/>
      <c r="E69" s="1"/>
      <c r="F69" s="1"/>
    </row>
    <row r="70" spans="1:6" x14ac:dyDescent="0.25">
      <c r="A70" s="8"/>
      <c r="B70" s="21"/>
      <c r="C70" s="1"/>
      <c r="D70" s="1"/>
      <c r="E70" s="1"/>
      <c r="F70" s="1"/>
    </row>
    <row r="71" spans="1:6" x14ac:dyDescent="0.25">
      <c r="A71" s="8"/>
      <c r="B71" s="21"/>
      <c r="C71" s="1"/>
      <c r="D71" s="1"/>
      <c r="E71" s="1"/>
      <c r="F71" s="1"/>
    </row>
    <row r="72" spans="1:6" x14ac:dyDescent="0.25">
      <c r="A72" s="8"/>
      <c r="B72" s="21"/>
      <c r="C72" s="1"/>
      <c r="D72" s="1"/>
      <c r="E72" s="1"/>
      <c r="F72" s="1"/>
    </row>
    <row r="73" spans="1:6" x14ac:dyDescent="0.25">
      <c r="A73" s="8"/>
      <c r="B73" s="21"/>
      <c r="C73" s="1"/>
      <c r="D73" s="1"/>
      <c r="E73" s="1"/>
      <c r="F73" s="1"/>
    </row>
    <row r="74" spans="1:6" x14ac:dyDescent="0.25">
      <c r="A74" s="8"/>
      <c r="B74" s="21"/>
      <c r="C74" s="1"/>
      <c r="D74" s="1"/>
      <c r="E74" s="1"/>
      <c r="F74" s="1"/>
    </row>
    <row r="75" spans="1:6" x14ac:dyDescent="0.25">
      <c r="A75" s="8"/>
      <c r="B75" s="21"/>
      <c r="C75" s="1"/>
      <c r="D75" s="1"/>
      <c r="E75" s="1"/>
      <c r="F75" s="1"/>
    </row>
    <row r="76" spans="1:6" x14ac:dyDescent="0.25">
      <c r="A76" s="8"/>
      <c r="B76" s="21"/>
      <c r="C76" s="1"/>
      <c r="D76" s="1"/>
      <c r="E76" s="1"/>
      <c r="F76" s="1"/>
    </row>
    <row r="77" spans="1:6" x14ac:dyDescent="0.25">
      <c r="A77" s="8"/>
      <c r="B77" s="21"/>
      <c r="C77" s="1"/>
      <c r="D77" s="1"/>
      <c r="E77" s="1"/>
      <c r="F77" s="1"/>
    </row>
    <row r="78" spans="1:6" x14ac:dyDescent="0.25">
      <c r="A78" s="8"/>
      <c r="B78" s="21"/>
      <c r="C78" s="1"/>
      <c r="D78" s="1"/>
      <c r="E78" s="1"/>
      <c r="F78" s="1"/>
    </row>
    <row r="79" spans="1:6" x14ac:dyDescent="0.25">
      <c r="A79" s="8"/>
      <c r="B79" s="21"/>
      <c r="C79" s="1"/>
      <c r="D79" s="1"/>
      <c r="E79" s="1"/>
      <c r="F79" s="1"/>
    </row>
    <row r="80" spans="1:6" x14ac:dyDescent="0.25">
      <c r="A80" s="8"/>
      <c r="B80" s="21"/>
      <c r="C80" s="1"/>
      <c r="D80" s="1"/>
      <c r="E80" s="1"/>
      <c r="F80" s="1"/>
    </row>
    <row r="81" spans="1:6" x14ac:dyDescent="0.25">
      <c r="A81" s="8"/>
      <c r="B81" s="21"/>
      <c r="C81" s="1"/>
      <c r="D81" s="1"/>
      <c r="E81" s="1"/>
      <c r="F81" s="1"/>
    </row>
    <row r="82" spans="1:6" x14ac:dyDescent="0.25">
      <c r="A82" s="8"/>
      <c r="B82" s="21"/>
      <c r="C82" s="1"/>
      <c r="D82" s="1"/>
      <c r="E82" s="1"/>
      <c r="F82" s="1"/>
    </row>
    <row r="83" spans="1:6" x14ac:dyDescent="0.25">
      <c r="A83" s="8"/>
      <c r="B83" s="21"/>
      <c r="C83" s="1"/>
      <c r="D83" s="1"/>
      <c r="E83" s="1"/>
      <c r="F83" s="1"/>
    </row>
    <row r="84" spans="1:6" x14ac:dyDescent="0.25">
      <c r="A84" s="8"/>
      <c r="B84" s="21"/>
      <c r="C84" s="1"/>
      <c r="D84" s="1"/>
      <c r="E84" s="1"/>
      <c r="F84" s="1"/>
    </row>
    <row r="85" spans="1:6" x14ac:dyDescent="0.25">
      <c r="A85" s="8"/>
      <c r="B85" s="21"/>
      <c r="C85" s="1"/>
      <c r="D85" s="1"/>
      <c r="E85" s="1"/>
      <c r="F85" s="1"/>
    </row>
    <row r="86" spans="1:6" x14ac:dyDescent="0.25">
      <c r="A86" s="8"/>
      <c r="B86" s="21"/>
      <c r="C86" s="1"/>
      <c r="D86" s="1"/>
      <c r="E86" s="1"/>
      <c r="F86" s="1"/>
    </row>
    <row r="87" spans="1:6" x14ac:dyDescent="0.25">
      <c r="A87" s="8"/>
      <c r="B87" s="21"/>
      <c r="C87" s="1"/>
      <c r="D87" s="1"/>
      <c r="E87" s="1"/>
      <c r="F87" s="1"/>
    </row>
    <row r="88" spans="1:6" x14ac:dyDescent="0.25">
      <c r="A88" s="8"/>
      <c r="B88" s="21"/>
      <c r="C88" s="1"/>
      <c r="D88" s="1"/>
      <c r="E88" s="1"/>
      <c r="F88" s="1"/>
    </row>
    <row r="89" spans="1:6" x14ac:dyDescent="0.25">
      <c r="A89" s="8"/>
      <c r="B89" s="21"/>
      <c r="C89" s="1"/>
      <c r="D89" s="1"/>
      <c r="E89" s="1"/>
      <c r="F89" s="1"/>
    </row>
    <row r="90" spans="1:6" x14ac:dyDescent="0.25">
      <c r="A90" s="8"/>
      <c r="B90" s="21"/>
      <c r="C90" s="1"/>
      <c r="D90" s="1"/>
      <c r="E90" s="1"/>
      <c r="F90" s="1"/>
    </row>
    <row r="91" spans="1:6" x14ac:dyDescent="0.25">
      <c r="A91" s="8"/>
      <c r="B91" s="21"/>
      <c r="C91" s="1"/>
      <c r="D91" s="1"/>
      <c r="E91" s="1"/>
      <c r="F91" s="1"/>
    </row>
    <row r="92" spans="1:6" x14ac:dyDescent="0.25">
      <c r="A92" s="8"/>
      <c r="B92" s="21"/>
      <c r="C92" s="1"/>
      <c r="D92" s="1"/>
      <c r="E92" s="1"/>
      <c r="F92" s="1"/>
    </row>
    <row r="93" spans="1:6" x14ac:dyDescent="0.25">
      <c r="A93" s="8"/>
      <c r="B93" s="21"/>
      <c r="C93" s="1"/>
      <c r="D93" s="1"/>
      <c r="E93" s="1"/>
      <c r="F93" s="1"/>
    </row>
    <row r="94" spans="1:6" x14ac:dyDescent="0.25">
      <c r="A94" s="8"/>
      <c r="B94" s="21"/>
      <c r="C94" s="1"/>
      <c r="D94" s="1"/>
      <c r="E94" s="1"/>
      <c r="F94" s="1"/>
    </row>
    <row r="95" spans="1:6" x14ac:dyDescent="0.25">
      <c r="A95" s="8"/>
      <c r="B95" s="21"/>
      <c r="C95" s="1"/>
      <c r="D95" s="1"/>
      <c r="E95" s="1"/>
      <c r="F95" s="1"/>
    </row>
    <row r="96" spans="1:6" x14ac:dyDescent="0.25">
      <c r="A96" s="8"/>
      <c r="B96" s="21"/>
      <c r="C96" s="1"/>
      <c r="D96" s="1"/>
      <c r="E96" s="1"/>
      <c r="F96" s="1"/>
    </row>
    <row r="97" spans="1:6" x14ac:dyDescent="0.25">
      <c r="A97" s="8"/>
      <c r="B97" s="21"/>
      <c r="C97" s="1"/>
      <c r="D97" s="1"/>
      <c r="E97" s="1"/>
      <c r="F97" s="1"/>
    </row>
    <row r="98" spans="1:6" x14ac:dyDescent="0.25">
      <c r="A98" s="8"/>
      <c r="B98" s="21"/>
      <c r="C98" s="1"/>
      <c r="D98" s="1"/>
      <c r="E98" s="1"/>
      <c r="F98" s="1"/>
    </row>
    <row r="99" spans="1:6" x14ac:dyDescent="0.25">
      <c r="A99" s="8"/>
      <c r="B99" s="21"/>
      <c r="C99" s="1"/>
      <c r="D99" s="1"/>
      <c r="E99" s="1"/>
      <c r="F99" s="1"/>
    </row>
  </sheetData>
  <mergeCells count="4">
    <mergeCell ref="B20:H20"/>
    <mergeCell ref="D21:H21"/>
    <mergeCell ref="B33:H33"/>
    <mergeCell ref="D34:H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9B2E7DBF5B4DA54E6C684AC6850F" ma:contentTypeVersion="16" ma:contentTypeDescription="Create a new document." ma:contentTypeScope="" ma:versionID="b8d4034ae8124719f665da4a218b4357">
  <xsd:schema xmlns:xsd="http://www.w3.org/2001/XMLSchema" xmlns:xs="http://www.w3.org/2001/XMLSchema" xmlns:p="http://schemas.microsoft.com/office/2006/metadata/properties" xmlns:ns2="222fad08-6ca9-4055-b6da-9b7e34d81c49" xmlns:ns3="4a60b405-a349-417c-8d54-6d546081b42f" targetNamespace="http://schemas.microsoft.com/office/2006/metadata/properties" ma:root="true" ma:fieldsID="b9e21c4ab2abc69a30bb39a14a237947" ns2:_="" ns3:_="">
    <xsd:import namespace="222fad08-6ca9-4055-b6da-9b7e34d81c49"/>
    <xsd:import namespace="4a60b405-a349-417c-8d54-6d546081b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ProjectNam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fad08-6ca9-4055-b6da-9b7e34d81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b7e4846-fd7b-464c-8e80-8b3f42a2f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ctName" ma:index="22" nillable="true" ma:displayName="Project Name" ma:format="Dropdown" ma:internalName="ProjectName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0b405-a349-417c-8d54-6d546081b4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56461ac-633b-447c-ac6f-50abb4d008f8}" ma:internalName="TaxCatchAll" ma:showField="CatchAllData" ma:web="4a60b405-a349-417c-8d54-6d54608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2307C-96A2-47F6-AD27-E516F28ED1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7919F-F05F-4081-A688-C60BAE275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fad08-6ca9-4055-b6da-9b7e34d81c49"/>
    <ds:schemaRef ds:uri="4a60b405-a349-417c-8d54-6d546081b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Derive Table 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Li</dc:creator>
  <cp:lastModifiedBy>Clement Li</cp:lastModifiedBy>
  <dcterms:created xsi:type="dcterms:W3CDTF">2015-06-05T18:17:20Z</dcterms:created>
  <dcterms:modified xsi:type="dcterms:W3CDTF">2024-05-23T08:35:25Z</dcterms:modified>
</cp:coreProperties>
</file>